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fileSharing readOnlyRecommended="1"/>
  <workbookPr showObjects="none"/>
  <mc:AlternateContent xmlns:mc="http://schemas.openxmlformats.org/markup-compatibility/2006">
    <mc:Choice Requires="x15">
      <x15ac:absPath xmlns:x15ac="http://schemas.microsoft.com/office/spreadsheetml/2010/11/ac" url="\\connect2.monitor-nhsft.gov.uk\sites\PricingDelivery\MonitorDocumentLibrary\MFF review\Final MFF Models\NMND\Models for December publication\"/>
    </mc:Choice>
  </mc:AlternateContent>
  <xr:revisionPtr revIDLastSave="0" documentId="10_ncr:100000_{3EF02D87-8B7A-454C-8570-1C30157835D5}" xr6:coauthVersionLast="31" xr6:coauthVersionMax="31" xr10:uidLastSave="{00000000-0000-0000-0000-000000000000}"/>
  <bookViews>
    <workbookView xWindow="0" yWindow="0" windowWidth="28800" windowHeight="12225" xr2:uid="{9E338CCE-8673-441B-B48A-7EE35FB0986D}"/>
  </bookViews>
  <sheets>
    <sheet name="Source" sheetId="14" r:id="rId1"/>
    <sheet name="Operating Revenue" sheetId="22" r:id="rId2"/>
    <sheet name="Data input year MFF" sheetId="23" r:id="rId3"/>
    <sheet name="Mergers" sheetId="24" r:id="rId4"/>
    <sheet name="Op Rev data input yr MFF adj" sheetId="25" r:id="rId5"/>
    <sheet name="Op Rev Nor Component Indices" sheetId="26" r:id="rId6"/>
    <sheet name="MFF Index New Method" sheetId="2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6" hidden="1">'MFF Index New Method'!$A$7:$O$234</definedName>
    <definedName name="_xlnm._FilterDatabase" localSheetId="4" hidden="1">'Op Rev data input yr MFF adj'!$B$3:$H$241</definedName>
    <definedName name="_xlnm._FilterDatabase" localSheetId="5" hidden="1">'Op Rev Nor Component Indices'!$A$3:$T$230</definedName>
    <definedName name="Building_Weight">'[1]Base MFF calcs'!$G$3</definedName>
    <definedName name="Land_Weight">'[1]Base MFF calcs'!$H$3</definedName>
    <definedName name="Lowest_Underlying_MFF">'[1]All Trusts'!$D$2</definedName>
    <definedName name="MFF_2014_15">'[1]2014-15 MFF Payment values'!$A$3:$D$248</definedName>
    <definedName name="MnD_Weight">'[1]Base MFF calcs'!$F$3</definedName>
    <definedName name="Other_Weight">'[1]Base MFF calcs'!$I$3</definedName>
    <definedName name="Staff_Weight">'[1]Base MFF calcs'!$E$3</definedName>
  </definedNames>
  <calcPr calcId="179017"/>
</workbook>
</file>

<file path=xl/calcChain.xml><?xml version="1.0" encoding="utf-8"?>
<calcChain xmlns="http://schemas.openxmlformats.org/spreadsheetml/2006/main">
  <c r="E5" i="26" l="1"/>
  <c r="E6" i="26"/>
  <c r="E7" i="26"/>
  <c r="E8" i="26"/>
  <c r="E9" i="26"/>
  <c r="E10" i="26"/>
  <c r="E11" i="26"/>
  <c r="E12" i="26"/>
  <c r="E13" i="26"/>
  <c r="E14" i="26"/>
  <c r="E15" i="26"/>
  <c r="E16" i="26"/>
  <c r="E17" i="26"/>
  <c r="E18" i="26"/>
  <c r="E19" i="26"/>
  <c r="E20" i="26"/>
  <c r="E21" i="26"/>
  <c r="E22" i="26"/>
  <c r="E23" i="26"/>
  <c r="E24" i="26"/>
  <c r="E25" i="26"/>
  <c r="E26" i="26"/>
  <c r="E27" i="26"/>
  <c r="E28" i="26"/>
  <c r="E29" i="26"/>
  <c r="E30" i="26"/>
  <c r="E31" i="26"/>
  <c r="E32" i="26"/>
  <c r="E33" i="26"/>
  <c r="E34" i="26"/>
  <c r="E35" i="26"/>
  <c r="E36" i="26"/>
  <c r="E37" i="26"/>
  <c r="E38" i="26"/>
  <c r="E39" i="26"/>
  <c r="E40" i="26"/>
  <c r="E41" i="26"/>
  <c r="E42" i="26"/>
  <c r="E43" i="26"/>
  <c r="E44" i="26"/>
  <c r="E45" i="26"/>
  <c r="E46" i="26"/>
  <c r="E47" i="26"/>
  <c r="E48" i="26"/>
  <c r="E49" i="26"/>
  <c r="E50" i="26"/>
  <c r="E51" i="26"/>
  <c r="E52" i="26"/>
  <c r="E53" i="26"/>
  <c r="E54" i="26"/>
  <c r="E55" i="26"/>
  <c r="E56" i="26"/>
  <c r="E57" i="26"/>
  <c r="E58" i="26"/>
  <c r="E59" i="26"/>
  <c r="E60" i="26"/>
  <c r="E61" i="26"/>
  <c r="E62" i="26"/>
  <c r="E63" i="26"/>
  <c r="E64" i="26"/>
  <c r="E65" i="26"/>
  <c r="E66" i="26"/>
  <c r="E67" i="26"/>
  <c r="E68" i="26"/>
  <c r="E69" i="26"/>
  <c r="E70" i="26"/>
  <c r="E71" i="26"/>
  <c r="E72" i="26"/>
  <c r="E73" i="26"/>
  <c r="E74" i="26"/>
  <c r="E75" i="26"/>
  <c r="E76" i="26"/>
  <c r="E77" i="26"/>
  <c r="E78" i="26"/>
  <c r="E79" i="26"/>
  <c r="E80" i="26"/>
  <c r="E81" i="26"/>
  <c r="E82" i="26"/>
  <c r="E83" i="26"/>
  <c r="E84" i="26"/>
  <c r="E85" i="26"/>
  <c r="E86" i="26"/>
  <c r="E87" i="26"/>
  <c r="E88" i="26"/>
  <c r="E89" i="26"/>
  <c r="E90" i="26"/>
  <c r="E91" i="26"/>
  <c r="E92" i="26"/>
  <c r="E93" i="26"/>
  <c r="E94" i="26"/>
  <c r="E95" i="26"/>
  <c r="E96" i="26"/>
  <c r="E97" i="26"/>
  <c r="E98" i="26"/>
  <c r="E99" i="26"/>
  <c r="E100" i="26"/>
  <c r="E101" i="26"/>
  <c r="E102" i="26"/>
  <c r="E103" i="26"/>
  <c r="E104" i="26"/>
  <c r="E105" i="26"/>
  <c r="E106" i="26"/>
  <c r="E107" i="26"/>
  <c r="E108" i="26"/>
  <c r="E109" i="26"/>
  <c r="E110" i="26"/>
  <c r="E111" i="26"/>
  <c r="E112" i="26"/>
  <c r="E113" i="26"/>
  <c r="E114" i="26"/>
  <c r="E115" i="26"/>
  <c r="E116" i="26"/>
  <c r="E117" i="26"/>
  <c r="E118" i="26"/>
  <c r="E119" i="26"/>
  <c r="E120" i="26"/>
  <c r="E121" i="26"/>
  <c r="E122" i="26"/>
  <c r="E123" i="26"/>
  <c r="E124" i="26"/>
  <c r="E125" i="26"/>
  <c r="E126" i="26"/>
  <c r="E127" i="26"/>
  <c r="E128" i="26"/>
  <c r="E129" i="26"/>
  <c r="E130" i="26"/>
  <c r="E131" i="26"/>
  <c r="E132" i="26"/>
  <c r="E133" i="26"/>
  <c r="E134" i="26"/>
  <c r="E135" i="26"/>
  <c r="E136" i="26"/>
  <c r="E137" i="26"/>
  <c r="E138" i="26"/>
  <c r="E139" i="26"/>
  <c r="E140" i="26"/>
  <c r="E141" i="26"/>
  <c r="E142" i="26"/>
  <c r="E143" i="26"/>
  <c r="E144" i="26"/>
  <c r="E145" i="26"/>
  <c r="E146" i="26"/>
  <c r="E147" i="26"/>
  <c r="E148" i="26"/>
  <c r="E149" i="26"/>
  <c r="E150" i="26"/>
  <c r="E151" i="26"/>
  <c r="E152" i="26"/>
  <c r="E153" i="26"/>
  <c r="E154" i="26"/>
  <c r="E155" i="26"/>
  <c r="E156" i="26"/>
  <c r="E157" i="26"/>
  <c r="E158" i="26"/>
  <c r="E159" i="26"/>
  <c r="E160" i="26"/>
  <c r="E161" i="26"/>
  <c r="E162" i="26"/>
  <c r="E163" i="26"/>
  <c r="E164" i="26"/>
  <c r="E165" i="26"/>
  <c r="E166" i="26"/>
  <c r="E167" i="26"/>
  <c r="E168" i="26"/>
  <c r="E169" i="26"/>
  <c r="E170" i="26"/>
  <c r="E171" i="26"/>
  <c r="E172" i="26"/>
  <c r="E173" i="26"/>
  <c r="E174" i="26"/>
  <c r="E175" i="26"/>
  <c r="E176" i="26"/>
  <c r="E177" i="26"/>
  <c r="E178" i="26"/>
  <c r="E179" i="26"/>
  <c r="E180" i="26"/>
  <c r="E181" i="26"/>
  <c r="E182" i="26"/>
  <c r="E183" i="26"/>
  <c r="E184" i="26"/>
  <c r="E185" i="26"/>
  <c r="E186" i="26"/>
  <c r="E187" i="26"/>
  <c r="E188" i="26"/>
  <c r="E189" i="26"/>
  <c r="E190" i="26"/>
  <c r="E191" i="26"/>
  <c r="E192" i="26"/>
  <c r="E193" i="26"/>
  <c r="E194" i="26"/>
  <c r="E195" i="26"/>
  <c r="E196" i="26"/>
  <c r="E197" i="26"/>
  <c r="E198" i="26"/>
  <c r="E199" i="26"/>
  <c r="E200" i="26"/>
  <c r="E201" i="26"/>
  <c r="E202" i="26"/>
  <c r="E203" i="26"/>
  <c r="E204" i="26"/>
  <c r="E205" i="26"/>
  <c r="E206" i="26"/>
  <c r="E207" i="26"/>
  <c r="E208" i="26"/>
  <c r="E209" i="26"/>
  <c r="E210" i="26"/>
  <c r="E211" i="26"/>
  <c r="E212" i="26"/>
  <c r="E213" i="26"/>
  <c r="E214" i="26"/>
  <c r="E215" i="26"/>
  <c r="E216" i="26"/>
  <c r="E217" i="26"/>
  <c r="E218" i="26"/>
  <c r="E219" i="26"/>
  <c r="E220" i="26"/>
  <c r="E221" i="26"/>
  <c r="E222" i="26"/>
  <c r="E223" i="26"/>
  <c r="E224" i="26"/>
  <c r="E225" i="26"/>
  <c r="E226" i="26"/>
  <c r="E227" i="26"/>
  <c r="E228" i="26"/>
  <c r="E229" i="26"/>
  <c r="E230" i="26"/>
  <c r="D5" i="26"/>
  <c r="D6" i="26"/>
  <c r="D7" i="26"/>
  <c r="D8" i="26"/>
  <c r="D9" i="26"/>
  <c r="D10" i="26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25" i="26"/>
  <c r="D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39" i="26"/>
  <c r="D40" i="26"/>
  <c r="D41" i="26"/>
  <c r="D42" i="26"/>
  <c r="D43" i="26"/>
  <c r="D44" i="26"/>
  <c r="D45" i="26"/>
  <c r="D46" i="26"/>
  <c r="D47" i="26"/>
  <c r="D48" i="26"/>
  <c r="D49" i="26"/>
  <c r="D50" i="26"/>
  <c r="D51" i="26"/>
  <c r="D52" i="26"/>
  <c r="D53" i="26"/>
  <c r="D54" i="26"/>
  <c r="D55" i="26"/>
  <c r="D56" i="26"/>
  <c r="D57" i="26"/>
  <c r="D58" i="26"/>
  <c r="D59" i="26"/>
  <c r="D60" i="26"/>
  <c r="D61" i="26"/>
  <c r="D62" i="26"/>
  <c r="D63" i="26"/>
  <c r="D64" i="26"/>
  <c r="D65" i="26"/>
  <c r="D66" i="26"/>
  <c r="D67" i="26"/>
  <c r="D68" i="26"/>
  <c r="D69" i="26"/>
  <c r="D70" i="26"/>
  <c r="D71" i="26"/>
  <c r="D72" i="26"/>
  <c r="D73" i="26"/>
  <c r="D74" i="26"/>
  <c r="D75" i="26"/>
  <c r="D76" i="26"/>
  <c r="D77" i="26"/>
  <c r="D78" i="26"/>
  <c r="D79" i="26"/>
  <c r="D80" i="26"/>
  <c r="D81" i="26"/>
  <c r="D82" i="26"/>
  <c r="D83" i="26"/>
  <c r="D84" i="26"/>
  <c r="D85" i="26"/>
  <c r="D86" i="26"/>
  <c r="D87" i="26"/>
  <c r="D88" i="26"/>
  <c r="D89" i="26"/>
  <c r="D90" i="26"/>
  <c r="D91" i="26"/>
  <c r="D92" i="26"/>
  <c r="D93" i="26"/>
  <c r="D94" i="26"/>
  <c r="D95" i="26"/>
  <c r="D96" i="26"/>
  <c r="D97" i="26"/>
  <c r="D98" i="26"/>
  <c r="D99" i="26"/>
  <c r="D100" i="26"/>
  <c r="D101" i="26"/>
  <c r="D102" i="26"/>
  <c r="D103" i="26"/>
  <c r="D104" i="26"/>
  <c r="D105" i="26"/>
  <c r="D106" i="26"/>
  <c r="D107" i="26"/>
  <c r="D108" i="26"/>
  <c r="D109" i="26"/>
  <c r="D110" i="26"/>
  <c r="D111" i="26"/>
  <c r="D112" i="26"/>
  <c r="D113" i="26"/>
  <c r="D114" i="26"/>
  <c r="D115" i="26"/>
  <c r="D116" i="26"/>
  <c r="D117" i="26"/>
  <c r="D118" i="26"/>
  <c r="D119" i="26"/>
  <c r="D120" i="26"/>
  <c r="D121" i="26"/>
  <c r="D122" i="26"/>
  <c r="D123" i="26"/>
  <c r="D124" i="26"/>
  <c r="D125" i="26"/>
  <c r="D126" i="26"/>
  <c r="D127" i="26"/>
  <c r="D128" i="26"/>
  <c r="D129" i="26"/>
  <c r="D130" i="26"/>
  <c r="D131" i="26"/>
  <c r="D132" i="26"/>
  <c r="D133" i="26"/>
  <c r="D134" i="26"/>
  <c r="D135" i="26"/>
  <c r="D136" i="26"/>
  <c r="D137" i="26"/>
  <c r="D138" i="26"/>
  <c r="D139" i="26"/>
  <c r="D140" i="26"/>
  <c r="D141" i="26"/>
  <c r="D142" i="26"/>
  <c r="D143" i="26"/>
  <c r="D144" i="26"/>
  <c r="D145" i="26"/>
  <c r="D146" i="26"/>
  <c r="D147" i="26"/>
  <c r="D148" i="26"/>
  <c r="D149" i="26"/>
  <c r="D150" i="26"/>
  <c r="D151" i="26"/>
  <c r="D152" i="26"/>
  <c r="D153" i="26"/>
  <c r="D154" i="26"/>
  <c r="D155" i="26"/>
  <c r="D156" i="26"/>
  <c r="D157" i="26"/>
  <c r="D158" i="26"/>
  <c r="D159" i="26"/>
  <c r="D160" i="26"/>
  <c r="D161" i="26"/>
  <c r="D162" i="26"/>
  <c r="D163" i="26"/>
  <c r="D164" i="26"/>
  <c r="D165" i="26"/>
  <c r="D166" i="26"/>
  <c r="D167" i="26"/>
  <c r="D168" i="26"/>
  <c r="D169" i="26"/>
  <c r="D170" i="26"/>
  <c r="D171" i="26"/>
  <c r="D172" i="26"/>
  <c r="D173" i="26"/>
  <c r="D174" i="26"/>
  <c r="D175" i="26"/>
  <c r="D176" i="26"/>
  <c r="D177" i="26"/>
  <c r="D178" i="26"/>
  <c r="D179" i="26"/>
  <c r="D180" i="26"/>
  <c r="D181" i="26"/>
  <c r="D182" i="26"/>
  <c r="D183" i="26"/>
  <c r="D184" i="26"/>
  <c r="D185" i="26"/>
  <c r="D186" i="26"/>
  <c r="D187" i="26"/>
  <c r="D188" i="26"/>
  <c r="D189" i="26"/>
  <c r="D190" i="26"/>
  <c r="D191" i="26"/>
  <c r="D192" i="26"/>
  <c r="D193" i="26"/>
  <c r="D194" i="26"/>
  <c r="D195" i="26"/>
  <c r="D196" i="26"/>
  <c r="D197" i="26"/>
  <c r="D198" i="26"/>
  <c r="D199" i="26"/>
  <c r="D200" i="26"/>
  <c r="D201" i="26"/>
  <c r="D202" i="26"/>
  <c r="D203" i="26"/>
  <c r="D204" i="26"/>
  <c r="D205" i="26"/>
  <c r="D206" i="26"/>
  <c r="D207" i="26"/>
  <c r="D208" i="26"/>
  <c r="D209" i="26"/>
  <c r="D210" i="26"/>
  <c r="D211" i="26"/>
  <c r="D212" i="26"/>
  <c r="D213" i="26"/>
  <c r="D214" i="26"/>
  <c r="D215" i="26"/>
  <c r="D216" i="26"/>
  <c r="D217" i="26"/>
  <c r="D218" i="26"/>
  <c r="D219" i="26"/>
  <c r="D220" i="26"/>
  <c r="D221" i="26"/>
  <c r="D222" i="26"/>
  <c r="D223" i="26"/>
  <c r="D224" i="26"/>
  <c r="D225" i="26"/>
  <c r="D226" i="26"/>
  <c r="D227" i="26"/>
  <c r="D228" i="26"/>
  <c r="D229" i="26"/>
  <c r="D230" i="26"/>
  <c r="E4" i="26"/>
  <c r="D4" i="26"/>
  <c r="A5" i="26" l="1"/>
  <c r="A6" i="26"/>
  <c r="A7" i="26"/>
  <c r="A8" i="26"/>
  <c r="A9" i="26"/>
  <c r="A10" i="26"/>
  <c r="A11" i="26"/>
  <c r="A12" i="26"/>
  <c r="A13" i="26"/>
  <c r="A14" i="26"/>
  <c r="A15" i="26"/>
  <c r="A16" i="26"/>
  <c r="A17" i="26"/>
  <c r="A18" i="26"/>
  <c r="A19" i="26"/>
  <c r="A20" i="26"/>
  <c r="A21" i="26"/>
  <c r="A22" i="26"/>
  <c r="A23" i="26"/>
  <c r="A24" i="26"/>
  <c r="A25" i="26"/>
  <c r="A26" i="26"/>
  <c r="A27" i="26"/>
  <c r="A28" i="26"/>
  <c r="A29" i="26"/>
  <c r="A30" i="26"/>
  <c r="A31" i="26"/>
  <c r="A32" i="26"/>
  <c r="A33" i="26"/>
  <c r="A34" i="26"/>
  <c r="A35" i="26"/>
  <c r="A36" i="26"/>
  <c r="A37" i="26"/>
  <c r="A38" i="26"/>
  <c r="A39" i="26"/>
  <c r="A40" i="26"/>
  <c r="A41" i="26"/>
  <c r="A42" i="26"/>
  <c r="A43" i="26"/>
  <c r="A44" i="26"/>
  <c r="A45" i="26"/>
  <c r="A46" i="26"/>
  <c r="A47" i="26"/>
  <c r="A48" i="26"/>
  <c r="A49" i="26"/>
  <c r="A50" i="26"/>
  <c r="A51" i="26"/>
  <c r="A52" i="26"/>
  <c r="A53" i="26"/>
  <c r="A54" i="26"/>
  <c r="A55" i="26"/>
  <c r="A56" i="26"/>
  <c r="A57" i="26"/>
  <c r="A58" i="26"/>
  <c r="A59" i="26"/>
  <c r="A60" i="26"/>
  <c r="A61" i="26"/>
  <c r="A62" i="26"/>
  <c r="A63" i="26"/>
  <c r="A64" i="26"/>
  <c r="A65" i="26"/>
  <c r="A66" i="26"/>
  <c r="A67" i="26"/>
  <c r="A68" i="26"/>
  <c r="A69" i="26"/>
  <c r="A70" i="26"/>
  <c r="A71" i="26"/>
  <c r="A72" i="26"/>
  <c r="A73" i="26"/>
  <c r="A74" i="26"/>
  <c r="A75" i="26"/>
  <c r="A76" i="26"/>
  <c r="A77" i="26"/>
  <c r="A78" i="26"/>
  <c r="A79" i="26"/>
  <c r="A80" i="26"/>
  <c r="A81" i="26"/>
  <c r="A82" i="26"/>
  <c r="A83" i="26"/>
  <c r="A84" i="26"/>
  <c r="A85" i="26"/>
  <c r="A86" i="26"/>
  <c r="A87" i="26"/>
  <c r="A88" i="26"/>
  <c r="A89" i="26"/>
  <c r="A90" i="26"/>
  <c r="A91" i="26"/>
  <c r="A92" i="26"/>
  <c r="A93" i="26"/>
  <c r="A94" i="26"/>
  <c r="A95" i="26"/>
  <c r="A96" i="26"/>
  <c r="A97" i="26"/>
  <c r="A98" i="26"/>
  <c r="A99" i="26"/>
  <c r="A100" i="26"/>
  <c r="A101" i="26"/>
  <c r="A102" i="26"/>
  <c r="A103" i="26"/>
  <c r="A104" i="26"/>
  <c r="A105" i="26"/>
  <c r="A106" i="26"/>
  <c r="A107" i="26"/>
  <c r="A108" i="26"/>
  <c r="A109" i="26"/>
  <c r="A110" i="26"/>
  <c r="A111" i="26"/>
  <c r="A112" i="26"/>
  <c r="A113" i="26"/>
  <c r="A114" i="26"/>
  <c r="A115" i="26"/>
  <c r="A116" i="26"/>
  <c r="A117" i="26"/>
  <c r="A118" i="26"/>
  <c r="A119" i="26"/>
  <c r="A120" i="26"/>
  <c r="A121" i="26"/>
  <c r="A122" i="26"/>
  <c r="A123" i="26"/>
  <c r="A124" i="26"/>
  <c r="A125" i="26"/>
  <c r="A126" i="26"/>
  <c r="A127" i="26"/>
  <c r="A128" i="26"/>
  <c r="A129" i="26"/>
  <c r="A130" i="26"/>
  <c r="A131" i="26"/>
  <c r="A132" i="26"/>
  <c r="A133" i="26"/>
  <c r="A134" i="26"/>
  <c r="A135" i="26"/>
  <c r="A136" i="26"/>
  <c r="A137" i="26"/>
  <c r="A138" i="26"/>
  <c r="A139" i="26"/>
  <c r="A140" i="26"/>
  <c r="A141" i="26"/>
  <c r="A142" i="26"/>
  <c r="A143" i="26"/>
  <c r="A144" i="26"/>
  <c r="A145" i="26"/>
  <c r="A146" i="26"/>
  <c r="A147" i="26"/>
  <c r="A148" i="26"/>
  <c r="A149" i="26"/>
  <c r="A150" i="26"/>
  <c r="A151" i="26"/>
  <c r="A152" i="26"/>
  <c r="A153" i="26"/>
  <c r="A154" i="26"/>
  <c r="A155" i="26"/>
  <c r="A156" i="26"/>
  <c r="A157" i="26"/>
  <c r="A158" i="26"/>
  <c r="A159" i="26"/>
  <c r="A160" i="26"/>
  <c r="A161" i="26"/>
  <c r="A162" i="26"/>
  <c r="A163" i="26"/>
  <c r="A164" i="26"/>
  <c r="A165" i="26"/>
  <c r="A166" i="26"/>
  <c r="A167" i="26"/>
  <c r="A168" i="26"/>
  <c r="A169" i="26"/>
  <c r="A170" i="26"/>
  <c r="A171" i="26"/>
  <c r="A172" i="26"/>
  <c r="A173" i="26"/>
  <c r="A174" i="26"/>
  <c r="A175" i="26"/>
  <c r="A176" i="26"/>
  <c r="A177" i="26"/>
  <c r="A178" i="26"/>
  <c r="A179" i="26"/>
  <c r="A180" i="26"/>
  <c r="A181" i="26"/>
  <c r="A182" i="26"/>
  <c r="A183" i="26"/>
  <c r="A184" i="26"/>
  <c r="A185" i="26"/>
  <c r="A186" i="26"/>
  <c r="A187" i="26"/>
  <c r="A188" i="26"/>
  <c r="A189" i="26"/>
  <c r="A190" i="26"/>
  <c r="A191" i="26"/>
  <c r="A192" i="26"/>
  <c r="A193" i="26"/>
  <c r="A194" i="26"/>
  <c r="A195" i="26"/>
  <c r="A196" i="26"/>
  <c r="A197" i="26"/>
  <c r="A198" i="26"/>
  <c r="A199" i="26"/>
  <c r="A200" i="26"/>
  <c r="A201" i="26"/>
  <c r="A202" i="26"/>
  <c r="A203" i="26"/>
  <c r="A204" i="26"/>
  <c r="A205" i="26"/>
  <c r="A206" i="26"/>
  <c r="A207" i="26"/>
  <c r="A208" i="26"/>
  <c r="A209" i="26"/>
  <c r="A210" i="26"/>
  <c r="A211" i="26"/>
  <c r="A212" i="26"/>
  <c r="A213" i="26"/>
  <c r="A214" i="26"/>
  <c r="A215" i="26"/>
  <c r="A216" i="26"/>
  <c r="A217" i="26"/>
  <c r="A218" i="26"/>
  <c r="A219" i="26"/>
  <c r="A220" i="26"/>
  <c r="A221" i="26"/>
  <c r="A222" i="26"/>
  <c r="A223" i="26"/>
  <c r="A224" i="26"/>
  <c r="A225" i="26"/>
  <c r="A226" i="26"/>
  <c r="A227" i="26"/>
  <c r="A228" i="26"/>
  <c r="A229" i="26"/>
  <c r="A230" i="26"/>
  <c r="A4" i="26"/>
  <c r="K3" i="21" l="1"/>
  <c r="J3" i="21"/>
  <c r="I3" i="21"/>
  <c r="H3" i="21"/>
  <c r="G3" i="21"/>
  <c r="F3" i="21"/>
  <c r="E3" i="21"/>
  <c r="D3" i="21"/>
  <c r="J230" i="26" l="1"/>
  <c r="J229" i="26"/>
  <c r="J228" i="26"/>
  <c r="J227" i="26"/>
  <c r="J226" i="26"/>
  <c r="J225" i="26"/>
  <c r="J224" i="26"/>
  <c r="J223" i="26"/>
  <c r="J222" i="26"/>
  <c r="J221" i="26"/>
  <c r="J220" i="26"/>
  <c r="J219" i="26"/>
  <c r="J218" i="26"/>
  <c r="J217" i="26"/>
  <c r="J216" i="26"/>
  <c r="J215" i="26"/>
  <c r="J214" i="26"/>
  <c r="J213" i="26"/>
  <c r="J212" i="26"/>
  <c r="J211" i="26"/>
  <c r="J210" i="26"/>
  <c r="J209" i="26"/>
  <c r="J208" i="26"/>
  <c r="J207" i="26"/>
  <c r="J206" i="26"/>
  <c r="J205" i="26"/>
  <c r="J204" i="26"/>
  <c r="J203" i="26"/>
  <c r="J202" i="26"/>
  <c r="J201" i="26"/>
  <c r="J200" i="26"/>
  <c r="J199" i="26"/>
  <c r="J198" i="26"/>
  <c r="J197" i="26"/>
  <c r="J196" i="26"/>
  <c r="J195" i="26"/>
  <c r="J194" i="26"/>
  <c r="J193" i="26"/>
  <c r="J192" i="26"/>
  <c r="J191" i="26"/>
  <c r="J190" i="26"/>
  <c r="J189" i="26"/>
  <c r="J188" i="26"/>
  <c r="J187" i="26"/>
  <c r="J186" i="26"/>
  <c r="J185" i="26"/>
  <c r="J184" i="26"/>
  <c r="J183" i="26"/>
  <c r="J182" i="26"/>
  <c r="J181" i="26"/>
  <c r="J180" i="26"/>
  <c r="J179" i="26"/>
  <c r="J178" i="26"/>
  <c r="J177" i="26"/>
  <c r="J176" i="26"/>
  <c r="J175" i="26"/>
  <c r="J174" i="26"/>
  <c r="J173" i="26"/>
  <c r="J172" i="26"/>
  <c r="J171" i="26"/>
  <c r="J170" i="26"/>
  <c r="J169" i="26"/>
  <c r="J168" i="26"/>
  <c r="J167" i="26"/>
  <c r="J166" i="26"/>
  <c r="J165" i="26"/>
  <c r="J164" i="26"/>
  <c r="J163" i="26"/>
  <c r="J162" i="26"/>
  <c r="J161" i="26"/>
  <c r="J160" i="26"/>
  <c r="J159" i="26"/>
  <c r="J158" i="26"/>
  <c r="J157" i="26"/>
  <c r="J156" i="26"/>
  <c r="J155" i="26"/>
  <c r="J154" i="26"/>
  <c r="J153" i="26"/>
  <c r="J152" i="26"/>
  <c r="J151" i="26"/>
  <c r="J150" i="26"/>
  <c r="J149" i="26"/>
  <c r="J148" i="26"/>
  <c r="J147" i="26"/>
  <c r="J146" i="26"/>
  <c r="J145" i="26"/>
  <c r="J144" i="26"/>
  <c r="J143" i="26"/>
  <c r="J142" i="26"/>
  <c r="J141" i="26"/>
  <c r="J140" i="26"/>
  <c r="J139" i="26"/>
  <c r="J138" i="26"/>
  <c r="J137" i="26"/>
  <c r="J136" i="26"/>
  <c r="J135" i="26"/>
  <c r="J134" i="26"/>
  <c r="J133" i="26"/>
  <c r="J132" i="26"/>
  <c r="J131" i="26"/>
  <c r="J130" i="26"/>
  <c r="J129" i="26"/>
  <c r="J128" i="26"/>
  <c r="J127" i="26"/>
  <c r="J126" i="26"/>
  <c r="J125" i="26"/>
  <c r="J124" i="26"/>
  <c r="J123" i="26"/>
  <c r="J122" i="26"/>
  <c r="J121" i="26"/>
  <c r="J120" i="26"/>
  <c r="J119" i="26"/>
  <c r="J118" i="26"/>
  <c r="J117" i="26"/>
  <c r="J116" i="26"/>
  <c r="J115" i="26"/>
  <c r="J114" i="26"/>
  <c r="J113" i="26"/>
  <c r="J112" i="26"/>
  <c r="J111" i="26"/>
  <c r="J110" i="26"/>
  <c r="J109" i="26"/>
  <c r="J108" i="26"/>
  <c r="J107" i="26"/>
  <c r="J106" i="26"/>
  <c r="J105" i="26"/>
  <c r="J104" i="26"/>
  <c r="J103" i="26"/>
  <c r="J102" i="26"/>
  <c r="J101" i="26"/>
  <c r="J100" i="26"/>
  <c r="J99" i="26"/>
  <c r="J98" i="26"/>
  <c r="J97" i="26"/>
  <c r="J96" i="26"/>
  <c r="J95" i="26"/>
  <c r="J94" i="26"/>
  <c r="J93" i="26"/>
  <c r="J92" i="26"/>
  <c r="J91" i="26"/>
  <c r="J90" i="26"/>
  <c r="J89" i="26"/>
  <c r="J88" i="26"/>
  <c r="J87" i="26"/>
  <c r="J86" i="26"/>
  <c r="J85" i="26"/>
  <c r="J84" i="26"/>
  <c r="J83" i="26"/>
  <c r="J82" i="26"/>
  <c r="J81" i="26"/>
  <c r="J80" i="26"/>
  <c r="J79" i="26"/>
  <c r="J78" i="26"/>
  <c r="J77" i="26"/>
  <c r="J76" i="26"/>
  <c r="J75" i="26"/>
  <c r="J74" i="26"/>
  <c r="J73" i="26"/>
  <c r="J72" i="26"/>
  <c r="J71" i="26"/>
  <c r="J70" i="26"/>
  <c r="J69" i="26"/>
  <c r="J68" i="26"/>
  <c r="J67" i="26"/>
  <c r="J66" i="26"/>
  <c r="J65" i="26"/>
  <c r="J64" i="26"/>
  <c r="J63" i="26"/>
  <c r="J62" i="26"/>
  <c r="J61" i="26"/>
  <c r="J60" i="26"/>
  <c r="J59" i="26"/>
  <c r="J58" i="26"/>
  <c r="J57" i="26"/>
  <c r="J56" i="26"/>
  <c r="J55" i="26"/>
  <c r="J54" i="26"/>
  <c r="J53" i="26"/>
  <c r="J52" i="26"/>
  <c r="J51" i="26"/>
  <c r="J50" i="26"/>
  <c r="J49" i="26"/>
  <c r="J48" i="26"/>
  <c r="J47" i="26"/>
  <c r="J46" i="26"/>
  <c r="J45" i="26"/>
  <c r="J44" i="26"/>
  <c r="J43" i="26"/>
  <c r="J42" i="26"/>
  <c r="J41" i="26"/>
  <c r="J40" i="26"/>
  <c r="J39" i="26"/>
  <c r="J38" i="26"/>
  <c r="J37" i="26"/>
  <c r="J36" i="26"/>
  <c r="J35" i="26"/>
  <c r="J34" i="26"/>
  <c r="J33" i="26"/>
  <c r="J32" i="26"/>
  <c r="J31" i="26"/>
  <c r="J30" i="26"/>
  <c r="J29" i="26"/>
  <c r="J28" i="26"/>
  <c r="J27" i="26"/>
  <c r="J26" i="26"/>
  <c r="J25" i="26"/>
  <c r="J24" i="26"/>
  <c r="J23" i="26"/>
  <c r="J22" i="26"/>
  <c r="J21" i="26"/>
  <c r="J20" i="26"/>
  <c r="J19" i="26"/>
  <c r="J18" i="26"/>
  <c r="J17" i="26"/>
  <c r="J16" i="26"/>
  <c r="J15" i="26"/>
  <c r="J14" i="26"/>
  <c r="J13" i="26"/>
  <c r="J12" i="26"/>
  <c r="J11" i="26"/>
  <c r="J10" i="26"/>
  <c r="J9" i="26"/>
  <c r="J8" i="26"/>
  <c r="J7" i="26"/>
  <c r="J6" i="26"/>
  <c r="J5" i="26"/>
  <c r="J4" i="26"/>
  <c r="I230" i="26" l="1"/>
  <c r="I229" i="26"/>
  <c r="I228" i="26"/>
  <c r="I227" i="26"/>
  <c r="I226" i="26"/>
  <c r="I225" i="26"/>
  <c r="I224" i="26"/>
  <c r="I223" i="26"/>
  <c r="I222" i="26"/>
  <c r="I221" i="26"/>
  <c r="I220" i="26"/>
  <c r="I219" i="26"/>
  <c r="I218" i="26"/>
  <c r="I217" i="26"/>
  <c r="I216" i="26"/>
  <c r="I215" i="26"/>
  <c r="I214" i="26"/>
  <c r="I213" i="26"/>
  <c r="I212" i="26"/>
  <c r="I211" i="26"/>
  <c r="I210" i="26"/>
  <c r="I209" i="26"/>
  <c r="I208" i="26"/>
  <c r="I207" i="26"/>
  <c r="I206" i="26"/>
  <c r="I205" i="26"/>
  <c r="I204" i="26"/>
  <c r="I203" i="26"/>
  <c r="I202" i="26"/>
  <c r="I201" i="26"/>
  <c r="I200" i="26"/>
  <c r="I199" i="26"/>
  <c r="I198" i="26"/>
  <c r="I197" i="26"/>
  <c r="I196" i="26"/>
  <c r="I195" i="26"/>
  <c r="I194" i="26"/>
  <c r="I193" i="26"/>
  <c r="I192" i="26"/>
  <c r="I191" i="26"/>
  <c r="I190" i="26"/>
  <c r="I189" i="26"/>
  <c r="I188" i="26"/>
  <c r="I187" i="26"/>
  <c r="I186" i="26"/>
  <c r="I185" i="26"/>
  <c r="I184" i="26"/>
  <c r="I183" i="26"/>
  <c r="I182" i="26"/>
  <c r="I181" i="26"/>
  <c r="I180" i="26"/>
  <c r="I179" i="26"/>
  <c r="I178" i="26"/>
  <c r="I177" i="26"/>
  <c r="I176" i="26"/>
  <c r="I175" i="26"/>
  <c r="I174" i="26"/>
  <c r="I173" i="26"/>
  <c r="I172" i="26"/>
  <c r="I171" i="26"/>
  <c r="I170" i="26"/>
  <c r="I169" i="26"/>
  <c r="I168" i="26"/>
  <c r="I167" i="26"/>
  <c r="I166" i="26"/>
  <c r="I165" i="26"/>
  <c r="I164" i="26"/>
  <c r="I163" i="26"/>
  <c r="I162" i="26"/>
  <c r="I161" i="26"/>
  <c r="I160" i="26"/>
  <c r="I159" i="26"/>
  <c r="I158" i="26"/>
  <c r="I157" i="26"/>
  <c r="I156" i="26"/>
  <c r="I155" i="26"/>
  <c r="I154" i="26"/>
  <c r="I153" i="26"/>
  <c r="I152" i="26"/>
  <c r="I151" i="26"/>
  <c r="I150" i="26"/>
  <c r="I149" i="26"/>
  <c r="I148" i="26"/>
  <c r="I147" i="26"/>
  <c r="I146" i="26"/>
  <c r="I145" i="26"/>
  <c r="I144" i="26"/>
  <c r="I143" i="26"/>
  <c r="I142" i="26"/>
  <c r="I141" i="26"/>
  <c r="I140" i="26"/>
  <c r="I139" i="26"/>
  <c r="I138" i="26"/>
  <c r="I137" i="26"/>
  <c r="I136" i="26"/>
  <c r="I135" i="26"/>
  <c r="I134" i="26"/>
  <c r="I133" i="26"/>
  <c r="I132" i="26"/>
  <c r="I131" i="26"/>
  <c r="I130" i="26"/>
  <c r="I129" i="26"/>
  <c r="I128" i="26"/>
  <c r="I127" i="26"/>
  <c r="I126" i="26"/>
  <c r="I125" i="26"/>
  <c r="I124" i="26"/>
  <c r="I123" i="26"/>
  <c r="I122" i="26"/>
  <c r="I121" i="26"/>
  <c r="I120" i="26"/>
  <c r="I119" i="26"/>
  <c r="I118" i="26"/>
  <c r="I117" i="26"/>
  <c r="I116" i="26"/>
  <c r="I115" i="26"/>
  <c r="I114" i="26"/>
  <c r="I113" i="26"/>
  <c r="I112" i="26"/>
  <c r="I111" i="26"/>
  <c r="I110" i="26"/>
  <c r="I109" i="26"/>
  <c r="I108" i="26"/>
  <c r="I107" i="26"/>
  <c r="I106" i="26"/>
  <c r="I105" i="26"/>
  <c r="I104" i="26"/>
  <c r="I103" i="26"/>
  <c r="I102" i="26"/>
  <c r="I101" i="26"/>
  <c r="I100" i="26"/>
  <c r="I99" i="26"/>
  <c r="I98" i="26"/>
  <c r="I97" i="26"/>
  <c r="I96" i="26"/>
  <c r="I95" i="26"/>
  <c r="I94" i="26"/>
  <c r="I93" i="26"/>
  <c r="I92" i="26"/>
  <c r="I91" i="26"/>
  <c r="I90" i="26"/>
  <c r="I89" i="26"/>
  <c r="I88" i="26"/>
  <c r="I87" i="26"/>
  <c r="I86" i="26"/>
  <c r="I85" i="26"/>
  <c r="I84" i="26"/>
  <c r="I83" i="26"/>
  <c r="I82" i="26"/>
  <c r="I81" i="26"/>
  <c r="I80" i="26"/>
  <c r="I79" i="26"/>
  <c r="I78" i="26"/>
  <c r="I77" i="26"/>
  <c r="I76" i="26"/>
  <c r="I75" i="26"/>
  <c r="I74" i="26"/>
  <c r="I73" i="26"/>
  <c r="I72" i="26"/>
  <c r="I71" i="26"/>
  <c r="I70" i="26"/>
  <c r="I69" i="26"/>
  <c r="I68" i="26"/>
  <c r="I67" i="26"/>
  <c r="I66" i="26"/>
  <c r="I65" i="26"/>
  <c r="I64" i="26"/>
  <c r="I63" i="26"/>
  <c r="I62" i="26"/>
  <c r="I61" i="26"/>
  <c r="I60" i="26"/>
  <c r="I59" i="26"/>
  <c r="I58" i="26"/>
  <c r="I57" i="26"/>
  <c r="I56" i="26"/>
  <c r="I55" i="26"/>
  <c r="I54" i="26"/>
  <c r="I53" i="26"/>
  <c r="I52" i="26"/>
  <c r="I51" i="26"/>
  <c r="I50" i="26"/>
  <c r="I49" i="26"/>
  <c r="I48" i="26"/>
  <c r="I47" i="26"/>
  <c r="I46" i="26"/>
  <c r="I45" i="26"/>
  <c r="I44" i="26"/>
  <c r="I43" i="26"/>
  <c r="I42" i="26"/>
  <c r="I41" i="26"/>
  <c r="I40" i="26"/>
  <c r="I39" i="26"/>
  <c r="I38" i="26"/>
  <c r="I37" i="26"/>
  <c r="I36" i="26"/>
  <c r="I35" i="26"/>
  <c r="I34" i="26"/>
  <c r="I33" i="26"/>
  <c r="I32" i="26"/>
  <c r="I31" i="26"/>
  <c r="I30" i="26"/>
  <c r="I29" i="26"/>
  <c r="I28" i="26"/>
  <c r="I27" i="26"/>
  <c r="I26" i="26"/>
  <c r="I25" i="26"/>
  <c r="I24" i="26"/>
  <c r="I23" i="26"/>
  <c r="I22" i="26"/>
  <c r="I21" i="26"/>
  <c r="I20" i="26"/>
  <c r="I19" i="26"/>
  <c r="I18" i="26"/>
  <c r="I17" i="26"/>
  <c r="I16" i="26"/>
  <c r="I15" i="26"/>
  <c r="I14" i="26"/>
  <c r="I13" i="26"/>
  <c r="I12" i="26"/>
  <c r="I11" i="26"/>
  <c r="I10" i="26"/>
  <c r="I9" i="26"/>
  <c r="I8" i="26"/>
  <c r="I7" i="26"/>
  <c r="I6" i="26"/>
  <c r="I5" i="26"/>
  <c r="I4" i="26"/>
  <c r="H230" i="26" l="1"/>
  <c r="G230" i="26"/>
  <c r="H229" i="26"/>
  <c r="G229" i="26"/>
  <c r="H228" i="26"/>
  <c r="G228" i="26"/>
  <c r="H227" i="26"/>
  <c r="G227" i="26"/>
  <c r="H226" i="26"/>
  <c r="G226" i="26"/>
  <c r="H225" i="26"/>
  <c r="G225" i="26"/>
  <c r="H224" i="26"/>
  <c r="G224" i="26"/>
  <c r="H223" i="26"/>
  <c r="G223" i="26"/>
  <c r="H222" i="26"/>
  <c r="G222" i="26"/>
  <c r="H221" i="26"/>
  <c r="G221" i="26"/>
  <c r="H220" i="26"/>
  <c r="G220" i="26"/>
  <c r="H219" i="26"/>
  <c r="G219" i="26"/>
  <c r="H218" i="26"/>
  <c r="G218" i="26"/>
  <c r="H217" i="26"/>
  <c r="G217" i="26"/>
  <c r="H216" i="26"/>
  <c r="G216" i="26"/>
  <c r="H215" i="26"/>
  <c r="G215" i="26"/>
  <c r="H214" i="26"/>
  <c r="G214" i="26"/>
  <c r="H213" i="26"/>
  <c r="G213" i="26"/>
  <c r="H212" i="26"/>
  <c r="G212" i="26"/>
  <c r="H211" i="26"/>
  <c r="G211" i="26"/>
  <c r="H210" i="26"/>
  <c r="G210" i="26"/>
  <c r="H209" i="26"/>
  <c r="G209" i="26"/>
  <c r="H208" i="26"/>
  <c r="G208" i="26"/>
  <c r="H207" i="26"/>
  <c r="G207" i="26"/>
  <c r="H206" i="26"/>
  <c r="G206" i="26"/>
  <c r="H205" i="26"/>
  <c r="G205" i="26"/>
  <c r="H204" i="26"/>
  <c r="G204" i="26"/>
  <c r="H203" i="26"/>
  <c r="G203" i="26"/>
  <c r="H202" i="26"/>
  <c r="G202" i="26"/>
  <c r="H201" i="26"/>
  <c r="G201" i="26"/>
  <c r="H200" i="26"/>
  <c r="G200" i="26"/>
  <c r="H199" i="26"/>
  <c r="G199" i="26"/>
  <c r="H198" i="26"/>
  <c r="G198" i="26"/>
  <c r="H197" i="26"/>
  <c r="G197" i="26"/>
  <c r="H196" i="26"/>
  <c r="G196" i="26"/>
  <c r="H195" i="26"/>
  <c r="G195" i="26"/>
  <c r="H194" i="26"/>
  <c r="G194" i="26"/>
  <c r="H193" i="26"/>
  <c r="G193" i="26"/>
  <c r="H192" i="26"/>
  <c r="G192" i="26"/>
  <c r="H191" i="26"/>
  <c r="G191" i="26"/>
  <c r="H190" i="26"/>
  <c r="G190" i="26"/>
  <c r="H189" i="26"/>
  <c r="G189" i="26"/>
  <c r="H188" i="26"/>
  <c r="G188" i="26"/>
  <c r="H187" i="26"/>
  <c r="G187" i="26"/>
  <c r="H186" i="26"/>
  <c r="G186" i="26"/>
  <c r="H185" i="26"/>
  <c r="G185" i="26"/>
  <c r="H184" i="26"/>
  <c r="G184" i="26"/>
  <c r="H183" i="26"/>
  <c r="G183" i="26"/>
  <c r="H182" i="26"/>
  <c r="G182" i="26"/>
  <c r="H181" i="26"/>
  <c r="G181" i="26"/>
  <c r="H180" i="26"/>
  <c r="G180" i="26"/>
  <c r="H179" i="26"/>
  <c r="G179" i="26"/>
  <c r="H178" i="26"/>
  <c r="G178" i="26"/>
  <c r="H177" i="26"/>
  <c r="G177" i="26"/>
  <c r="H176" i="26"/>
  <c r="G176" i="26"/>
  <c r="H175" i="26"/>
  <c r="G175" i="26"/>
  <c r="H174" i="26"/>
  <c r="G174" i="26"/>
  <c r="H173" i="26"/>
  <c r="G173" i="26"/>
  <c r="H172" i="26"/>
  <c r="G172" i="26"/>
  <c r="H171" i="26"/>
  <c r="G171" i="26"/>
  <c r="H170" i="26"/>
  <c r="G170" i="26"/>
  <c r="H169" i="26"/>
  <c r="G169" i="26"/>
  <c r="H168" i="26"/>
  <c r="G168" i="26"/>
  <c r="H167" i="26"/>
  <c r="G167" i="26"/>
  <c r="H166" i="26"/>
  <c r="G166" i="26"/>
  <c r="H165" i="26"/>
  <c r="G165" i="26"/>
  <c r="H164" i="26"/>
  <c r="G164" i="26"/>
  <c r="H163" i="26"/>
  <c r="G163" i="26"/>
  <c r="H162" i="26"/>
  <c r="G162" i="26"/>
  <c r="H161" i="26"/>
  <c r="G161" i="26"/>
  <c r="H160" i="26"/>
  <c r="G160" i="26"/>
  <c r="H159" i="26"/>
  <c r="G159" i="26"/>
  <c r="H158" i="26"/>
  <c r="G158" i="26"/>
  <c r="H157" i="26"/>
  <c r="G157" i="26"/>
  <c r="H156" i="26"/>
  <c r="G156" i="26"/>
  <c r="H155" i="26"/>
  <c r="G155" i="26"/>
  <c r="H154" i="26"/>
  <c r="G154" i="26"/>
  <c r="H153" i="26"/>
  <c r="G153" i="26"/>
  <c r="H152" i="26"/>
  <c r="G152" i="26"/>
  <c r="H151" i="26"/>
  <c r="G151" i="26"/>
  <c r="H150" i="26"/>
  <c r="G150" i="26"/>
  <c r="H149" i="26"/>
  <c r="G149" i="26"/>
  <c r="H148" i="26"/>
  <c r="G148" i="26"/>
  <c r="H147" i="26"/>
  <c r="G147" i="26"/>
  <c r="H146" i="26"/>
  <c r="G146" i="26"/>
  <c r="H145" i="26"/>
  <c r="G145" i="26"/>
  <c r="H144" i="26"/>
  <c r="G144" i="26"/>
  <c r="H143" i="26"/>
  <c r="G143" i="26"/>
  <c r="H142" i="26"/>
  <c r="G142" i="26"/>
  <c r="H141" i="26"/>
  <c r="G141" i="26"/>
  <c r="H140" i="26"/>
  <c r="G140" i="26"/>
  <c r="H139" i="26"/>
  <c r="G139" i="26"/>
  <c r="H138" i="26"/>
  <c r="G138" i="26"/>
  <c r="H137" i="26"/>
  <c r="G137" i="26"/>
  <c r="H136" i="26"/>
  <c r="G136" i="26"/>
  <c r="H135" i="26"/>
  <c r="G135" i="26"/>
  <c r="H134" i="26"/>
  <c r="G134" i="26"/>
  <c r="H133" i="26"/>
  <c r="G133" i="26"/>
  <c r="H132" i="26"/>
  <c r="G132" i="26"/>
  <c r="H131" i="26"/>
  <c r="G131" i="26"/>
  <c r="H130" i="26"/>
  <c r="G130" i="26"/>
  <c r="H129" i="26"/>
  <c r="G129" i="26"/>
  <c r="H128" i="26"/>
  <c r="G128" i="26"/>
  <c r="H127" i="26"/>
  <c r="G127" i="26"/>
  <c r="H126" i="26"/>
  <c r="G126" i="26"/>
  <c r="H125" i="26"/>
  <c r="G125" i="26"/>
  <c r="H124" i="26"/>
  <c r="G124" i="26"/>
  <c r="H123" i="26"/>
  <c r="G123" i="26"/>
  <c r="H122" i="26"/>
  <c r="G122" i="26"/>
  <c r="H121" i="26"/>
  <c r="G121" i="26"/>
  <c r="H120" i="26"/>
  <c r="G120" i="26"/>
  <c r="H119" i="26"/>
  <c r="G119" i="26"/>
  <c r="H118" i="26"/>
  <c r="G118" i="26"/>
  <c r="H117" i="26"/>
  <c r="G117" i="26"/>
  <c r="H116" i="26"/>
  <c r="G116" i="26"/>
  <c r="H115" i="26"/>
  <c r="G115" i="26"/>
  <c r="H114" i="26"/>
  <c r="G114" i="26"/>
  <c r="H113" i="26"/>
  <c r="G113" i="26"/>
  <c r="H112" i="26"/>
  <c r="G112" i="26"/>
  <c r="H111" i="26"/>
  <c r="G111" i="26"/>
  <c r="H110" i="26"/>
  <c r="G110" i="26"/>
  <c r="H109" i="26"/>
  <c r="G109" i="26"/>
  <c r="H108" i="26"/>
  <c r="G108" i="26"/>
  <c r="H107" i="26"/>
  <c r="G107" i="26"/>
  <c r="H106" i="26"/>
  <c r="G106" i="26"/>
  <c r="H105" i="26"/>
  <c r="G105" i="26"/>
  <c r="H104" i="26"/>
  <c r="G104" i="26"/>
  <c r="H103" i="26"/>
  <c r="G103" i="26"/>
  <c r="H102" i="26"/>
  <c r="G102" i="26"/>
  <c r="H101" i="26"/>
  <c r="G101" i="26"/>
  <c r="H100" i="26"/>
  <c r="G100" i="26"/>
  <c r="H99" i="26"/>
  <c r="G99" i="26"/>
  <c r="H98" i="26"/>
  <c r="G98" i="26"/>
  <c r="H97" i="26"/>
  <c r="G97" i="26"/>
  <c r="H96" i="26"/>
  <c r="G96" i="26"/>
  <c r="H95" i="26"/>
  <c r="G95" i="26"/>
  <c r="H94" i="26"/>
  <c r="G94" i="26"/>
  <c r="H93" i="26"/>
  <c r="G93" i="26"/>
  <c r="H92" i="26"/>
  <c r="G92" i="26"/>
  <c r="H91" i="26"/>
  <c r="G91" i="26"/>
  <c r="H90" i="26"/>
  <c r="G90" i="26"/>
  <c r="H89" i="26"/>
  <c r="G89" i="26"/>
  <c r="H88" i="26"/>
  <c r="G88" i="26"/>
  <c r="H87" i="26"/>
  <c r="G87" i="26"/>
  <c r="H86" i="26"/>
  <c r="G86" i="26"/>
  <c r="H85" i="26"/>
  <c r="G85" i="26"/>
  <c r="H84" i="26"/>
  <c r="G84" i="26"/>
  <c r="H83" i="26"/>
  <c r="G83" i="26"/>
  <c r="H82" i="26"/>
  <c r="G82" i="26"/>
  <c r="H81" i="26"/>
  <c r="G81" i="26"/>
  <c r="H80" i="26"/>
  <c r="G80" i="26"/>
  <c r="H79" i="26"/>
  <c r="G79" i="26"/>
  <c r="H78" i="26"/>
  <c r="G78" i="26"/>
  <c r="H77" i="26"/>
  <c r="G77" i="26"/>
  <c r="H76" i="26"/>
  <c r="G76" i="26"/>
  <c r="H75" i="26"/>
  <c r="G75" i="26"/>
  <c r="H74" i="26"/>
  <c r="G74" i="26"/>
  <c r="H73" i="26"/>
  <c r="G73" i="26"/>
  <c r="H72" i="26"/>
  <c r="G72" i="26"/>
  <c r="H71" i="26"/>
  <c r="G71" i="26"/>
  <c r="H70" i="26"/>
  <c r="G70" i="26"/>
  <c r="H69" i="26"/>
  <c r="G69" i="26"/>
  <c r="H68" i="26"/>
  <c r="G68" i="26"/>
  <c r="H67" i="26"/>
  <c r="G67" i="26"/>
  <c r="H66" i="26"/>
  <c r="G66" i="26"/>
  <c r="H65" i="26"/>
  <c r="G65" i="26"/>
  <c r="H64" i="26"/>
  <c r="G64" i="26"/>
  <c r="H63" i="26"/>
  <c r="G63" i="26"/>
  <c r="H62" i="26"/>
  <c r="G62" i="26"/>
  <c r="H61" i="26"/>
  <c r="G61" i="26"/>
  <c r="H60" i="26"/>
  <c r="G60" i="26"/>
  <c r="H59" i="26"/>
  <c r="G59" i="26"/>
  <c r="H58" i="26"/>
  <c r="G58" i="26"/>
  <c r="H57" i="26"/>
  <c r="G57" i="26"/>
  <c r="H56" i="26"/>
  <c r="G56" i="26"/>
  <c r="H55" i="26"/>
  <c r="G55" i="26"/>
  <c r="H54" i="26"/>
  <c r="G54" i="26"/>
  <c r="H53" i="26"/>
  <c r="G53" i="26"/>
  <c r="H52" i="26"/>
  <c r="G52" i="26"/>
  <c r="H51" i="26"/>
  <c r="G51" i="26"/>
  <c r="H50" i="26"/>
  <c r="G50" i="26"/>
  <c r="H49" i="26"/>
  <c r="G49" i="26"/>
  <c r="H48" i="26"/>
  <c r="G48" i="26"/>
  <c r="H47" i="26"/>
  <c r="G47" i="26"/>
  <c r="H46" i="26"/>
  <c r="G46" i="26"/>
  <c r="H45" i="26"/>
  <c r="G45" i="26"/>
  <c r="H44" i="26"/>
  <c r="G44" i="26"/>
  <c r="H43" i="26"/>
  <c r="G43" i="26"/>
  <c r="H42" i="26"/>
  <c r="G42" i="26"/>
  <c r="H41" i="26"/>
  <c r="G41" i="26"/>
  <c r="H40" i="26"/>
  <c r="G40" i="26"/>
  <c r="H39" i="26"/>
  <c r="G39" i="26"/>
  <c r="H38" i="26"/>
  <c r="G38" i="26"/>
  <c r="H37" i="26"/>
  <c r="G37" i="26"/>
  <c r="H36" i="26"/>
  <c r="G36" i="26"/>
  <c r="H35" i="26"/>
  <c r="G35" i="26"/>
  <c r="H34" i="26"/>
  <c r="G34" i="26"/>
  <c r="H33" i="26"/>
  <c r="G33" i="26"/>
  <c r="H32" i="26"/>
  <c r="G32" i="26"/>
  <c r="H31" i="26"/>
  <c r="G31" i="26"/>
  <c r="H30" i="26"/>
  <c r="G30" i="26"/>
  <c r="H29" i="26"/>
  <c r="G29" i="26"/>
  <c r="H28" i="26"/>
  <c r="G28" i="26"/>
  <c r="H27" i="26"/>
  <c r="G27" i="26"/>
  <c r="H26" i="26"/>
  <c r="G26" i="26"/>
  <c r="H25" i="26"/>
  <c r="G25" i="26"/>
  <c r="H24" i="26"/>
  <c r="G24" i="26"/>
  <c r="H23" i="26"/>
  <c r="G23" i="26"/>
  <c r="H22" i="26"/>
  <c r="G22" i="26"/>
  <c r="H21" i="26"/>
  <c r="G21" i="26"/>
  <c r="H20" i="26"/>
  <c r="G20" i="26"/>
  <c r="H19" i="26"/>
  <c r="G19" i="26"/>
  <c r="H18" i="26"/>
  <c r="G18" i="26"/>
  <c r="H17" i="26"/>
  <c r="G17" i="26"/>
  <c r="H16" i="26"/>
  <c r="G16" i="26"/>
  <c r="H15" i="26"/>
  <c r="G15" i="26"/>
  <c r="H14" i="26"/>
  <c r="G14" i="26"/>
  <c r="H13" i="26"/>
  <c r="G13" i="26"/>
  <c r="H12" i="26"/>
  <c r="G12" i="26"/>
  <c r="H11" i="26"/>
  <c r="G11" i="26"/>
  <c r="H10" i="26"/>
  <c r="G10" i="26"/>
  <c r="H9" i="26"/>
  <c r="G9" i="26"/>
  <c r="H8" i="26"/>
  <c r="G8" i="26"/>
  <c r="H7" i="26"/>
  <c r="G7" i="26"/>
  <c r="H6" i="26"/>
  <c r="G6" i="26"/>
  <c r="H5" i="26"/>
  <c r="G5" i="26"/>
  <c r="H4" i="26"/>
  <c r="G4" i="26"/>
  <c r="F12" i="26" l="1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43" i="26"/>
  <c r="F44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58" i="26"/>
  <c r="F59" i="26"/>
  <c r="F60" i="26"/>
  <c r="F61" i="26"/>
  <c r="F62" i="26"/>
  <c r="F63" i="26"/>
  <c r="F64" i="26"/>
  <c r="F65" i="26"/>
  <c r="F66" i="26"/>
  <c r="F67" i="26"/>
  <c r="F68" i="26"/>
  <c r="F69" i="26"/>
  <c r="F70" i="26"/>
  <c r="F71" i="26"/>
  <c r="F72" i="26"/>
  <c r="F73" i="26"/>
  <c r="F74" i="26"/>
  <c r="F75" i="26"/>
  <c r="F76" i="26"/>
  <c r="F77" i="26"/>
  <c r="F78" i="26"/>
  <c r="F79" i="26"/>
  <c r="F80" i="26"/>
  <c r="F81" i="26"/>
  <c r="F82" i="26"/>
  <c r="F83" i="26"/>
  <c r="F84" i="26"/>
  <c r="F85" i="26"/>
  <c r="F86" i="26"/>
  <c r="F87" i="26"/>
  <c r="F88" i="26"/>
  <c r="F89" i="26"/>
  <c r="F90" i="26"/>
  <c r="F91" i="26"/>
  <c r="F92" i="26"/>
  <c r="F93" i="26"/>
  <c r="F94" i="26"/>
  <c r="F95" i="26"/>
  <c r="F96" i="26"/>
  <c r="F97" i="26"/>
  <c r="F98" i="26"/>
  <c r="F99" i="26"/>
  <c r="F100" i="26"/>
  <c r="F101" i="26"/>
  <c r="F102" i="26"/>
  <c r="F103" i="26"/>
  <c r="F104" i="26"/>
  <c r="F105" i="26"/>
  <c r="F106" i="26"/>
  <c r="F107" i="26"/>
  <c r="F108" i="26"/>
  <c r="F109" i="26"/>
  <c r="F110" i="26"/>
  <c r="F111" i="26"/>
  <c r="F112" i="26"/>
  <c r="F113" i="26"/>
  <c r="F114" i="26"/>
  <c r="F115" i="26"/>
  <c r="F116" i="26"/>
  <c r="F117" i="26"/>
  <c r="F118" i="26"/>
  <c r="F119" i="26"/>
  <c r="F120" i="26"/>
  <c r="F121" i="26"/>
  <c r="F122" i="26"/>
  <c r="F123" i="26"/>
  <c r="F124" i="26"/>
  <c r="F125" i="26"/>
  <c r="F126" i="26"/>
  <c r="F127" i="26"/>
  <c r="F128" i="26"/>
  <c r="F129" i="26"/>
  <c r="F130" i="26"/>
  <c r="F131" i="26"/>
  <c r="F132" i="26"/>
  <c r="F133" i="26"/>
  <c r="F134" i="26"/>
  <c r="F135" i="26"/>
  <c r="F136" i="26"/>
  <c r="F137" i="26"/>
  <c r="F138" i="26"/>
  <c r="F139" i="26"/>
  <c r="F140" i="26"/>
  <c r="F141" i="26"/>
  <c r="F142" i="26"/>
  <c r="F143" i="26"/>
  <c r="F144" i="26"/>
  <c r="F145" i="26"/>
  <c r="F146" i="26"/>
  <c r="F147" i="26"/>
  <c r="F148" i="26"/>
  <c r="F149" i="26"/>
  <c r="F150" i="26"/>
  <c r="F151" i="26"/>
  <c r="F152" i="26"/>
  <c r="F153" i="26"/>
  <c r="F154" i="26"/>
  <c r="F155" i="26"/>
  <c r="F156" i="26"/>
  <c r="F157" i="26"/>
  <c r="F158" i="26"/>
  <c r="F159" i="26"/>
  <c r="F160" i="26"/>
  <c r="F161" i="26"/>
  <c r="F162" i="26"/>
  <c r="F163" i="26"/>
  <c r="F164" i="26"/>
  <c r="F165" i="26"/>
  <c r="F166" i="26"/>
  <c r="F167" i="26"/>
  <c r="F168" i="26"/>
  <c r="F169" i="26"/>
  <c r="F170" i="26"/>
  <c r="F171" i="26"/>
  <c r="F172" i="26"/>
  <c r="F173" i="26"/>
  <c r="F174" i="26"/>
  <c r="F175" i="26"/>
  <c r="F176" i="26"/>
  <c r="F177" i="26"/>
  <c r="F178" i="26"/>
  <c r="F179" i="26"/>
  <c r="F180" i="26"/>
  <c r="F181" i="26"/>
  <c r="F182" i="26"/>
  <c r="F183" i="26"/>
  <c r="F184" i="26"/>
  <c r="F185" i="26"/>
  <c r="F186" i="26"/>
  <c r="F187" i="26"/>
  <c r="F188" i="26"/>
  <c r="F189" i="26"/>
  <c r="F190" i="26"/>
  <c r="F191" i="26"/>
  <c r="F192" i="26"/>
  <c r="F193" i="26"/>
  <c r="F194" i="26"/>
  <c r="F195" i="26"/>
  <c r="F196" i="26"/>
  <c r="F197" i="26"/>
  <c r="F198" i="26"/>
  <c r="F199" i="26"/>
  <c r="F200" i="26"/>
  <c r="F201" i="26"/>
  <c r="F202" i="26"/>
  <c r="F203" i="26"/>
  <c r="F204" i="26"/>
  <c r="F205" i="26"/>
  <c r="F206" i="26"/>
  <c r="F207" i="26"/>
  <c r="F208" i="26"/>
  <c r="F209" i="26"/>
  <c r="F210" i="26"/>
  <c r="F211" i="26"/>
  <c r="F212" i="26"/>
  <c r="F213" i="26"/>
  <c r="F214" i="26"/>
  <c r="F215" i="26"/>
  <c r="F216" i="26"/>
  <c r="F217" i="26"/>
  <c r="F218" i="26"/>
  <c r="F219" i="26"/>
  <c r="F220" i="26"/>
  <c r="F221" i="26"/>
  <c r="F222" i="26"/>
  <c r="F223" i="26"/>
  <c r="F224" i="26"/>
  <c r="F225" i="26"/>
  <c r="F226" i="26"/>
  <c r="F227" i="26"/>
  <c r="F228" i="26"/>
  <c r="F229" i="26"/>
  <c r="F230" i="26"/>
  <c r="F11" i="26"/>
  <c r="F10" i="26"/>
  <c r="F9" i="26"/>
  <c r="F8" i="26"/>
  <c r="F7" i="26"/>
  <c r="F6" i="26"/>
  <c r="F5" i="26"/>
  <c r="F4" i="26"/>
  <c r="A231" i="21" l="1"/>
  <c r="A227" i="21"/>
  <c r="A223" i="21"/>
  <c r="A219" i="21"/>
  <c r="A215" i="21"/>
  <c r="A211" i="21"/>
  <c r="A207" i="21"/>
  <c r="A203" i="21"/>
  <c r="A199" i="21"/>
  <c r="A195" i="21"/>
  <c r="A191" i="21"/>
  <c r="A187" i="21"/>
  <c r="A183" i="21"/>
  <c r="A179" i="21"/>
  <c r="A175" i="21"/>
  <c r="A171" i="21"/>
  <c r="A167" i="21"/>
  <c r="A163" i="21"/>
  <c r="A159" i="21"/>
  <c r="A155" i="21"/>
  <c r="A151" i="21"/>
  <c r="A147" i="21"/>
  <c r="A143" i="21"/>
  <c r="A139" i="21"/>
  <c r="A138" i="21"/>
  <c r="A135" i="21"/>
  <c r="A134" i="21"/>
  <c r="A131" i="21"/>
  <c r="A130" i="21"/>
  <c r="A127" i="21"/>
  <c r="A126" i="21"/>
  <c r="A123" i="21"/>
  <c r="A122" i="21"/>
  <c r="A119" i="21"/>
  <c r="A118" i="21"/>
  <c r="A115" i="21"/>
  <c r="A111" i="21"/>
  <c r="A110" i="21"/>
  <c r="A107" i="21"/>
  <c r="A106" i="21"/>
  <c r="A103" i="21"/>
  <c r="A102" i="21"/>
  <c r="A100" i="21"/>
  <c r="A99" i="21"/>
  <c r="A98" i="21"/>
  <c r="A96" i="21"/>
  <c r="A95" i="21"/>
  <c r="A94" i="21"/>
  <c r="A91" i="21"/>
  <c r="A90" i="21"/>
  <c r="A88" i="21"/>
  <c r="A87" i="21"/>
  <c r="A86" i="21"/>
  <c r="A83" i="21"/>
  <c r="A82" i="21"/>
  <c r="A79" i="21"/>
  <c r="A78" i="21"/>
  <c r="A76" i="21"/>
  <c r="A75" i="21"/>
  <c r="A74" i="21"/>
  <c r="A71" i="21"/>
  <c r="A68" i="21"/>
  <c r="A67" i="21"/>
  <c r="A66" i="21"/>
  <c r="A64" i="21"/>
  <c r="A63" i="21"/>
  <c r="A62" i="21"/>
  <c r="A60" i="21"/>
  <c r="A59" i="21"/>
  <c r="A56" i="21"/>
  <c r="A55" i="21"/>
  <c r="A54" i="21"/>
  <c r="A52" i="21"/>
  <c r="A51" i="21"/>
  <c r="A50" i="21"/>
  <c r="A48" i="21"/>
  <c r="A47" i="21"/>
  <c r="A46" i="21"/>
  <c r="A44" i="21"/>
  <c r="A43" i="21"/>
  <c r="A42" i="21"/>
  <c r="A40" i="21"/>
  <c r="A39" i="21"/>
  <c r="A38" i="21"/>
  <c r="A36" i="21"/>
  <c r="A35" i="21"/>
  <c r="A34" i="21"/>
  <c r="A32" i="21"/>
  <c r="A31" i="21"/>
  <c r="A30" i="21"/>
  <c r="A28" i="21"/>
  <c r="A27" i="21"/>
  <c r="A24" i="21"/>
  <c r="A23" i="21"/>
  <c r="A22" i="21"/>
  <c r="A20" i="21"/>
  <c r="A19" i="21"/>
  <c r="A18" i="21"/>
  <c r="A16" i="21"/>
  <c r="A15" i="21"/>
  <c r="A14" i="21"/>
  <c r="A12" i="21"/>
  <c r="A11" i="21"/>
  <c r="A10" i="21"/>
  <c r="A8" i="21"/>
  <c r="C234" i="21"/>
  <c r="B234" i="21"/>
  <c r="A234" i="21"/>
  <c r="C233" i="21"/>
  <c r="B233" i="21"/>
  <c r="A233" i="21"/>
  <c r="C232" i="21"/>
  <c r="B232" i="21"/>
  <c r="A232" i="21"/>
  <c r="C231" i="21"/>
  <c r="B231" i="21"/>
  <c r="C230" i="21"/>
  <c r="B230" i="21"/>
  <c r="A230" i="21"/>
  <c r="C229" i="21"/>
  <c r="B229" i="21"/>
  <c r="A229" i="21"/>
  <c r="C228" i="21"/>
  <c r="B228" i="21"/>
  <c r="A228" i="21"/>
  <c r="C227" i="21"/>
  <c r="B227" i="21"/>
  <c r="C226" i="21"/>
  <c r="B226" i="21"/>
  <c r="A226" i="21"/>
  <c r="C225" i="21"/>
  <c r="B225" i="21"/>
  <c r="A225" i="21"/>
  <c r="C224" i="21"/>
  <c r="B224" i="21"/>
  <c r="A224" i="21"/>
  <c r="C223" i="21"/>
  <c r="B223" i="21"/>
  <c r="C222" i="21"/>
  <c r="B222" i="21"/>
  <c r="A222" i="21"/>
  <c r="C221" i="21"/>
  <c r="B221" i="21"/>
  <c r="A221" i="21"/>
  <c r="C220" i="21"/>
  <c r="B220" i="21"/>
  <c r="A220" i="21"/>
  <c r="C219" i="21"/>
  <c r="B219" i="21"/>
  <c r="C218" i="21"/>
  <c r="B218" i="21"/>
  <c r="A218" i="21"/>
  <c r="C217" i="21"/>
  <c r="B217" i="21"/>
  <c r="A217" i="21"/>
  <c r="C216" i="21"/>
  <c r="B216" i="21"/>
  <c r="A216" i="21"/>
  <c r="C215" i="21"/>
  <c r="B215" i="21"/>
  <c r="C214" i="21"/>
  <c r="B214" i="21"/>
  <c r="A214" i="21"/>
  <c r="C213" i="21"/>
  <c r="B213" i="21"/>
  <c r="A213" i="21"/>
  <c r="C212" i="21"/>
  <c r="B212" i="21"/>
  <c r="A212" i="21"/>
  <c r="C211" i="21"/>
  <c r="B211" i="21"/>
  <c r="C210" i="21"/>
  <c r="B210" i="21"/>
  <c r="A210" i="21"/>
  <c r="C209" i="21"/>
  <c r="B209" i="21"/>
  <c r="A209" i="21"/>
  <c r="C208" i="21"/>
  <c r="B208" i="21"/>
  <c r="A208" i="21"/>
  <c r="C207" i="21"/>
  <c r="B207" i="21"/>
  <c r="C206" i="21"/>
  <c r="B206" i="21"/>
  <c r="A206" i="21"/>
  <c r="C205" i="21"/>
  <c r="B205" i="21"/>
  <c r="A205" i="21"/>
  <c r="C204" i="21"/>
  <c r="B204" i="21"/>
  <c r="A204" i="21"/>
  <c r="C203" i="21"/>
  <c r="B203" i="21"/>
  <c r="C202" i="21"/>
  <c r="B202" i="21"/>
  <c r="A202" i="21"/>
  <c r="C201" i="21"/>
  <c r="B201" i="21"/>
  <c r="A201" i="21"/>
  <c r="C200" i="21"/>
  <c r="B200" i="21"/>
  <c r="A200" i="21"/>
  <c r="C199" i="21"/>
  <c r="B199" i="21"/>
  <c r="C198" i="21"/>
  <c r="B198" i="21"/>
  <c r="A198" i="21"/>
  <c r="C197" i="21"/>
  <c r="B197" i="21"/>
  <c r="A197" i="21"/>
  <c r="C196" i="21"/>
  <c r="B196" i="21"/>
  <c r="A196" i="21"/>
  <c r="C195" i="21"/>
  <c r="B195" i="21"/>
  <c r="C194" i="21"/>
  <c r="B194" i="21"/>
  <c r="A194" i="21"/>
  <c r="C193" i="21"/>
  <c r="B193" i="21"/>
  <c r="A193" i="21"/>
  <c r="C192" i="21"/>
  <c r="B192" i="21"/>
  <c r="A192" i="21"/>
  <c r="C191" i="21"/>
  <c r="B191" i="21"/>
  <c r="C190" i="21"/>
  <c r="B190" i="21"/>
  <c r="A190" i="21"/>
  <c r="C189" i="21"/>
  <c r="B189" i="21"/>
  <c r="A189" i="21"/>
  <c r="C188" i="21"/>
  <c r="B188" i="21"/>
  <c r="A188" i="21"/>
  <c r="C187" i="21"/>
  <c r="B187" i="21"/>
  <c r="C186" i="21"/>
  <c r="B186" i="21"/>
  <c r="A186" i="21"/>
  <c r="C185" i="21"/>
  <c r="B185" i="21"/>
  <c r="A185" i="21"/>
  <c r="C184" i="21"/>
  <c r="B184" i="21"/>
  <c r="A184" i="21"/>
  <c r="C183" i="21"/>
  <c r="B183" i="21"/>
  <c r="C182" i="21"/>
  <c r="B182" i="21"/>
  <c r="A182" i="21"/>
  <c r="C181" i="21"/>
  <c r="B181" i="21"/>
  <c r="A181" i="21"/>
  <c r="C180" i="21"/>
  <c r="B180" i="21"/>
  <c r="A180" i="21"/>
  <c r="C179" i="21"/>
  <c r="B179" i="21"/>
  <c r="C178" i="21"/>
  <c r="B178" i="21"/>
  <c r="A178" i="21"/>
  <c r="C177" i="21"/>
  <c r="B177" i="21"/>
  <c r="A177" i="21"/>
  <c r="C176" i="21"/>
  <c r="B176" i="21"/>
  <c r="A176" i="21"/>
  <c r="C175" i="21"/>
  <c r="B175" i="21"/>
  <c r="C174" i="21"/>
  <c r="B174" i="21"/>
  <c r="A174" i="21"/>
  <c r="C173" i="21"/>
  <c r="B173" i="21"/>
  <c r="A173" i="21"/>
  <c r="C172" i="21"/>
  <c r="B172" i="21"/>
  <c r="A172" i="21"/>
  <c r="C171" i="21"/>
  <c r="B171" i="21"/>
  <c r="C170" i="21"/>
  <c r="B170" i="21"/>
  <c r="A170" i="21"/>
  <c r="C169" i="21"/>
  <c r="B169" i="21"/>
  <c r="A169" i="21"/>
  <c r="C168" i="21"/>
  <c r="B168" i="21"/>
  <c r="A168" i="21"/>
  <c r="C167" i="21"/>
  <c r="B167" i="21"/>
  <c r="C166" i="21"/>
  <c r="B166" i="21"/>
  <c r="A166" i="21"/>
  <c r="C165" i="21"/>
  <c r="B165" i="21"/>
  <c r="A165" i="21"/>
  <c r="C164" i="21"/>
  <c r="B164" i="21"/>
  <c r="A164" i="21"/>
  <c r="C163" i="21"/>
  <c r="B163" i="21"/>
  <c r="C162" i="21"/>
  <c r="B162" i="21"/>
  <c r="A162" i="21"/>
  <c r="C161" i="21"/>
  <c r="B161" i="21"/>
  <c r="A161" i="21"/>
  <c r="C160" i="21"/>
  <c r="B160" i="21"/>
  <c r="A160" i="21"/>
  <c r="C159" i="21"/>
  <c r="B159" i="21"/>
  <c r="C158" i="21"/>
  <c r="B158" i="21"/>
  <c r="A158" i="21"/>
  <c r="C157" i="21"/>
  <c r="B157" i="21"/>
  <c r="A157" i="21"/>
  <c r="C156" i="21"/>
  <c r="B156" i="21"/>
  <c r="A156" i="21"/>
  <c r="C155" i="21"/>
  <c r="B155" i="21"/>
  <c r="C154" i="21"/>
  <c r="B154" i="21"/>
  <c r="A154" i="21"/>
  <c r="C153" i="21"/>
  <c r="B153" i="21"/>
  <c r="A153" i="21"/>
  <c r="C152" i="21"/>
  <c r="B152" i="21"/>
  <c r="A152" i="21"/>
  <c r="C151" i="21"/>
  <c r="B151" i="21"/>
  <c r="C150" i="21"/>
  <c r="B150" i="21"/>
  <c r="A150" i="21"/>
  <c r="C149" i="21"/>
  <c r="B149" i="21"/>
  <c r="A149" i="21"/>
  <c r="C148" i="21"/>
  <c r="B148" i="21"/>
  <c r="A148" i="21"/>
  <c r="C147" i="21"/>
  <c r="B147" i="21"/>
  <c r="C146" i="21"/>
  <c r="B146" i="21"/>
  <c r="A146" i="21"/>
  <c r="C145" i="21"/>
  <c r="B145" i="21"/>
  <c r="A145" i="21"/>
  <c r="C144" i="21"/>
  <c r="B144" i="21"/>
  <c r="A144" i="21"/>
  <c r="C143" i="21"/>
  <c r="B143" i="21"/>
  <c r="C142" i="21"/>
  <c r="B142" i="21"/>
  <c r="A142" i="21"/>
  <c r="C141" i="21"/>
  <c r="B141" i="21"/>
  <c r="A141" i="21"/>
  <c r="C140" i="21"/>
  <c r="B140" i="21"/>
  <c r="A140" i="21"/>
  <c r="C139" i="21"/>
  <c r="B139" i="21"/>
  <c r="C138" i="21"/>
  <c r="B138" i="21"/>
  <c r="C137" i="21"/>
  <c r="B137" i="21"/>
  <c r="A137" i="21"/>
  <c r="C136" i="21"/>
  <c r="B136" i="21"/>
  <c r="A136" i="21"/>
  <c r="C135" i="21"/>
  <c r="B135" i="21"/>
  <c r="C134" i="21"/>
  <c r="B134" i="21"/>
  <c r="C133" i="21"/>
  <c r="B133" i="21"/>
  <c r="A133" i="21"/>
  <c r="C132" i="21"/>
  <c r="B132" i="21"/>
  <c r="A132" i="21"/>
  <c r="C131" i="21"/>
  <c r="B131" i="21"/>
  <c r="C130" i="21"/>
  <c r="B130" i="21"/>
  <c r="C129" i="21"/>
  <c r="B129" i="21"/>
  <c r="A129" i="21"/>
  <c r="C128" i="21"/>
  <c r="B128" i="21"/>
  <c r="A128" i="21"/>
  <c r="C127" i="21"/>
  <c r="B127" i="21"/>
  <c r="C126" i="21"/>
  <c r="B126" i="21"/>
  <c r="C125" i="21"/>
  <c r="B125" i="21"/>
  <c r="A125" i="21"/>
  <c r="C124" i="21"/>
  <c r="B124" i="21"/>
  <c r="A124" i="21"/>
  <c r="C123" i="21"/>
  <c r="B123" i="21"/>
  <c r="C122" i="21"/>
  <c r="B122" i="21"/>
  <c r="C121" i="21"/>
  <c r="B121" i="21"/>
  <c r="A121" i="21"/>
  <c r="C120" i="21"/>
  <c r="B120" i="21"/>
  <c r="A120" i="21"/>
  <c r="C119" i="21"/>
  <c r="B119" i="21"/>
  <c r="C118" i="21"/>
  <c r="B118" i="21"/>
  <c r="C117" i="21"/>
  <c r="B117" i="21"/>
  <c r="A117" i="21"/>
  <c r="C116" i="21"/>
  <c r="B116" i="21"/>
  <c r="A116" i="21"/>
  <c r="C115" i="21"/>
  <c r="B115" i="21"/>
  <c r="C114" i="21"/>
  <c r="B114" i="21"/>
  <c r="A114" i="21"/>
  <c r="C113" i="21"/>
  <c r="B113" i="21"/>
  <c r="A113" i="21"/>
  <c r="C112" i="21"/>
  <c r="B112" i="21"/>
  <c r="A112" i="21"/>
  <c r="C111" i="21"/>
  <c r="B111" i="21"/>
  <c r="C110" i="21"/>
  <c r="B110" i="21"/>
  <c r="C109" i="21"/>
  <c r="B109" i="21"/>
  <c r="A109" i="21"/>
  <c r="C108" i="21"/>
  <c r="B108" i="21"/>
  <c r="A108" i="21"/>
  <c r="C107" i="21"/>
  <c r="B107" i="21"/>
  <c r="C106" i="21"/>
  <c r="B106" i="21"/>
  <c r="C105" i="21"/>
  <c r="B105" i="21"/>
  <c r="A105" i="21"/>
  <c r="C104" i="21"/>
  <c r="B104" i="21"/>
  <c r="A104" i="21"/>
  <c r="C103" i="21"/>
  <c r="B103" i="21"/>
  <c r="C102" i="21"/>
  <c r="B102" i="21"/>
  <c r="C101" i="21"/>
  <c r="B101" i="21"/>
  <c r="A101" i="21"/>
  <c r="C100" i="21"/>
  <c r="B100" i="21"/>
  <c r="C99" i="21"/>
  <c r="B99" i="21"/>
  <c r="C98" i="21"/>
  <c r="B98" i="21"/>
  <c r="C97" i="21"/>
  <c r="B97" i="21"/>
  <c r="A97" i="21"/>
  <c r="C96" i="21"/>
  <c r="B96" i="21"/>
  <c r="C95" i="21"/>
  <c r="B95" i="21"/>
  <c r="C94" i="21"/>
  <c r="B94" i="21"/>
  <c r="C93" i="21"/>
  <c r="B93" i="21"/>
  <c r="A93" i="21"/>
  <c r="C92" i="21"/>
  <c r="B92" i="21"/>
  <c r="A92" i="21"/>
  <c r="C91" i="21"/>
  <c r="B91" i="21"/>
  <c r="C90" i="21"/>
  <c r="B90" i="21"/>
  <c r="C89" i="21"/>
  <c r="B89" i="21"/>
  <c r="A89" i="21"/>
  <c r="C88" i="21"/>
  <c r="B88" i="21"/>
  <c r="C87" i="21"/>
  <c r="B87" i="21"/>
  <c r="C86" i="21"/>
  <c r="B86" i="21"/>
  <c r="C85" i="21"/>
  <c r="B85" i="21"/>
  <c r="A85" i="21"/>
  <c r="C84" i="21"/>
  <c r="B84" i="21"/>
  <c r="A84" i="21"/>
  <c r="C83" i="21"/>
  <c r="B83" i="21"/>
  <c r="C82" i="21"/>
  <c r="B82" i="21"/>
  <c r="C81" i="21"/>
  <c r="B81" i="21"/>
  <c r="A81" i="21"/>
  <c r="C80" i="21"/>
  <c r="B80" i="21"/>
  <c r="A80" i="21"/>
  <c r="C79" i="21"/>
  <c r="B79" i="21"/>
  <c r="C78" i="21"/>
  <c r="B78" i="21"/>
  <c r="C77" i="21"/>
  <c r="B77" i="21"/>
  <c r="A77" i="21"/>
  <c r="C76" i="21"/>
  <c r="B76" i="21"/>
  <c r="C75" i="21"/>
  <c r="B75" i="21"/>
  <c r="C74" i="21"/>
  <c r="B74" i="21"/>
  <c r="C73" i="21"/>
  <c r="B73" i="21"/>
  <c r="A73" i="21"/>
  <c r="C72" i="21"/>
  <c r="B72" i="21"/>
  <c r="A72" i="21"/>
  <c r="C71" i="21"/>
  <c r="B71" i="21"/>
  <c r="C70" i="21"/>
  <c r="B70" i="21"/>
  <c r="A70" i="21"/>
  <c r="C69" i="21"/>
  <c r="B69" i="21"/>
  <c r="A69" i="21"/>
  <c r="C68" i="21"/>
  <c r="B68" i="21"/>
  <c r="C67" i="21"/>
  <c r="B67" i="21"/>
  <c r="C66" i="21"/>
  <c r="B66" i="21"/>
  <c r="C65" i="21"/>
  <c r="B65" i="21"/>
  <c r="A65" i="21"/>
  <c r="C64" i="21"/>
  <c r="B64" i="21"/>
  <c r="C63" i="21"/>
  <c r="B63" i="21"/>
  <c r="C62" i="21"/>
  <c r="B62" i="21"/>
  <c r="C61" i="21"/>
  <c r="B61" i="21"/>
  <c r="A61" i="21"/>
  <c r="C60" i="21"/>
  <c r="B60" i="21"/>
  <c r="C59" i="21"/>
  <c r="B59" i="21"/>
  <c r="C58" i="21"/>
  <c r="B58" i="21"/>
  <c r="A58" i="21"/>
  <c r="C57" i="21"/>
  <c r="B57" i="21"/>
  <c r="A57" i="21"/>
  <c r="C56" i="21"/>
  <c r="B56" i="21"/>
  <c r="C55" i="21"/>
  <c r="B55" i="21"/>
  <c r="C54" i="21"/>
  <c r="B54" i="21"/>
  <c r="C53" i="21"/>
  <c r="B53" i="21"/>
  <c r="A53" i="21"/>
  <c r="C52" i="21"/>
  <c r="B52" i="21"/>
  <c r="C51" i="21"/>
  <c r="B51" i="21"/>
  <c r="C50" i="21"/>
  <c r="B50" i="21"/>
  <c r="C49" i="21"/>
  <c r="B49" i="21"/>
  <c r="A49" i="21"/>
  <c r="C48" i="21"/>
  <c r="B48" i="21"/>
  <c r="C47" i="21"/>
  <c r="B47" i="21"/>
  <c r="C46" i="21"/>
  <c r="B46" i="21"/>
  <c r="C45" i="21"/>
  <c r="B45" i="21"/>
  <c r="A45" i="21"/>
  <c r="C44" i="21"/>
  <c r="B44" i="21"/>
  <c r="C43" i="21"/>
  <c r="B43" i="21"/>
  <c r="C42" i="21"/>
  <c r="B42" i="21"/>
  <c r="C41" i="21"/>
  <c r="B41" i="21"/>
  <c r="A41" i="21"/>
  <c r="C40" i="21"/>
  <c r="B40" i="21"/>
  <c r="C39" i="21"/>
  <c r="B39" i="21"/>
  <c r="C38" i="21"/>
  <c r="B38" i="21"/>
  <c r="C37" i="21"/>
  <c r="B37" i="21"/>
  <c r="A37" i="21"/>
  <c r="C36" i="21"/>
  <c r="B36" i="21"/>
  <c r="C35" i="21"/>
  <c r="B35" i="21"/>
  <c r="C34" i="21"/>
  <c r="B34" i="21"/>
  <c r="C33" i="21"/>
  <c r="B33" i="21"/>
  <c r="A33" i="21"/>
  <c r="C32" i="21"/>
  <c r="B32" i="21"/>
  <c r="C31" i="21"/>
  <c r="B31" i="21"/>
  <c r="C30" i="21"/>
  <c r="B30" i="21"/>
  <c r="C29" i="21"/>
  <c r="B29" i="21"/>
  <c r="A29" i="21"/>
  <c r="C28" i="21"/>
  <c r="B28" i="21"/>
  <c r="C27" i="21"/>
  <c r="B27" i="21"/>
  <c r="C26" i="21"/>
  <c r="B26" i="21"/>
  <c r="A26" i="21"/>
  <c r="C25" i="21"/>
  <c r="B25" i="21"/>
  <c r="A25" i="21"/>
  <c r="C24" i="21"/>
  <c r="B24" i="21"/>
  <c r="C23" i="21"/>
  <c r="B23" i="21"/>
  <c r="C22" i="21"/>
  <c r="B22" i="21"/>
  <c r="C21" i="21"/>
  <c r="B21" i="21"/>
  <c r="A21" i="21"/>
  <c r="C20" i="21"/>
  <c r="B20" i="21"/>
  <c r="C19" i="21"/>
  <c r="B19" i="21"/>
  <c r="C18" i="21"/>
  <c r="B18" i="21"/>
  <c r="C17" i="21"/>
  <c r="B17" i="21"/>
  <c r="A17" i="21"/>
  <c r="C16" i="21"/>
  <c r="B16" i="21"/>
  <c r="C15" i="21"/>
  <c r="B15" i="21"/>
  <c r="C14" i="21"/>
  <c r="B14" i="21"/>
  <c r="C13" i="21"/>
  <c r="B13" i="21"/>
  <c r="A13" i="21"/>
  <c r="C12" i="21"/>
  <c r="B12" i="21"/>
  <c r="C11" i="21"/>
  <c r="B11" i="21"/>
  <c r="C10" i="21"/>
  <c r="B10" i="21"/>
  <c r="C9" i="21"/>
  <c r="B9" i="21"/>
  <c r="A9" i="21"/>
  <c r="C8" i="21"/>
  <c r="B8" i="21"/>
  <c r="T3" i="26" l="1"/>
  <c r="S3" i="26"/>
  <c r="R3" i="26"/>
  <c r="Q3" i="26"/>
  <c r="P3" i="26"/>
  <c r="O3" i="26"/>
  <c r="N3" i="26"/>
  <c r="G5" i="25" l="1"/>
  <c r="H5" i="25" s="1"/>
  <c r="G6" i="25"/>
  <c r="H6" i="25" s="1"/>
  <c r="G7" i="25"/>
  <c r="H7" i="25" s="1"/>
  <c r="G8" i="25"/>
  <c r="H8" i="25" s="1"/>
  <c r="G9" i="25"/>
  <c r="H9" i="25" s="1"/>
  <c r="G10" i="25"/>
  <c r="H10" i="25" s="1"/>
  <c r="G11" i="25"/>
  <c r="H11" i="25" s="1"/>
  <c r="G12" i="25"/>
  <c r="H12" i="25" s="1"/>
  <c r="G13" i="25"/>
  <c r="H13" i="25" s="1"/>
  <c r="G14" i="25"/>
  <c r="H14" i="25" s="1"/>
  <c r="G15" i="25"/>
  <c r="H15" i="25" s="1"/>
  <c r="G16" i="25"/>
  <c r="H16" i="25" s="1"/>
  <c r="G17" i="25"/>
  <c r="H17" i="25" s="1"/>
  <c r="G18" i="25"/>
  <c r="H18" i="25" s="1"/>
  <c r="G19" i="25"/>
  <c r="H19" i="25" s="1"/>
  <c r="G20" i="25"/>
  <c r="H20" i="25" s="1"/>
  <c r="G21" i="25"/>
  <c r="H21" i="25" s="1"/>
  <c r="G22" i="25"/>
  <c r="H22" i="25" s="1"/>
  <c r="G23" i="25"/>
  <c r="H23" i="25" s="1"/>
  <c r="G24" i="25"/>
  <c r="H24" i="25" s="1"/>
  <c r="G25" i="25"/>
  <c r="H25" i="25" s="1"/>
  <c r="G26" i="25"/>
  <c r="H26" i="25" s="1"/>
  <c r="G27" i="25"/>
  <c r="H27" i="25" s="1"/>
  <c r="G28" i="25"/>
  <c r="H28" i="25" s="1"/>
  <c r="G29" i="25"/>
  <c r="H29" i="25" s="1"/>
  <c r="G30" i="25"/>
  <c r="H30" i="25" s="1"/>
  <c r="G31" i="25"/>
  <c r="H31" i="25" s="1"/>
  <c r="G32" i="25"/>
  <c r="H32" i="25" s="1"/>
  <c r="G33" i="25"/>
  <c r="H33" i="25" s="1"/>
  <c r="G34" i="25"/>
  <c r="H34" i="25" s="1"/>
  <c r="G35" i="25"/>
  <c r="H35" i="25" s="1"/>
  <c r="G36" i="25"/>
  <c r="H36" i="25" s="1"/>
  <c r="G37" i="25"/>
  <c r="H37" i="25" s="1"/>
  <c r="G38" i="25"/>
  <c r="H38" i="25" s="1"/>
  <c r="G39" i="25"/>
  <c r="H39" i="25" s="1"/>
  <c r="G40" i="25"/>
  <c r="H40" i="25" s="1"/>
  <c r="G41" i="25"/>
  <c r="H41" i="25" s="1"/>
  <c r="G42" i="25"/>
  <c r="H42" i="25" s="1"/>
  <c r="G43" i="25"/>
  <c r="H43" i="25" s="1"/>
  <c r="G44" i="25"/>
  <c r="H44" i="25" s="1"/>
  <c r="G45" i="25"/>
  <c r="H45" i="25" s="1"/>
  <c r="G46" i="25"/>
  <c r="H46" i="25" s="1"/>
  <c r="G47" i="25"/>
  <c r="H47" i="25" s="1"/>
  <c r="G48" i="25"/>
  <c r="H48" i="25" s="1"/>
  <c r="G49" i="25"/>
  <c r="H49" i="25" s="1"/>
  <c r="G50" i="25"/>
  <c r="H50" i="25" s="1"/>
  <c r="G51" i="25"/>
  <c r="H51" i="25" s="1"/>
  <c r="G52" i="25"/>
  <c r="H52" i="25" s="1"/>
  <c r="G53" i="25"/>
  <c r="H53" i="25" s="1"/>
  <c r="G54" i="25"/>
  <c r="H54" i="25" s="1"/>
  <c r="G55" i="25"/>
  <c r="H55" i="25" s="1"/>
  <c r="G56" i="25"/>
  <c r="H56" i="25" s="1"/>
  <c r="G57" i="25"/>
  <c r="H57" i="25" s="1"/>
  <c r="G58" i="25"/>
  <c r="H58" i="25" s="1"/>
  <c r="G59" i="25"/>
  <c r="H59" i="25" s="1"/>
  <c r="G60" i="25"/>
  <c r="H60" i="25" s="1"/>
  <c r="G61" i="25"/>
  <c r="H61" i="25" s="1"/>
  <c r="G62" i="25"/>
  <c r="H62" i="25" s="1"/>
  <c r="G63" i="25"/>
  <c r="H63" i="25" s="1"/>
  <c r="G64" i="25"/>
  <c r="H64" i="25" s="1"/>
  <c r="G65" i="25"/>
  <c r="H65" i="25" s="1"/>
  <c r="G66" i="25"/>
  <c r="H66" i="25" s="1"/>
  <c r="G67" i="25"/>
  <c r="H67" i="25" s="1"/>
  <c r="G68" i="25"/>
  <c r="H68" i="25" s="1"/>
  <c r="G69" i="25"/>
  <c r="H69" i="25" s="1"/>
  <c r="G70" i="25"/>
  <c r="H70" i="25" s="1"/>
  <c r="G71" i="25"/>
  <c r="H71" i="25" s="1"/>
  <c r="G72" i="25"/>
  <c r="H72" i="25" s="1"/>
  <c r="G73" i="25"/>
  <c r="H73" i="25" s="1"/>
  <c r="G74" i="25"/>
  <c r="H74" i="25" s="1"/>
  <c r="G75" i="25"/>
  <c r="H75" i="25" s="1"/>
  <c r="G76" i="25"/>
  <c r="H76" i="25" s="1"/>
  <c r="G77" i="25"/>
  <c r="H77" i="25" s="1"/>
  <c r="G78" i="25"/>
  <c r="H78" i="25" s="1"/>
  <c r="G79" i="25"/>
  <c r="H79" i="25" s="1"/>
  <c r="G80" i="25"/>
  <c r="H80" i="25" s="1"/>
  <c r="G81" i="25"/>
  <c r="H81" i="25" s="1"/>
  <c r="G82" i="25"/>
  <c r="H82" i="25" s="1"/>
  <c r="G83" i="25"/>
  <c r="H83" i="25" s="1"/>
  <c r="G84" i="25"/>
  <c r="H84" i="25" s="1"/>
  <c r="G85" i="25"/>
  <c r="H85" i="25" s="1"/>
  <c r="G86" i="25"/>
  <c r="H86" i="25" s="1"/>
  <c r="G87" i="25"/>
  <c r="H87" i="25" s="1"/>
  <c r="G88" i="25"/>
  <c r="H88" i="25" s="1"/>
  <c r="G89" i="25"/>
  <c r="H89" i="25" s="1"/>
  <c r="G90" i="25"/>
  <c r="H90" i="25" s="1"/>
  <c r="G91" i="25"/>
  <c r="H91" i="25" s="1"/>
  <c r="G92" i="25"/>
  <c r="H92" i="25" s="1"/>
  <c r="G93" i="25"/>
  <c r="H93" i="25" s="1"/>
  <c r="G94" i="25"/>
  <c r="H94" i="25" s="1"/>
  <c r="G95" i="25"/>
  <c r="H95" i="25" s="1"/>
  <c r="G96" i="25"/>
  <c r="H96" i="25" s="1"/>
  <c r="G97" i="25"/>
  <c r="H97" i="25" s="1"/>
  <c r="G98" i="25"/>
  <c r="H98" i="25" s="1"/>
  <c r="G99" i="25"/>
  <c r="H99" i="25" s="1"/>
  <c r="G100" i="25"/>
  <c r="H100" i="25" s="1"/>
  <c r="G101" i="25"/>
  <c r="H101" i="25" s="1"/>
  <c r="G102" i="25"/>
  <c r="H102" i="25" s="1"/>
  <c r="G103" i="25"/>
  <c r="H103" i="25" s="1"/>
  <c r="G104" i="25"/>
  <c r="H104" i="25" s="1"/>
  <c r="G105" i="25"/>
  <c r="H105" i="25" s="1"/>
  <c r="G106" i="25"/>
  <c r="H106" i="25" s="1"/>
  <c r="G107" i="25"/>
  <c r="H107" i="25" s="1"/>
  <c r="G108" i="25"/>
  <c r="H108" i="25" s="1"/>
  <c r="G109" i="25"/>
  <c r="H109" i="25" s="1"/>
  <c r="G110" i="25"/>
  <c r="H110" i="25" s="1"/>
  <c r="G111" i="25"/>
  <c r="H111" i="25" s="1"/>
  <c r="G112" i="25"/>
  <c r="H112" i="25" s="1"/>
  <c r="G113" i="25"/>
  <c r="H113" i="25" s="1"/>
  <c r="G114" i="25"/>
  <c r="H114" i="25" s="1"/>
  <c r="G115" i="25"/>
  <c r="H115" i="25" s="1"/>
  <c r="G116" i="25"/>
  <c r="H116" i="25" s="1"/>
  <c r="G117" i="25"/>
  <c r="H117" i="25" s="1"/>
  <c r="G118" i="25"/>
  <c r="H118" i="25" s="1"/>
  <c r="G119" i="25"/>
  <c r="H119" i="25" s="1"/>
  <c r="G120" i="25"/>
  <c r="H120" i="25" s="1"/>
  <c r="G121" i="25"/>
  <c r="H121" i="25" s="1"/>
  <c r="G122" i="25"/>
  <c r="H122" i="25" s="1"/>
  <c r="G123" i="25"/>
  <c r="H123" i="25" s="1"/>
  <c r="G124" i="25"/>
  <c r="H124" i="25" s="1"/>
  <c r="G125" i="25"/>
  <c r="H125" i="25" s="1"/>
  <c r="G126" i="25"/>
  <c r="H126" i="25" s="1"/>
  <c r="G127" i="25"/>
  <c r="H127" i="25" s="1"/>
  <c r="G128" i="25"/>
  <c r="H128" i="25" s="1"/>
  <c r="G129" i="25"/>
  <c r="H129" i="25" s="1"/>
  <c r="G130" i="25"/>
  <c r="H130" i="25" s="1"/>
  <c r="G131" i="25"/>
  <c r="H131" i="25" s="1"/>
  <c r="G132" i="25"/>
  <c r="H132" i="25" s="1"/>
  <c r="G133" i="25"/>
  <c r="H133" i="25" s="1"/>
  <c r="G134" i="25"/>
  <c r="H134" i="25" s="1"/>
  <c r="G135" i="25"/>
  <c r="H135" i="25" s="1"/>
  <c r="G136" i="25"/>
  <c r="H136" i="25" s="1"/>
  <c r="G137" i="25"/>
  <c r="H137" i="25" s="1"/>
  <c r="G138" i="25"/>
  <c r="H138" i="25" s="1"/>
  <c r="G139" i="25"/>
  <c r="H139" i="25" s="1"/>
  <c r="G140" i="25"/>
  <c r="H140" i="25" s="1"/>
  <c r="G141" i="25"/>
  <c r="H141" i="25" s="1"/>
  <c r="G142" i="25"/>
  <c r="H142" i="25" s="1"/>
  <c r="G143" i="25"/>
  <c r="H143" i="25" s="1"/>
  <c r="G144" i="25"/>
  <c r="H144" i="25" s="1"/>
  <c r="G145" i="25"/>
  <c r="H145" i="25" s="1"/>
  <c r="G146" i="25"/>
  <c r="H146" i="25" s="1"/>
  <c r="G147" i="25"/>
  <c r="H147" i="25" s="1"/>
  <c r="G148" i="25"/>
  <c r="H148" i="25" s="1"/>
  <c r="G149" i="25"/>
  <c r="H149" i="25" s="1"/>
  <c r="G150" i="25"/>
  <c r="H150" i="25" s="1"/>
  <c r="G151" i="25"/>
  <c r="H151" i="25" s="1"/>
  <c r="G152" i="25"/>
  <c r="H152" i="25" s="1"/>
  <c r="G153" i="25"/>
  <c r="H153" i="25" s="1"/>
  <c r="G154" i="25"/>
  <c r="H154" i="25" s="1"/>
  <c r="G155" i="25"/>
  <c r="H155" i="25" s="1"/>
  <c r="G156" i="25"/>
  <c r="H156" i="25" s="1"/>
  <c r="G157" i="25"/>
  <c r="H157" i="25" s="1"/>
  <c r="G158" i="25"/>
  <c r="H158" i="25" s="1"/>
  <c r="G159" i="25"/>
  <c r="H159" i="25" s="1"/>
  <c r="G160" i="25"/>
  <c r="H160" i="25" s="1"/>
  <c r="G161" i="25"/>
  <c r="H161" i="25" s="1"/>
  <c r="G162" i="25"/>
  <c r="H162" i="25" s="1"/>
  <c r="G163" i="25"/>
  <c r="H163" i="25" s="1"/>
  <c r="G164" i="25"/>
  <c r="H164" i="25" s="1"/>
  <c r="G165" i="25"/>
  <c r="H165" i="25" s="1"/>
  <c r="G166" i="25"/>
  <c r="H166" i="25" s="1"/>
  <c r="G167" i="25"/>
  <c r="H167" i="25" s="1"/>
  <c r="G168" i="25"/>
  <c r="H168" i="25" s="1"/>
  <c r="G169" i="25"/>
  <c r="H169" i="25" s="1"/>
  <c r="G170" i="25"/>
  <c r="H170" i="25" s="1"/>
  <c r="G171" i="25"/>
  <c r="H171" i="25" s="1"/>
  <c r="G172" i="25"/>
  <c r="H172" i="25" s="1"/>
  <c r="G173" i="25"/>
  <c r="H173" i="25" s="1"/>
  <c r="G174" i="25"/>
  <c r="H174" i="25" s="1"/>
  <c r="G175" i="25"/>
  <c r="H175" i="25" s="1"/>
  <c r="G176" i="25"/>
  <c r="H176" i="25" s="1"/>
  <c r="G177" i="25"/>
  <c r="H177" i="25" s="1"/>
  <c r="G178" i="25"/>
  <c r="H178" i="25" s="1"/>
  <c r="G179" i="25"/>
  <c r="H179" i="25" s="1"/>
  <c r="G180" i="25"/>
  <c r="H180" i="25" s="1"/>
  <c r="G181" i="25"/>
  <c r="H181" i="25" s="1"/>
  <c r="G182" i="25"/>
  <c r="H182" i="25" s="1"/>
  <c r="G183" i="25"/>
  <c r="H183" i="25" s="1"/>
  <c r="G184" i="25"/>
  <c r="H184" i="25" s="1"/>
  <c r="G185" i="25"/>
  <c r="H185" i="25" s="1"/>
  <c r="G186" i="25"/>
  <c r="H186" i="25" s="1"/>
  <c r="G187" i="25"/>
  <c r="H187" i="25" s="1"/>
  <c r="G188" i="25"/>
  <c r="H188" i="25" s="1"/>
  <c r="G189" i="25"/>
  <c r="H189" i="25" s="1"/>
  <c r="G190" i="25"/>
  <c r="H190" i="25" s="1"/>
  <c r="G191" i="25"/>
  <c r="H191" i="25" s="1"/>
  <c r="G192" i="25"/>
  <c r="H192" i="25" s="1"/>
  <c r="G193" i="25"/>
  <c r="H193" i="25" s="1"/>
  <c r="G194" i="25"/>
  <c r="H194" i="25" s="1"/>
  <c r="G195" i="25"/>
  <c r="H195" i="25" s="1"/>
  <c r="G196" i="25"/>
  <c r="H196" i="25" s="1"/>
  <c r="G197" i="25"/>
  <c r="H197" i="25" s="1"/>
  <c r="G198" i="25"/>
  <c r="H198" i="25" s="1"/>
  <c r="G199" i="25"/>
  <c r="H199" i="25" s="1"/>
  <c r="G200" i="25"/>
  <c r="H200" i="25" s="1"/>
  <c r="G201" i="25"/>
  <c r="H201" i="25" s="1"/>
  <c r="G202" i="25"/>
  <c r="H202" i="25" s="1"/>
  <c r="G203" i="25"/>
  <c r="H203" i="25" s="1"/>
  <c r="G204" i="25"/>
  <c r="H204" i="25" s="1"/>
  <c r="G205" i="25"/>
  <c r="H205" i="25" s="1"/>
  <c r="G206" i="25"/>
  <c r="H206" i="25" s="1"/>
  <c r="G207" i="25"/>
  <c r="H207" i="25" s="1"/>
  <c r="G208" i="25"/>
  <c r="H208" i="25" s="1"/>
  <c r="G209" i="25"/>
  <c r="H209" i="25" s="1"/>
  <c r="G210" i="25"/>
  <c r="H210" i="25" s="1"/>
  <c r="G211" i="25"/>
  <c r="H211" i="25" s="1"/>
  <c r="G212" i="25"/>
  <c r="H212" i="25" s="1"/>
  <c r="G213" i="25"/>
  <c r="H213" i="25" s="1"/>
  <c r="G214" i="25"/>
  <c r="H214" i="25" s="1"/>
  <c r="G215" i="25"/>
  <c r="H215" i="25" s="1"/>
  <c r="G216" i="25"/>
  <c r="H216" i="25" s="1"/>
  <c r="G217" i="25"/>
  <c r="H217" i="25" s="1"/>
  <c r="G218" i="25"/>
  <c r="H218" i="25" s="1"/>
  <c r="G219" i="25"/>
  <c r="H219" i="25" s="1"/>
  <c r="G220" i="25"/>
  <c r="H220" i="25" s="1"/>
  <c r="G221" i="25"/>
  <c r="H221" i="25" s="1"/>
  <c r="G222" i="25"/>
  <c r="H222" i="25" s="1"/>
  <c r="G223" i="25"/>
  <c r="H223" i="25" s="1"/>
  <c r="G224" i="25"/>
  <c r="H224" i="25" s="1"/>
  <c r="G225" i="25"/>
  <c r="H225" i="25" s="1"/>
  <c r="G226" i="25"/>
  <c r="H226" i="25" s="1"/>
  <c r="G227" i="25"/>
  <c r="H227" i="25" s="1"/>
  <c r="G228" i="25"/>
  <c r="H228" i="25" s="1"/>
  <c r="G229" i="25"/>
  <c r="H229" i="25" s="1"/>
  <c r="G230" i="25"/>
  <c r="H230" i="25" s="1"/>
  <c r="G231" i="25"/>
  <c r="H231" i="25" s="1"/>
  <c r="G232" i="25"/>
  <c r="H232" i="25" s="1"/>
  <c r="G233" i="25"/>
  <c r="H233" i="25" s="1"/>
  <c r="G234" i="25"/>
  <c r="H234" i="25" s="1"/>
  <c r="G235" i="25"/>
  <c r="H235" i="25" s="1"/>
  <c r="G236" i="25"/>
  <c r="H236" i="25" s="1"/>
  <c r="G237" i="25"/>
  <c r="H237" i="25" s="1"/>
  <c r="G238" i="25"/>
  <c r="H238" i="25" s="1"/>
  <c r="G239" i="25"/>
  <c r="H239" i="25" s="1"/>
  <c r="G240" i="25"/>
  <c r="H240" i="25" s="1"/>
  <c r="G241" i="25"/>
  <c r="H241" i="25" s="1"/>
  <c r="G4" i="25"/>
  <c r="H4" i="25" s="1"/>
  <c r="D5" i="25"/>
  <c r="D6" i="25"/>
  <c r="D7" i="25"/>
  <c r="D8" i="25"/>
  <c r="D9" i="25"/>
  <c r="D10" i="25"/>
  <c r="D11" i="25"/>
  <c r="D12" i="25"/>
  <c r="D13" i="25"/>
  <c r="D14" i="25"/>
  <c r="D15" i="25"/>
  <c r="D16" i="25"/>
  <c r="D17" i="25"/>
  <c r="D18" i="25"/>
  <c r="D19" i="25"/>
  <c r="D20" i="25"/>
  <c r="D21" i="25"/>
  <c r="D22" i="25"/>
  <c r="D23" i="25"/>
  <c r="D24" i="25"/>
  <c r="D25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D40" i="25"/>
  <c r="D41" i="25"/>
  <c r="D42" i="25"/>
  <c r="D43" i="25"/>
  <c r="D44" i="25"/>
  <c r="D45" i="25"/>
  <c r="D46" i="25"/>
  <c r="D47" i="25"/>
  <c r="D48" i="25"/>
  <c r="D49" i="25"/>
  <c r="D50" i="25"/>
  <c r="D51" i="25"/>
  <c r="D52" i="25"/>
  <c r="D53" i="25"/>
  <c r="D54" i="25"/>
  <c r="D55" i="25"/>
  <c r="D56" i="25"/>
  <c r="D57" i="25"/>
  <c r="D58" i="25"/>
  <c r="D59" i="25"/>
  <c r="D60" i="25"/>
  <c r="D61" i="25"/>
  <c r="D62" i="25"/>
  <c r="D63" i="25"/>
  <c r="D64" i="25"/>
  <c r="D65" i="25"/>
  <c r="D66" i="25"/>
  <c r="D67" i="25"/>
  <c r="D68" i="25"/>
  <c r="D69" i="25"/>
  <c r="D70" i="25"/>
  <c r="D71" i="25"/>
  <c r="D72" i="25"/>
  <c r="D73" i="25"/>
  <c r="D74" i="25"/>
  <c r="D75" i="25"/>
  <c r="D76" i="25"/>
  <c r="D77" i="25"/>
  <c r="D78" i="25"/>
  <c r="D79" i="25"/>
  <c r="D80" i="25"/>
  <c r="D81" i="25"/>
  <c r="D82" i="25"/>
  <c r="D83" i="25"/>
  <c r="D84" i="25"/>
  <c r="D85" i="25"/>
  <c r="D86" i="25"/>
  <c r="D87" i="25"/>
  <c r="D88" i="25"/>
  <c r="D89" i="25"/>
  <c r="D90" i="25"/>
  <c r="D91" i="25"/>
  <c r="D92" i="25"/>
  <c r="D93" i="25"/>
  <c r="D94" i="25"/>
  <c r="D95" i="25"/>
  <c r="D96" i="25"/>
  <c r="D97" i="25"/>
  <c r="D98" i="25"/>
  <c r="D99" i="25"/>
  <c r="D100" i="25"/>
  <c r="D101" i="25"/>
  <c r="D102" i="25"/>
  <c r="D103" i="25"/>
  <c r="D104" i="25"/>
  <c r="D105" i="25"/>
  <c r="D106" i="25"/>
  <c r="D107" i="25"/>
  <c r="D108" i="25"/>
  <c r="D109" i="25"/>
  <c r="D110" i="25"/>
  <c r="D111" i="25"/>
  <c r="D112" i="25"/>
  <c r="D113" i="25"/>
  <c r="D114" i="25"/>
  <c r="D115" i="25"/>
  <c r="D116" i="25"/>
  <c r="D117" i="25"/>
  <c r="D118" i="25"/>
  <c r="D119" i="25"/>
  <c r="D120" i="25"/>
  <c r="D121" i="25"/>
  <c r="D122" i="25"/>
  <c r="D123" i="25"/>
  <c r="D124" i="25"/>
  <c r="D125" i="25"/>
  <c r="D126" i="25"/>
  <c r="D127" i="25"/>
  <c r="D128" i="25"/>
  <c r="D129" i="25"/>
  <c r="D130" i="25"/>
  <c r="D131" i="25"/>
  <c r="D132" i="25"/>
  <c r="D133" i="25"/>
  <c r="D134" i="25"/>
  <c r="D135" i="25"/>
  <c r="D136" i="25"/>
  <c r="D137" i="25"/>
  <c r="D138" i="25"/>
  <c r="D139" i="25"/>
  <c r="D140" i="25"/>
  <c r="D141" i="25"/>
  <c r="D142" i="25"/>
  <c r="D143" i="25"/>
  <c r="D144" i="25"/>
  <c r="D145" i="25"/>
  <c r="D146" i="25"/>
  <c r="D147" i="25"/>
  <c r="D148" i="25"/>
  <c r="D149" i="25"/>
  <c r="D150" i="25"/>
  <c r="D151" i="25"/>
  <c r="D152" i="25"/>
  <c r="D153" i="25"/>
  <c r="D154" i="25"/>
  <c r="D155" i="25"/>
  <c r="D156" i="25"/>
  <c r="D157" i="25"/>
  <c r="D158" i="25"/>
  <c r="D159" i="25"/>
  <c r="D160" i="25"/>
  <c r="D161" i="25"/>
  <c r="D162" i="25"/>
  <c r="D163" i="25"/>
  <c r="D164" i="25"/>
  <c r="D165" i="25"/>
  <c r="D166" i="25"/>
  <c r="D167" i="25"/>
  <c r="D168" i="25"/>
  <c r="D169" i="25"/>
  <c r="D170" i="25"/>
  <c r="D171" i="25"/>
  <c r="D172" i="25"/>
  <c r="D173" i="25"/>
  <c r="D174" i="25"/>
  <c r="D175" i="25"/>
  <c r="D176" i="25"/>
  <c r="D177" i="25"/>
  <c r="D178" i="25"/>
  <c r="D179" i="25"/>
  <c r="D180" i="25"/>
  <c r="D181" i="25"/>
  <c r="D182" i="25"/>
  <c r="D183" i="25"/>
  <c r="D184" i="25"/>
  <c r="D185" i="25"/>
  <c r="D186" i="25"/>
  <c r="D187" i="25"/>
  <c r="D188" i="25"/>
  <c r="D189" i="25"/>
  <c r="D190" i="25"/>
  <c r="D191" i="25"/>
  <c r="D192" i="25"/>
  <c r="D193" i="25"/>
  <c r="D194" i="25"/>
  <c r="D195" i="25"/>
  <c r="D196" i="25"/>
  <c r="D197" i="25"/>
  <c r="D198" i="25"/>
  <c r="D199" i="25"/>
  <c r="D200" i="25"/>
  <c r="D201" i="25"/>
  <c r="D202" i="25"/>
  <c r="D203" i="25"/>
  <c r="D204" i="25"/>
  <c r="D205" i="25"/>
  <c r="D206" i="25"/>
  <c r="D207" i="25"/>
  <c r="D208" i="25"/>
  <c r="D209" i="25"/>
  <c r="D210" i="25"/>
  <c r="D211" i="25"/>
  <c r="D212" i="25"/>
  <c r="D213" i="25"/>
  <c r="D214" i="25"/>
  <c r="D215" i="25"/>
  <c r="D216" i="25"/>
  <c r="D217" i="25"/>
  <c r="D218" i="25"/>
  <c r="D219" i="25"/>
  <c r="D220" i="25"/>
  <c r="D221" i="25"/>
  <c r="D222" i="25"/>
  <c r="D223" i="25"/>
  <c r="D224" i="25"/>
  <c r="D225" i="25"/>
  <c r="D226" i="25"/>
  <c r="D227" i="25"/>
  <c r="D228" i="25"/>
  <c r="D229" i="25"/>
  <c r="D230" i="25"/>
  <c r="D231" i="25"/>
  <c r="D232" i="25"/>
  <c r="D233" i="25"/>
  <c r="D234" i="25"/>
  <c r="D235" i="25"/>
  <c r="D236" i="25"/>
  <c r="D237" i="25"/>
  <c r="D238" i="25"/>
  <c r="D239" i="25"/>
  <c r="D240" i="25"/>
  <c r="D241" i="25"/>
  <c r="D4" i="25"/>
  <c r="C5" i="25"/>
  <c r="C6" i="25"/>
  <c r="C7" i="25"/>
  <c r="E7" i="25" s="1"/>
  <c r="F7" i="25" s="1"/>
  <c r="C8" i="25"/>
  <c r="E8" i="25" s="1"/>
  <c r="F8" i="25" s="1"/>
  <c r="C9" i="25"/>
  <c r="C10" i="25"/>
  <c r="C11" i="25"/>
  <c r="E11" i="25" s="1"/>
  <c r="F11" i="25" s="1"/>
  <c r="C12" i="25"/>
  <c r="E12" i="25" s="1"/>
  <c r="F12" i="25" s="1"/>
  <c r="C13" i="25"/>
  <c r="C14" i="25"/>
  <c r="C15" i="25"/>
  <c r="E15" i="25" s="1"/>
  <c r="F15" i="25" s="1"/>
  <c r="C16" i="25"/>
  <c r="E16" i="25" s="1"/>
  <c r="F16" i="25" s="1"/>
  <c r="C17" i="25"/>
  <c r="C18" i="25"/>
  <c r="C19" i="25"/>
  <c r="E19" i="25" s="1"/>
  <c r="F19" i="25" s="1"/>
  <c r="C20" i="25"/>
  <c r="E20" i="25" s="1"/>
  <c r="F20" i="25" s="1"/>
  <c r="C21" i="25"/>
  <c r="C22" i="25"/>
  <c r="C23" i="25"/>
  <c r="E23" i="25" s="1"/>
  <c r="F23" i="25" s="1"/>
  <c r="C24" i="25"/>
  <c r="E24" i="25" s="1"/>
  <c r="F24" i="25" s="1"/>
  <c r="C25" i="25"/>
  <c r="C26" i="25"/>
  <c r="C27" i="25"/>
  <c r="E27" i="25" s="1"/>
  <c r="F27" i="25" s="1"/>
  <c r="C28" i="25"/>
  <c r="E28" i="25" s="1"/>
  <c r="F28" i="25" s="1"/>
  <c r="C29" i="25"/>
  <c r="C30" i="25"/>
  <c r="C31" i="25"/>
  <c r="E31" i="25" s="1"/>
  <c r="F31" i="25" s="1"/>
  <c r="C32" i="25"/>
  <c r="E32" i="25" s="1"/>
  <c r="F32" i="25" s="1"/>
  <c r="C33" i="25"/>
  <c r="C34" i="25"/>
  <c r="C35" i="25"/>
  <c r="E35" i="25" s="1"/>
  <c r="F35" i="25" s="1"/>
  <c r="C36" i="25"/>
  <c r="E36" i="25" s="1"/>
  <c r="F36" i="25" s="1"/>
  <c r="C37" i="25"/>
  <c r="C38" i="25"/>
  <c r="C39" i="25"/>
  <c r="E39" i="25" s="1"/>
  <c r="F39" i="25" s="1"/>
  <c r="C40" i="25"/>
  <c r="E40" i="25" s="1"/>
  <c r="F40" i="25" s="1"/>
  <c r="C41" i="25"/>
  <c r="C42" i="25"/>
  <c r="C43" i="25"/>
  <c r="E43" i="25" s="1"/>
  <c r="F43" i="25" s="1"/>
  <c r="C44" i="25"/>
  <c r="E44" i="25" s="1"/>
  <c r="F44" i="25" s="1"/>
  <c r="C45" i="25"/>
  <c r="C46" i="25"/>
  <c r="C47" i="25"/>
  <c r="E47" i="25" s="1"/>
  <c r="F47" i="25" s="1"/>
  <c r="C48" i="25"/>
  <c r="E48" i="25" s="1"/>
  <c r="F48" i="25" s="1"/>
  <c r="C49" i="25"/>
  <c r="C50" i="25"/>
  <c r="C51" i="25"/>
  <c r="E51" i="25" s="1"/>
  <c r="F51" i="25" s="1"/>
  <c r="C52" i="25"/>
  <c r="E52" i="25" s="1"/>
  <c r="F52" i="25" s="1"/>
  <c r="C53" i="25"/>
  <c r="C54" i="25"/>
  <c r="C55" i="25"/>
  <c r="E55" i="25" s="1"/>
  <c r="F55" i="25" s="1"/>
  <c r="C56" i="25"/>
  <c r="E56" i="25" s="1"/>
  <c r="F56" i="25" s="1"/>
  <c r="C57" i="25"/>
  <c r="C58" i="25"/>
  <c r="C59" i="25"/>
  <c r="E59" i="25" s="1"/>
  <c r="F59" i="25" s="1"/>
  <c r="C60" i="25"/>
  <c r="E60" i="25" s="1"/>
  <c r="F60" i="25" s="1"/>
  <c r="C61" i="25"/>
  <c r="C62" i="25"/>
  <c r="C63" i="25"/>
  <c r="E63" i="25" s="1"/>
  <c r="F63" i="25" s="1"/>
  <c r="C64" i="25"/>
  <c r="E64" i="25" s="1"/>
  <c r="F64" i="25" s="1"/>
  <c r="C65" i="25"/>
  <c r="C66" i="25"/>
  <c r="C67" i="25"/>
  <c r="E67" i="25" s="1"/>
  <c r="F67" i="25" s="1"/>
  <c r="C68" i="25"/>
  <c r="E68" i="25" s="1"/>
  <c r="F68" i="25" s="1"/>
  <c r="C69" i="25"/>
  <c r="C70" i="25"/>
  <c r="C71" i="25"/>
  <c r="E71" i="25" s="1"/>
  <c r="F71" i="25" s="1"/>
  <c r="C72" i="25"/>
  <c r="E72" i="25" s="1"/>
  <c r="F72" i="25" s="1"/>
  <c r="C73" i="25"/>
  <c r="C74" i="25"/>
  <c r="C75" i="25"/>
  <c r="E75" i="25" s="1"/>
  <c r="F75" i="25" s="1"/>
  <c r="C76" i="25"/>
  <c r="E76" i="25" s="1"/>
  <c r="F76" i="25" s="1"/>
  <c r="C77" i="25"/>
  <c r="C78" i="25"/>
  <c r="C79" i="25"/>
  <c r="E79" i="25" s="1"/>
  <c r="F79" i="25" s="1"/>
  <c r="C80" i="25"/>
  <c r="E80" i="25" s="1"/>
  <c r="F80" i="25" s="1"/>
  <c r="C81" i="25"/>
  <c r="C82" i="25"/>
  <c r="C83" i="25"/>
  <c r="E83" i="25" s="1"/>
  <c r="F83" i="25" s="1"/>
  <c r="C84" i="25"/>
  <c r="E84" i="25" s="1"/>
  <c r="F84" i="25" s="1"/>
  <c r="C85" i="25"/>
  <c r="C86" i="25"/>
  <c r="C87" i="25"/>
  <c r="E87" i="25" s="1"/>
  <c r="F87" i="25" s="1"/>
  <c r="C88" i="25"/>
  <c r="E88" i="25" s="1"/>
  <c r="F88" i="25" s="1"/>
  <c r="C89" i="25"/>
  <c r="C90" i="25"/>
  <c r="C91" i="25"/>
  <c r="C92" i="25"/>
  <c r="E92" i="25" s="1"/>
  <c r="F92" i="25" s="1"/>
  <c r="C93" i="25"/>
  <c r="C94" i="25"/>
  <c r="C95" i="25"/>
  <c r="C96" i="25"/>
  <c r="E96" i="25" s="1"/>
  <c r="F96" i="25" s="1"/>
  <c r="C97" i="25"/>
  <c r="C98" i="25"/>
  <c r="C99" i="25"/>
  <c r="C100" i="25"/>
  <c r="E100" i="25" s="1"/>
  <c r="F100" i="25" s="1"/>
  <c r="C101" i="25"/>
  <c r="C102" i="25"/>
  <c r="C103" i="25"/>
  <c r="C104" i="25"/>
  <c r="E104" i="25" s="1"/>
  <c r="F104" i="25" s="1"/>
  <c r="C105" i="25"/>
  <c r="C106" i="25"/>
  <c r="C107" i="25"/>
  <c r="C108" i="25"/>
  <c r="E108" i="25" s="1"/>
  <c r="F108" i="25" s="1"/>
  <c r="C109" i="25"/>
  <c r="C110" i="25"/>
  <c r="C111" i="25"/>
  <c r="C112" i="25"/>
  <c r="E112" i="25" s="1"/>
  <c r="F112" i="25" s="1"/>
  <c r="C113" i="25"/>
  <c r="C114" i="25"/>
  <c r="C115" i="25"/>
  <c r="C116" i="25"/>
  <c r="E116" i="25" s="1"/>
  <c r="F116" i="25" s="1"/>
  <c r="C117" i="25"/>
  <c r="C118" i="25"/>
  <c r="C119" i="25"/>
  <c r="C120" i="25"/>
  <c r="E120" i="25" s="1"/>
  <c r="F120" i="25" s="1"/>
  <c r="C121" i="25"/>
  <c r="C122" i="25"/>
  <c r="C123" i="25"/>
  <c r="C124" i="25"/>
  <c r="E124" i="25" s="1"/>
  <c r="F124" i="25" s="1"/>
  <c r="C125" i="25"/>
  <c r="C126" i="25"/>
  <c r="C127" i="25"/>
  <c r="C128" i="25"/>
  <c r="E128" i="25" s="1"/>
  <c r="F128" i="25" s="1"/>
  <c r="C129" i="25"/>
  <c r="C130" i="25"/>
  <c r="C131" i="25"/>
  <c r="C132" i="25"/>
  <c r="E132" i="25" s="1"/>
  <c r="F132" i="25" s="1"/>
  <c r="C133" i="25"/>
  <c r="C134" i="25"/>
  <c r="C135" i="25"/>
  <c r="C136" i="25"/>
  <c r="E136" i="25" s="1"/>
  <c r="F136" i="25" s="1"/>
  <c r="C137" i="25"/>
  <c r="C138" i="25"/>
  <c r="C139" i="25"/>
  <c r="C140" i="25"/>
  <c r="E140" i="25" s="1"/>
  <c r="F140" i="25" s="1"/>
  <c r="C141" i="25"/>
  <c r="C142" i="25"/>
  <c r="C143" i="25"/>
  <c r="C144" i="25"/>
  <c r="E144" i="25" s="1"/>
  <c r="F144" i="25" s="1"/>
  <c r="C145" i="25"/>
  <c r="C146" i="25"/>
  <c r="C147" i="25"/>
  <c r="C148" i="25"/>
  <c r="E148" i="25" s="1"/>
  <c r="F148" i="25" s="1"/>
  <c r="C149" i="25"/>
  <c r="C150" i="25"/>
  <c r="C151" i="25"/>
  <c r="C152" i="25"/>
  <c r="E152" i="25" s="1"/>
  <c r="F152" i="25" s="1"/>
  <c r="C153" i="25"/>
  <c r="C154" i="25"/>
  <c r="C155" i="25"/>
  <c r="C156" i="25"/>
  <c r="E156" i="25" s="1"/>
  <c r="F156" i="25" s="1"/>
  <c r="C157" i="25"/>
  <c r="C158" i="25"/>
  <c r="C159" i="25"/>
  <c r="C160" i="25"/>
  <c r="E160" i="25" s="1"/>
  <c r="F160" i="25" s="1"/>
  <c r="C161" i="25"/>
  <c r="C162" i="25"/>
  <c r="C163" i="25"/>
  <c r="C164" i="25"/>
  <c r="E164" i="25" s="1"/>
  <c r="F164" i="25" s="1"/>
  <c r="C165" i="25"/>
  <c r="C166" i="25"/>
  <c r="C167" i="25"/>
  <c r="C168" i="25"/>
  <c r="E168" i="25" s="1"/>
  <c r="F168" i="25" s="1"/>
  <c r="C169" i="25"/>
  <c r="C170" i="25"/>
  <c r="C171" i="25"/>
  <c r="C172" i="25"/>
  <c r="E172" i="25" s="1"/>
  <c r="F172" i="25" s="1"/>
  <c r="C173" i="25"/>
  <c r="C174" i="25"/>
  <c r="C175" i="25"/>
  <c r="C176" i="25"/>
  <c r="E176" i="25" s="1"/>
  <c r="F176" i="25" s="1"/>
  <c r="C177" i="25"/>
  <c r="C178" i="25"/>
  <c r="C179" i="25"/>
  <c r="C180" i="25"/>
  <c r="E180" i="25" s="1"/>
  <c r="F180" i="25" s="1"/>
  <c r="C181" i="25"/>
  <c r="C182" i="25"/>
  <c r="C183" i="25"/>
  <c r="C184" i="25"/>
  <c r="E184" i="25" s="1"/>
  <c r="F184" i="25" s="1"/>
  <c r="C185" i="25"/>
  <c r="C186" i="25"/>
  <c r="C187" i="25"/>
  <c r="C188" i="25"/>
  <c r="E188" i="25" s="1"/>
  <c r="F188" i="25" s="1"/>
  <c r="C189" i="25"/>
  <c r="C190" i="25"/>
  <c r="C191" i="25"/>
  <c r="C192" i="25"/>
  <c r="E192" i="25" s="1"/>
  <c r="F192" i="25" s="1"/>
  <c r="C193" i="25"/>
  <c r="C194" i="25"/>
  <c r="C195" i="25"/>
  <c r="C196" i="25"/>
  <c r="E196" i="25" s="1"/>
  <c r="F196" i="25" s="1"/>
  <c r="C197" i="25"/>
  <c r="C198" i="25"/>
  <c r="C199" i="25"/>
  <c r="C200" i="25"/>
  <c r="E200" i="25" s="1"/>
  <c r="F200" i="25" s="1"/>
  <c r="C201" i="25"/>
  <c r="C202" i="25"/>
  <c r="C203" i="25"/>
  <c r="C204" i="25"/>
  <c r="E204" i="25" s="1"/>
  <c r="F204" i="25" s="1"/>
  <c r="C205" i="25"/>
  <c r="C206" i="25"/>
  <c r="C207" i="25"/>
  <c r="C208" i="25"/>
  <c r="E208" i="25" s="1"/>
  <c r="F208" i="25" s="1"/>
  <c r="C209" i="25"/>
  <c r="C210" i="25"/>
  <c r="C211" i="25"/>
  <c r="C212" i="25"/>
  <c r="E212" i="25" s="1"/>
  <c r="F212" i="25" s="1"/>
  <c r="C213" i="25"/>
  <c r="C214" i="25"/>
  <c r="C215" i="25"/>
  <c r="C216" i="25"/>
  <c r="E216" i="25" s="1"/>
  <c r="F216" i="25" s="1"/>
  <c r="C217" i="25"/>
  <c r="C218" i="25"/>
  <c r="C219" i="25"/>
  <c r="C220" i="25"/>
  <c r="E220" i="25" s="1"/>
  <c r="F220" i="25" s="1"/>
  <c r="C221" i="25"/>
  <c r="C222" i="25"/>
  <c r="C223" i="25"/>
  <c r="C224" i="25"/>
  <c r="E224" i="25" s="1"/>
  <c r="F224" i="25" s="1"/>
  <c r="C225" i="25"/>
  <c r="C226" i="25"/>
  <c r="C227" i="25"/>
  <c r="C228" i="25"/>
  <c r="E228" i="25" s="1"/>
  <c r="F228" i="25" s="1"/>
  <c r="C229" i="25"/>
  <c r="C230" i="25"/>
  <c r="C231" i="25"/>
  <c r="C232" i="25"/>
  <c r="E232" i="25" s="1"/>
  <c r="F232" i="25" s="1"/>
  <c r="C233" i="25"/>
  <c r="C234" i="25"/>
  <c r="C235" i="25"/>
  <c r="C236" i="25"/>
  <c r="E236" i="25" s="1"/>
  <c r="F236" i="25" s="1"/>
  <c r="C237" i="25"/>
  <c r="C238" i="25"/>
  <c r="C239" i="25"/>
  <c r="C240" i="25"/>
  <c r="E240" i="25" s="1"/>
  <c r="F240" i="25" s="1"/>
  <c r="C241" i="25"/>
  <c r="C4" i="25"/>
  <c r="E235" i="25" l="1"/>
  <c r="F235" i="25" s="1"/>
  <c r="E227" i="25"/>
  <c r="F227" i="25" s="1"/>
  <c r="E219" i="25"/>
  <c r="F219" i="25" s="1"/>
  <c r="E211" i="25"/>
  <c r="F211" i="25" s="1"/>
  <c r="E203" i="25"/>
  <c r="F203" i="25" s="1"/>
  <c r="E191" i="25"/>
  <c r="F191" i="25" s="1"/>
  <c r="E183" i="25"/>
  <c r="F183" i="25" s="1"/>
  <c r="K174" i="26" s="1"/>
  <c r="E175" i="25"/>
  <c r="F175" i="25" s="1"/>
  <c r="K167" i="26" s="1"/>
  <c r="E167" i="25"/>
  <c r="F167" i="25" s="1"/>
  <c r="E163" i="25"/>
  <c r="F163" i="25" s="1"/>
  <c r="E159" i="25"/>
  <c r="F159" i="25" s="1"/>
  <c r="E155" i="25"/>
  <c r="F155" i="25" s="1"/>
  <c r="K148" i="26" s="1"/>
  <c r="E151" i="25"/>
  <c r="F151" i="25" s="1"/>
  <c r="E147" i="25"/>
  <c r="F147" i="25" s="1"/>
  <c r="E143" i="25"/>
  <c r="F143" i="25" s="1"/>
  <c r="K136" i="26" s="1"/>
  <c r="E139" i="25"/>
  <c r="F139" i="25" s="1"/>
  <c r="K132" i="26" s="1"/>
  <c r="E135" i="25"/>
  <c r="F135" i="25" s="1"/>
  <c r="E131" i="25"/>
  <c r="F131" i="25" s="1"/>
  <c r="E127" i="25"/>
  <c r="F127" i="25" s="1"/>
  <c r="K123" i="26" s="1"/>
  <c r="E123" i="25"/>
  <c r="F123" i="25" s="1"/>
  <c r="E119" i="25"/>
  <c r="F119" i="25" s="1"/>
  <c r="E115" i="25"/>
  <c r="F115" i="25" s="1"/>
  <c r="E111" i="25"/>
  <c r="F111" i="25" s="1"/>
  <c r="E107" i="25"/>
  <c r="F107" i="25" s="1"/>
  <c r="K103" i="26" s="1"/>
  <c r="E103" i="25"/>
  <c r="F103" i="25" s="1"/>
  <c r="E99" i="25"/>
  <c r="F99" i="25" s="1"/>
  <c r="E95" i="25"/>
  <c r="F95" i="25" s="1"/>
  <c r="E91" i="25"/>
  <c r="F91" i="25" s="1"/>
  <c r="K89" i="26" s="1"/>
  <c r="E239" i="25"/>
  <c r="F239" i="25" s="1"/>
  <c r="E231" i="25"/>
  <c r="F231" i="25" s="1"/>
  <c r="E223" i="25"/>
  <c r="F223" i="25" s="1"/>
  <c r="K213" i="26" s="1"/>
  <c r="E215" i="25"/>
  <c r="F215" i="25" s="1"/>
  <c r="E207" i="25"/>
  <c r="F207" i="25" s="1"/>
  <c r="E199" i="25"/>
  <c r="F199" i="25" s="1"/>
  <c r="E195" i="25"/>
  <c r="F195" i="25" s="1"/>
  <c r="E187" i="25"/>
  <c r="F187" i="25" s="1"/>
  <c r="K178" i="26" s="1"/>
  <c r="E179" i="25"/>
  <c r="F179" i="25" s="1"/>
  <c r="E171" i="25"/>
  <c r="F171" i="25" s="1"/>
  <c r="K229" i="26"/>
  <c r="K228" i="26"/>
  <c r="K226" i="26"/>
  <c r="K225" i="26"/>
  <c r="K221" i="26"/>
  <c r="K217" i="26"/>
  <c r="K210" i="26"/>
  <c r="K199" i="26"/>
  <c r="K194" i="26"/>
  <c r="K190" i="26"/>
  <c r="K187" i="26"/>
  <c r="K161" i="26"/>
  <c r="K152" i="26"/>
  <c r="K149" i="26"/>
  <c r="K140" i="26"/>
  <c r="K130" i="26"/>
  <c r="K127" i="26"/>
  <c r="K124" i="26"/>
  <c r="K120" i="26"/>
  <c r="K111" i="26"/>
  <c r="K108" i="26"/>
  <c r="K100" i="26"/>
  <c r="K97" i="26"/>
  <c r="K94" i="26"/>
  <c r="K86" i="26"/>
  <c r="K83" i="26"/>
  <c r="K80" i="26"/>
  <c r="K76" i="26"/>
  <c r="K75" i="26"/>
  <c r="K72" i="26"/>
  <c r="K61" i="26"/>
  <c r="K52" i="26"/>
  <c r="K44" i="26"/>
  <c r="K40" i="26"/>
  <c r="K37" i="26"/>
  <c r="K28" i="26"/>
  <c r="K25" i="26"/>
  <c r="K16" i="26"/>
  <c r="K13" i="26"/>
  <c r="K209" i="26"/>
  <c r="K206" i="26"/>
  <c r="K198" i="26"/>
  <c r="K195" i="26"/>
  <c r="K186" i="26"/>
  <c r="K183" i="26"/>
  <c r="K179" i="26"/>
  <c r="K175" i="26"/>
  <c r="K172" i="26"/>
  <c r="K160" i="26"/>
  <c r="K157" i="26"/>
  <c r="K133" i="26"/>
  <c r="K119" i="26"/>
  <c r="K116" i="26"/>
  <c r="K99" i="26"/>
  <c r="K96" i="26"/>
  <c r="K93" i="26"/>
  <c r="K90" i="26"/>
  <c r="K67" i="26"/>
  <c r="K60" i="26"/>
  <c r="K57" i="26"/>
  <c r="K48" i="26"/>
  <c r="K45" i="26"/>
  <c r="K36" i="26"/>
  <c r="K33" i="26"/>
  <c r="K24" i="26"/>
  <c r="K21" i="26"/>
  <c r="K222" i="26"/>
  <c r="K218" i="26"/>
  <c r="K214" i="26"/>
  <c r="K203" i="26"/>
  <c r="K191" i="26"/>
  <c r="K182" i="26"/>
  <c r="K171" i="26"/>
  <c r="K168" i="26"/>
  <c r="K164" i="26"/>
  <c r="K156" i="26"/>
  <c r="K153" i="26"/>
  <c r="K144" i="26"/>
  <c r="K141" i="26"/>
  <c r="K137" i="26"/>
  <c r="K129" i="26"/>
  <c r="K126" i="26"/>
  <c r="K115" i="26"/>
  <c r="K112" i="26"/>
  <c r="K107" i="26"/>
  <c r="K104" i="26"/>
  <c r="K85" i="26"/>
  <c r="K82" i="26"/>
  <c r="K79" i="26"/>
  <c r="K71" i="26"/>
  <c r="K68" i="26"/>
  <c r="K65" i="26"/>
  <c r="K56" i="26"/>
  <c r="K53" i="26"/>
  <c r="K49" i="26"/>
  <c r="K41" i="26"/>
  <c r="K32" i="26"/>
  <c r="K29" i="26"/>
  <c r="K20" i="26"/>
  <c r="K17" i="26"/>
  <c r="K11" i="26"/>
  <c r="K8" i="26"/>
  <c r="E241" i="25"/>
  <c r="F241" i="25" s="1"/>
  <c r="K230" i="26" s="1"/>
  <c r="E237" i="25"/>
  <c r="F237" i="25" s="1"/>
  <c r="K227" i="26" s="1"/>
  <c r="E233" i="25"/>
  <c r="F233" i="25" s="1"/>
  <c r="K223" i="26" s="1"/>
  <c r="E229" i="25"/>
  <c r="F229" i="25" s="1"/>
  <c r="K219" i="26" s="1"/>
  <c r="E225" i="25"/>
  <c r="F225" i="25" s="1"/>
  <c r="K215" i="26" s="1"/>
  <c r="E221" i="25"/>
  <c r="F221" i="25" s="1"/>
  <c r="K211" i="26" s="1"/>
  <c r="E217" i="25"/>
  <c r="F217" i="25" s="1"/>
  <c r="K207" i="26" s="1"/>
  <c r="E213" i="25"/>
  <c r="F213" i="25" s="1"/>
  <c r="K204" i="26" s="1"/>
  <c r="E209" i="25"/>
  <c r="F209" i="25" s="1"/>
  <c r="K200" i="26" s="1"/>
  <c r="E205" i="25"/>
  <c r="F205" i="25" s="1"/>
  <c r="K196" i="26" s="1"/>
  <c r="E201" i="25"/>
  <c r="F201" i="25" s="1"/>
  <c r="K192" i="26" s="1"/>
  <c r="E197" i="25"/>
  <c r="F197" i="25" s="1"/>
  <c r="K188" i="26" s="1"/>
  <c r="E193" i="25"/>
  <c r="F193" i="25" s="1"/>
  <c r="K184" i="26" s="1"/>
  <c r="E189" i="25"/>
  <c r="F189" i="25" s="1"/>
  <c r="K180" i="26" s="1"/>
  <c r="E185" i="25"/>
  <c r="F185" i="25" s="1"/>
  <c r="K176" i="26" s="1"/>
  <c r="E181" i="25"/>
  <c r="F181" i="25" s="1"/>
  <c r="K173" i="26" s="1"/>
  <c r="E177" i="25"/>
  <c r="F177" i="25" s="1"/>
  <c r="K169" i="26" s="1"/>
  <c r="E173" i="25"/>
  <c r="F173" i="25" s="1"/>
  <c r="K165" i="26" s="1"/>
  <c r="E169" i="25"/>
  <c r="F169" i="25" s="1"/>
  <c r="K162" i="26" s="1"/>
  <c r="E165" i="25"/>
  <c r="F165" i="25" s="1"/>
  <c r="K158" i="26" s="1"/>
  <c r="E161" i="25"/>
  <c r="F161" i="25" s="1"/>
  <c r="K154" i="26" s="1"/>
  <c r="E157" i="25"/>
  <c r="F157" i="25" s="1"/>
  <c r="K150" i="26" s="1"/>
  <c r="E153" i="25"/>
  <c r="F153" i="25" s="1"/>
  <c r="K146" i="26" s="1"/>
  <c r="E149" i="25"/>
  <c r="F149" i="25" s="1"/>
  <c r="K142" i="26" s="1"/>
  <c r="E145" i="25"/>
  <c r="F145" i="25" s="1"/>
  <c r="K138" i="26" s="1"/>
  <c r="E141" i="25"/>
  <c r="F141" i="25" s="1"/>
  <c r="E137" i="25"/>
  <c r="F137" i="25" s="1"/>
  <c r="E133" i="25"/>
  <c r="F133" i="25" s="1"/>
  <c r="K128" i="26" s="1"/>
  <c r="E129" i="25"/>
  <c r="F129" i="25" s="1"/>
  <c r="K125" i="26" s="1"/>
  <c r="E125" i="25"/>
  <c r="F125" i="25" s="1"/>
  <c r="K121" i="26" s="1"/>
  <c r="E121" i="25"/>
  <c r="F121" i="25" s="1"/>
  <c r="K117" i="26" s="1"/>
  <c r="E117" i="25"/>
  <c r="F117" i="25" s="1"/>
  <c r="K113" i="26" s="1"/>
  <c r="E113" i="25"/>
  <c r="F113" i="25" s="1"/>
  <c r="K109" i="26" s="1"/>
  <c r="E109" i="25"/>
  <c r="F109" i="25" s="1"/>
  <c r="K105" i="26" s="1"/>
  <c r="E105" i="25"/>
  <c r="F105" i="25" s="1"/>
  <c r="K101" i="26" s="1"/>
  <c r="E101" i="25"/>
  <c r="F101" i="25" s="1"/>
  <c r="E97" i="25"/>
  <c r="F97" i="25" s="1"/>
  <c r="K95" i="26" s="1"/>
  <c r="E93" i="25"/>
  <c r="F93" i="25" s="1"/>
  <c r="K91" i="26" s="1"/>
  <c r="E89" i="25"/>
  <c r="F89" i="25" s="1"/>
  <c r="K87" i="26" s="1"/>
  <c r="E85" i="25"/>
  <c r="F85" i="25" s="1"/>
  <c r="K84" i="26" s="1"/>
  <c r="E81" i="25"/>
  <c r="F81" i="25" s="1"/>
  <c r="K81" i="26" s="1"/>
  <c r="E77" i="25"/>
  <c r="F77" i="25" s="1"/>
  <c r="K77" i="26" s="1"/>
  <c r="E73" i="25"/>
  <c r="F73" i="25" s="1"/>
  <c r="K73" i="26" s="1"/>
  <c r="E69" i="25"/>
  <c r="F69" i="25" s="1"/>
  <c r="K69" i="26" s="1"/>
  <c r="E65" i="25"/>
  <c r="F65" i="25" s="1"/>
  <c r="E61" i="25"/>
  <c r="F61" i="25" s="1"/>
  <c r="K62" i="26" s="1"/>
  <c r="E57" i="25"/>
  <c r="F57" i="25" s="1"/>
  <c r="K58" i="26" s="1"/>
  <c r="E53" i="25"/>
  <c r="F53" i="25" s="1"/>
  <c r="K54" i="26" s="1"/>
  <c r="E49" i="25"/>
  <c r="F49" i="25" s="1"/>
  <c r="K50" i="26" s="1"/>
  <c r="E45" i="25"/>
  <c r="F45" i="25" s="1"/>
  <c r="K46" i="26" s="1"/>
  <c r="E41" i="25"/>
  <c r="F41" i="25" s="1"/>
  <c r="K42" i="26" s="1"/>
  <c r="E37" i="25"/>
  <c r="F37" i="25" s="1"/>
  <c r="K38" i="26" s="1"/>
  <c r="E33" i="25"/>
  <c r="F33" i="25" s="1"/>
  <c r="K34" i="26" s="1"/>
  <c r="E29" i="25"/>
  <c r="F29" i="25" s="1"/>
  <c r="K30" i="26" s="1"/>
  <c r="E25" i="25"/>
  <c r="F25" i="25" s="1"/>
  <c r="K26" i="26" s="1"/>
  <c r="E21" i="25"/>
  <c r="F21" i="25" s="1"/>
  <c r="K22" i="26" s="1"/>
  <c r="E17" i="25"/>
  <c r="F17" i="25" s="1"/>
  <c r="K18" i="26" s="1"/>
  <c r="E13" i="25"/>
  <c r="F13" i="25" s="1"/>
  <c r="K14" i="26" s="1"/>
  <c r="E9" i="25"/>
  <c r="F9" i="25" s="1"/>
  <c r="K9" i="26" s="1"/>
  <c r="E5" i="25"/>
  <c r="F5" i="25" s="1"/>
  <c r="K6" i="26" s="1"/>
  <c r="E4" i="25"/>
  <c r="F4" i="25" s="1"/>
  <c r="K5" i="26" s="1"/>
  <c r="E238" i="25"/>
  <c r="F238" i="25" s="1"/>
  <c r="E234" i="25"/>
  <c r="F234" i="25" s="1"/>
  <c r="K224" i="26" s="1"/>
  <c r="E230" i="25"/>
  <c r="F230" i="25" s="1"/>
  <c r="K220" i="26" s="1"/>
  <c r="E226" i="25"/>
  <c r="F226" i="25" s="1"/>
  <c r="K216" i="26" s="1"/>
  <c r="E222" i="25"/>
  <c r="F222" i="25" s="1"/>
  <c r="K212" i="26" s="1"/>
  <c r="E218" i="25"/>
  <c r="F218" i="25" s="1"/>
  <c r="K208" i="26" s="1"/>
  <c r="E214" i="25"/>
  <c r="F214" i="25" s="1"/>
  <c r="K205" i="26" s="1"/>
  <c r="E210" i="25"/>
  <c r="F210" i="25" s="1"/>
  <c r="K201" i="26" s="1"/>
  <c r="E206" i="25"/>
  <c r="F206" i="25" s="1"/>
  <c r="K197" i="26" s="1"/>
  <c r="E202" i="25"/>
  <c r="F202" i="25" s="1"/>
  <c r="K193" i="26" s="1"/>
  <c r="E198" i="25"/>
  <c r="F198" i="25" s="1"/>
  <c r="K189" i="26" s="1"/>
  <c r="E194" i="25"/>
  <c r="F194" i="25" s="1"/>
  <c r="K185" i="26" s="1"/>
  <c r="E190" i="25"/>
  <c r="F190" i="25" s="1"/>
  <c r="K181" i="26" s="1"/>
  <c r="E186" i="25"/>
  <c r="F186" i="25" s="1"/>
  <c r="K177" i="26" s="1"/>
  <c r="E182" i="25"/>
  <c r="F182" i="25" s="1"/>
  <c r="E178" i="25"/>
  <c r="F178" i="25" s="1"/>
  <c r="K170" i="26" s="1"/>
  <c r="E174" i="25"/>
  <c r="F174" i="25" s="1"/>
  <c r="K166" i="26" s="1"/>
  <c r="E170" i="25"/>
  <c r="F170" i="25" s="1"/>
  <c r="E166" i="25"/>
  <c r="F166" i="25" s="1"/>
  <c r="K159" i="26" s="1"/>
  <c r="E162" i="25"/>
  <c r="F162" i="25" s="1"/>
  <c r="K155" i="26" s="1"/>
  <c r="E158" i="25"/>
  <c r="F158" i="25" s="1"/>
  <c r="K151" i="26" s="1"/>
  <c r="E154" i="25"/>
  <c r="F154" i="25" s="1"/>
  <c r="K147" i="26" s="1"/>
  <c r="E150" i="25"/>
  <c r="F150" i="25" s="1"/>
  <c r="K143" i="26" s="1"/>
  <c r="E146" i="25"/>
  <c r="F146" i="25" s="1"/>
  <c r="K139" i="26" s="1"/>
  <c r="E142" i="25"/>
  <c r="F142" i="25" s="1"/>
  <c r="K135" i="26" s="1"/>
  <c r="E138" i="25"/>
  <c r="F138" i="25" s="1"/>
  <c r="K131" i="26" s="1"/>
  <c r="E134" i="25"/>
  <c r="F134" i="25" s="1"/>
  <c r="E130" i="25"/>
  <c r="F130" i="25" s="1"/>
  <c r="K64" i="26" s="1"/>
  <c r="E126" i="25"/>
  <c r="F126" i="25" s="1"/>
  <c r="E122" i="25"/>
  <c r="F122" i="25" s="1"/>
  <c r="K118" i="26" s="1"/>
  <c r="E118" i="25"/>
  <c r="F118" i="25" s="1"/>
  <c r="K114" i="26" s="1"/>
  <c r="E114" i="25"/>
  <c r="F114" i="25" s="1"/>
  <c r="K110" i="26" s="1"/>
  <c r="E110" i="25"/>
  <c r="F110" i="25" s="1"/>
  <c r="K106" i="26" s="1"/>
  <c r="E106" i="25"/>
  <c r="F106" i="25" s="1"/>
  <c r="K102" i="26" s="1"/>
  <c r="E102" i="25"/>
  <c r="F102" i="25" s="1"/>
  <c r="K98" i="26" s="1"/>
  <c r="E98" i="25"/>
  <c r="F98" i="25" s="1"/>
  <c r="E94" i="25"/>
  <c r="F94" i="25" s="1"/>
  <c r="K92" i="26" s="1"/>
  <c r="E90" i="25"/>
  <c r="F90" i="25" s="1"/>
  <c r="K88" i="26" s="1"/>
  <c r="E86" i="25"/>
  <c r="F86" i="25" s="1"/>
  <c r="K163" i="26" s="1"/>
  <c r="E82" i="25"/>
  <c r="F82" i="25" s="1"/>
  <c r="K145" i="26" s="1"/>
  <c r="E78" i="25"/>
  <c r="F78" i="25" s="1"/>
  <c r="K78" i="26" s="1"/>
  <c r="E74" i="25"/>
  <c r="F74" i="25" s="1"/>
  <c r="K74" i="26" s="1"/>
  <c r="E70" i="25"/>
  <c r="F70" i="25" s="1"/>
  <c r="K70" i="26" s="1"/>
  <c r="E66" i="25"/>
  <c r="F66" i="25" s="1"/>
  <c r="K66" i="26" s="1"/>
  <c r="E62" i="25"/>
  <c r="F62" i="25" s="1"/>
  <c r="K63" i="26" s="1"/>
  <c r="E58" i="25"/>
  <c r="F58" i="25" s="1"/>
  <c r="K59" i="26" s="1"/>
  <c r="E54" i="25"/>
  <c r="F54" i="25" s="1"/>
  <c r="K55" i="26" s="1"/>
  <c r="E50" i="25"/>
  <c r="F50" i="25" s="1"/>
  <c r="K51" i="26" s="1"/>
  <c r="E46" i="25"/>
  <c r="F46" i="25" s="1"/>
  <c r="K47" i="26" s="1"/>
  <c r="E42" i="25"/>
  <c r="F42" i="25" s="1"/>
  <c r="K43" i="26" s="1"/>
  <c r="E38" i="25"/>
  <c r="F38" i="25" s="1"/>
  <c r="K39" i="26" s="1"/>
  <c r="E34" i="25"/>
  <c r="F34" i="25" s="1"/>
  <c r="K35" i="26" s="1"/>
  <c r="E30" i="25"/>
  <c r="F30" i="25" s="1"/>
  <c r="K31" i="26" s="1"/>
  <c r="E26" i="25"/>
  <c r="F26" i="25" s="1"/>
  <c r="K27" i="26" s="1"/>
  <c r="E22" i="25"/>
  <c r="F22" i="25" s="1"/>
  <c r="K23" i="26" s="1"/>
  <c r="E18" i="25"/>
  <c r="F18" i="25" s="1"/>
  <c r="K19" i="26" s="1"/>
  <c r="E14" i="25"/>
  <c r="F14" i="25" s="1"/>
  <c r="K15" i="26" s="1"/>
  <c r="E10" i="25"/>
  <c r="F10" i="25" s="1"/>
  <c r="K10" i="26" s="1"/>
  <c r="E6" i="25"/>
  <c r="F6" i="25" s="1"/>
  <c r="K7" i="26" s="1"/>
  <c r="K122" i="26" l="1"/>
  <c r="K134" i="26"/>
  <c r="K202" i="26"/>
  <c r="K4" i="26"/>
  <c r="S1" i="26" s="1"/>
  <c r="K12" i="26"/>
  <c r="J8" i="22"/>
  <c r="A8" i="22"/>
  <c r="O1" i="26" l="1"/>
  <c r="O188" i="26" s="1"/>
  <c r="E192" i="21" s="1"/>
  <c r="P1" i="26"/>
  <c r="P27" i="26" s="1"/>
  <c r="F31" i="21" s="1"/>
  <c r="N1" i="26"/>
  <c r="Q1" i="26"/>
  <c r="Q199" i="26" s="1"/>
  <c r="G203" i="21" s="1"/>
  <c r="T1" i="26"/>
  <c r="T200" i="26" s="1"/>
  <c r="R1" i="26"/>
  <c r="R149" i="26" s="1"/>
  <c r="H153" i="21" s="1"/>
  <c r="P137" i="26"/>
  <c r="F141" i="21" s="1"/>
  <c r="P165" i="26"/>
  <c r="F169" i="21" s="1"/>
  <c r="P224" i="26"/>
  <c r="F228" i="21" s="1"/>
  <c r="P151" i="26"/>
  <c r="F155" i="21" s="1"/>
  <c r="P185" i="26"/>
  <c r="F189" i="21" s="1"/>
  <c r="P135" i="26"/>
  <c r="F139" i="21" s="1"/>
  <c r="P41" i="26"/>
  <c r="F45" i="21" s="1"/>
  <c r="P189" i="26"/>
  <c r="F193" i="21" s="1"/>
  <c r="P134" i="26"/>
  <c r="F138" i="21" s="1"/>
  <c r="P6" i="26"/>
  <c r="F10" i="21" s="1"/>
  <c r="P75" i="26"/>
  <c r="F79" i="21" s="1"/>
  <c r="P212" i="26"/>
  <c r="F216" i="21" s="1"/>
  <c r="P195" i="26"/>
  <c r="F199" i="21" s="1"/>
  <c r="P186" i="26"/>
  <c r="F190" i="21" s="1"/>
  <c r="P198" i="26"/>
  <c r="F202" i="21" s="1"/>
  <c r="P81" i="26"/>
  <c r="F85" i="21" s="1"/>
  <c r="P187" i="26"/>
  <c r="F191" i="21" s="1"/>
  <c r="P215" i="26"/>
  <c r="F219" i="21" s="1"/>
  <c r="P175" i="26"/>
  <c r="F179" i="21" s="1"/>
  <c r="P83" i="26"/>
  <c r="F87" i="21" s="1"/>
  <c r="P108" i="26"/>
  <c r="F112" i="21" s="1"/>
  <c r="P201" i="26"/>
  <c r="F205" i="21" s="1"/>
  <c r="P67" i="26"/>
  <c r="F71" i="21" s="1"/>
  <c r="P100" i="26"/>
  <c r="F104" i="21" s="1"/>
  <c r="P21" i="26"/>
  <c r="F25" i="21" s="1"/>
  <c r="P17" i="26"/>
  <c r="F21" i="21" s="1"/>
  <c r="P126" i="26"/>
  <c r="F130" i="21" s="1"/>
  <c r="P200" i="26"/>
  <c r="F204" i="21" s="1"/>
  <c r="P73" i="26"/>
  <c r="F77" i="21" s="1"/>
  <c r="P71" i="26"/>
  <c r="F75" i="21" s="1"/>
  <c r="P4" i="26"/>
  <c r="F8" i="21" s="1"/>
  <c r="P214" i="26"/>
  <c r="F218" i="21" s="1"/>
  <c r="P10" i="26"/>
  <c r="F14" i="21" s="1"/>
  <c r="P109" i="26"/>
  <c r="F113" i="21" s="1"/>
  <c r="P152" i="26"/>
  <c r="F156" i="21" s="1"/>
  <c r="P119" i="26"/>
  <c r="F123" i="21" s="1"/>
  <c r="P111" i="26"/>
  <c r="F115" i="21" s="1"/>
  <c r="P171" i="26"/>
  <c r="F175" i="21" s="1"/>
  <c r="P172" i="26"/>
  <c r="F176" i="21" s="1"/>
  <c r="P216" i="26"/>
  <c r="F220" i="21" s="1"/>
  <c r="P121" i="26"/>
  <c r="F125" i="21" s="1"/>
  <c r="P38" i="26"/>
  <c r="F42" i="21" s="1"/>
  <c r="P114" i="26"/>
  <c r="F118" i="21" s="1"/>
  <c r="P143" i="26"/>
  <c r="F147" i="21" s="1"/>
  <c r="P225" i="26"/>
  <c r="F229" i="21" s="1"/>
  <c r="P147" i="26"/>
  <c r="F151" i="21" s="1"/>
  <c r="P16" i="26"/>
  <c r="F20" i="21" s="1"/>
  <c r="P13" i="26"/>
  <c r="F17" i="21" s="1"/>
  <c r="P30" i="26"/>
  <c r="F34" i="21" s="1"/>
  <c r="P50" i="26"/>
  <c r="F54" i="21" s="1"/>
  <c r="P118" i="26"/>
  <c r="F122" i="21" s="1"/>
  <c r="P33" i="26"/>
  <c r="F37" i="21" s="1"/>
  <c r="P127" i="26"/>
  <c r="F131" i="21" s="1"/>
  <c r="P140" i="26"/>
  <c r="F144" i="21" s="1"/>
  <c r="P34" i="26"/>
  <c r="F38" i="21" s="1"/>
  <c r="P52" i="26"/>
  <c r="F56" i="21" s="1"/>
  <c r="P60" i="26"/>
  <c r="F64" i="21" s="1"/>
  <c r="P32" i="26"/>
  <c r="F36" i="21" s="1"/>
  <c r="P20" i="26"/>
  <c r="F24" i="21" s="1"/>
  <c r="P40" i="26"/>
  <c r="F44" i="21" s="1"/>
  <c r="P57" i="26"/>
  <c r="F61" i="21" s="1"/>
  <c r="P227" i="26"/>
  <c r="F231" i="21" s="1"/>
  <c r="P206" i="26"/>
  <c r="F210" i="21" s="1"/>
  <c r="P23" i="26"/>
  <c r="F27" i="21" s="1"/>
  <c r="S15" i="26"/>
  <c r="I19" i="21" s="1"/>
  <c r="S133" i="26"/>
  <c r="I137" i="21" s="1"/>
  <c r="S20" i="26"/>
  <c r="I24" i="21" s="1"/>
  <c r="S30" i="26"/>
  <c r="I34" i="21" s="1"/>
  <c r="S5" i="26"/>
  <c r="I9" i="21" s="1"/>
  <c r="S84" i="26"/>
  <c r="I88" i="21" s="1"/>
  <c r="S212" i="26"/>
  <c r="I216" i="21" s="1"/>
  <c r="S113" i="26"/>
  <c r="I117" i="21" s="1"/>
  <c r="S140" i="26"/>
  <c r="I144" i="21" s="1"/>
  <c r="S38" i="26"/>
  <c r="I42" i="21" s="1"/>
  <c r="S27" i="26"/>
  <c r="I31" i="21" s="1"/>
  <c r="S43" i="26"/>
  <c r="I47" i="21" s="1"/>
  <c r="S91" i="26"/>
  <c r="I95" i="21" s="1"/>
  <c r="S162" i="26"/>
  <c r="I166" i="21" s="1"/>
  <c r="S205" i="26"/>
  <c r="I209" i="21" s="1"/>
  <c r="S111" i="26"/>
  <c r="I115" i="21" s="1"/>
  <c r="S219" i="26"/>
  <c r="I223" i="21" s="1"/>
  <c r="S169" i="26"/>
  <c r="I173" i="21" s="1"/>
  <c r="S206" i="26"/>
  <c r="I210" i="21" s="1"/>
  <c r="S24" i="26"/>
  <c r="I28" i="21" s="1"/>
  <c r="S210" i="26"/>
  <c r="I214" i="21" s="1"/>
  <c r="S136" i="26"/>
  <c r="I140" i="21" s="1"/>
  <c r="S74" i="26"/>
  <c r="I78" i="21" s="1"/>
  <c r="S110" i="26"/>
  <c r="I114" i="21" s="1"/>
  <c r="S199" i="26"/>
  <c r="I203" i="21" s="1"/>
  <c r="S81" i="26"/>
  <c r="I85" i="21" s="1"/>
  <c r="S124" i="26"/>
  <c r="I128" i="21" s="1"/>
  <c r="S160" i="26"/>
  <c r="I164" i="21" s="1"/>
  <c r="S163" i="26"/>
  <c r="I167" i="21" s="1"/>
  <c r="S150" i="26"/>
  <c r="I154" i="21" s="1"/>
  <c r="S180" i="26"/>
  <c r="I184" i="21" s="1"/>
  <c r="S120" i="26"/>
  <c r="I124" i="21" s="1"/>
  <c r="S67" i="26"/>
  <c r="I71" i="21" s="1"/>
  <c r="S12" i="26"/>
  <c r="I16" i="21" s="1"/>
  <c r="S100" i="26"/>
  <c r="I104" i="21" s="1"/>
  <c r="S142" i="26"/>
  <c r="I146" i="21" s="1"/>
  <c r="S88" i="26"/>
  <c r="I92" i="21" s="1"/>
  <c r="S115" i="26"/>
  <c r="I119" i="21" s="1"/>
  <c r="S202" i="26"/>
  <c r="I206" i="21" s="1"/>
  <c r="S173" i="26"/>
  <c r="I177" i="21" s="1"/>
  <c r="S138" i="26"/>
  <c r="I142" i="21" s="1"/>
  <c r="S134" i="26"/>
  <c r="I138" i="21" s="1"/>
  <c r="S68" i="26"/>
  <c r="I72" i="21" s="1"/>
  <c r="S176" i="26"/>
  <c r="I180" i="21" s="1"/>
  <c r="S95" i="26"/>
  <c r="I99" i="21" s="1"/>
  <c r="S197" i="26"/>
  <c r="I201" i="21" s="1"/>
  <c r="S23" i="26"/>
  <c r="I27" i="21" s="1"/>
  <c r="S31" i="26"/>
  <c r="I35" i="21" s="1"/>
  <c r="S11" i="26"/>
  <c r="I15" i="21" s="1"/>
  <c r="S57" i="26"/>
  <c r="I61" i="21" s="1"/>
  <c r="S46" i="26"/>
  <c r="I50" i="21" s="1"/>
  <c r="S56" i="26"/>
  <c r="I60" i="21" s="1"/>
  <c r="S99" i="26"/>
  <c r="I103" i="21" s="1"/>
  <c r="S170" i="26"/>
  <c r="I174" i="21" s="1"/>
  <c r="S220" i="26"/>
  <c r="I224" i="21" s="1"/>
  <c r="S128" i="26"/>
  <c r="I132" i="21" s="1"/>
  <c r="S145" i="26"/>
  <c r="I149" i="21" s="1"/>
  <c r="S177" i="26"/>
  <c r="I181" i="21" s="1"/>
  <c r="S227" i="26"/>
  <c r="I231" i="21" s="1"/>
  <c r="S28" i="26"/>
  <c r="I32" i="21" s="1"/>
  <c r="S218" i="26"/>
  <c r="I222" i="21" s="1"/>
  <c r="S156" i="26"/>
  <c r="I160" i="21" s="1"/>
  <c r="S36" i="26"/>
  <c r="I40" i="21" s="1"/>
  <c r="S25" i="26"/>
  <c r="I29" i="21" s="1"/>
  <c r="S41" i="26"/>
  <c r="I45" i="21" s="1"/>
  <c r="S89" i="26"/>
  <c r="I93" i="21" s="1"/>
  <c r="S137" i="26"/>
  <c r="I141" i="21" s="1"/>
  <c r="S225" i="26"/>
  <c r="I229" i="21" s="1"/>
  <c r="S154" i="26"/>
  <c r="I158" i="21" s="1"/>
  <c r="S203" i="26"/>
  <c r="I207" i="21" s="1"/>
  <c r="S166" i="26"/>
  <c r="I170" i="21" s="1"/>
  <c r="S48" i="26"/>
  <c r="I52" i="21" s="1"/>
  <c r="S40" i="26"/>
  <c r="I44" i="21" s="1"/>
  <c r="S72" i="26"/>
  <c r="I76" i="21" s="1"/>
  <c r="S33" i="26"/>
  <c r="I37" i="21" s="1"/>
  <c r="S112" i="26"/>
  <c r="I116" i="21" s="1"/>
  <c r="S65" i="26"/>
  <c r="I69" i="21" s="1"/>
  <c r="S75" i="26"/>
  <c r="I79" i="21" s="1"/>
  <c r="S118" i="26"/>
  <c r="I122" i="21" s="1"/>
  <c r="S178" i="26"/>
  <c r="I182" i="21" s="1"/>
  <c r="S51" i="26"/>
  <c r="I55" i="21" s="1"/>
  <c r="S200" i="26"/>
  <c r="I204" i="21" s="1"/>
  <c r="S152" i="26"/>
  <c r="I156" i="21" s="1"/>
  <c r="S185" i="26"/>
  <c r="I189" i="21" s="1"/>
  <c r="S123" i="26"/>
  <c r="I127" i="21" s="1"/>
  <c r="S96" i="26"/>
  <c r="I100" i="21" s="1"/>
  <c r="S18" i="26"/>
  <c r="I22" i="21" s="1"/>
  <c r="S22" i="26"/>
  <c r="I26" i="21" s="1"/>
  <c r="S44" i="26"/>
  <c r="I48" i="21" s="1"/>
  <c r="S52" i="26"/>
  <c r="I56" i="21" s="1"/>
  <c r="S54" i="26"/>
  <c r="I58" i="21" s="1"/>
  <c r="S97" i="26"/>
  <c r="I101" i="21" s="1"/>
  <c r="S144" i="26"/>
  <c r="I148" i="21" s="1"/>
  <c r="S221" i="26"/>
  <c r="I225" i="21" s="1"/>
  <c r="S181" i="26"/>
  <c r="I185" i="21" s="1"/>
  <c r="S155" i="26"/>
  <c r="I159" i="21" s="1"/>
  <c r="S107" i="26"/>
  <c r="I111" i="21" s="1"/>
  <c r="S224" i="26"/>
  <c r="I228" i="21" s="1"/>
  <c r="S101" i="26"/>
  <c r="I105" i="21" s="1"/>
  <c r="S29" i="26"/>
  <c r="I33" i="21" s="1"/>
  <c r="S127" i="26"/>
  <c r="I131" i="21" s="1"/>
  <c r="S191" i="26"/>
  <c r="I195" i="21" s="1"/>
  <c r="S139" i="26"/>
  <c r="I143" i="21" s="1"/>
  <c r="S114" i="26"/>
  <c r="I118" i="21" s="1"/>
  <c r="S10" i="26"/>
  <c r="I14" i="21" s="1"/>
  <c r="S146" i="26"/>
  <c r="I150" i="21" s="1"/>
  <c r="S161" i="26"/>
  <c r="I165" i="21" s="1"/>
  <c r="S125" i="26"/>
  <c r="I129" i="21" s="1"/>
  <c r="S73" i="26"/>
  <c r="I77" i="21" s="1"/>
  <c r="S167" i="26"/>
  <c r="I171" i="21" s="1"/>
  <c r="S158" i="26"/>
  <c r="I162" i="21" s="1"/>
  <c r="S196" i="26"/>
  <c r="I200" i="21" s="1"/>
  <c r="S53" i="26"/>
  <c r="I57" i="21" s="1"/>
  <c r="S151" i="26"/>
  <c r="I155" i="21" s="1"/>
  <c r="S108" i="26"/>
  <c r="I112" i="21" s="1"/>
  <c r="S94" i="26"/>
  <c r="I98" i="21" s="1"/>
  <c r="S149" i="26"/>
  <c r="I153" i="21" s="1"/>
  <c r="S157" i="26"/>
  <c r="I161" i="21" s="1"/>
  <c r="S226" i="26"/>
  <c r="I230" i="21" s="1"/>
  <c r="S58" i="26"/>
  <c r="I62" i="21" s="1"/>
  <c r="S195" i="26"/>
  <c r="I199" i="21" s="1"/>
  <c r="S7" i="26"/>
  <c r="I11" i="21" s="1"/>
  <c r="S106" i="26"/>
  <c r="I110" i="21" s="1"/>
  <c r="S82" i="26"/>
  <c r="I86" i="21" s="1"/>
  <c r="S171" i="26"/>
  <c r="I175" i="21" s="1"/>
  <c r="S228" i="26"/>
  <c r="I232" i="21" s="1"/>
  <c r="S213" i="26"/>
  <c r="I217" i="21" s="1"/>
  <c r="S198" i="26"/>
  <c r="I202" i="21" s="1"/>
  <c r="S141" i="26"/>
  <c r="I145" i="21" s="1"/>
  <c r="S14" i="26"/>
  <c r="I18" i="21" s="1"/>
  <c r="S186" i="26"/>
  <c r="I190" i="21" s="1"/>
  <c r="S193" i="26"/>
  <c r="I197" i="21" s="1"/>
  <c r="S70" i="26"/>
  <c r="I74" i="21" s="1"/>
  <c r="S116" i="26"/>
  <c r="I120" i="21" s="1"/>
  <c r="S184" i="26"/>
  <c r="I188" i="21" s="1"/>
  <c r="S130" i="26"/>
  <c r="I134" i="21" s="1"/>
  <c r="S209" i="26"/>
  <c r="I213" i="21" s="1"/>
  <c r="S79" i="26"/>
  <c r="I83" i="21" s="1"/>
  <c r="S9" i="26"/>
  <c r="I13" i="21" s="1"/>
  <c r="S34" i="26"/>
  <c r="I38" i="21" s="1"/>
  <c r="S86" i="26"/>
  <c r="I90" i="21" s="1"/>
  <c r="S37" i="26"/>
  <c r="I41" i="21" s="1"/>
  <c r="S230" i="26"/>
  <c r="I234" i="21" s="1"/>
  <c r="S208" i="26"/>
  <c r="I212" i="21" s="1"/>
  <c r="S126" i="26"/>
  <c r="I130" i="21" s="1"/>
  <c r="S109" i="26"/>
  <c r="I113" i="21" s="1"/>
  <c r="S49" i="26"/>
  <c r="I53" i="21" s="1"/>
  <c r="S222" i="26"/>
  <c r="I226" i="21" s="1"/>
  <c r="S201" i="26"/>
  <c r="I205" i="21" s="1"/>
  <c r="S64" i="26"/>
  <c r="I68" i="21" s="1"/>
  <c r="S55" i="26"/>
  <c r="I59" i="21" s="1"/>
  <c r="S153" i="26"/>
  <c r="I157" i="21" s="1"/>
  <c r="S59" i="26"/>
  <c r="I63" i="21" s="1"/>
  <c r="S214" i="26"/>
  <c r="I218" i="21" s="1"/>
  <c r="S187" i="26"/>
  <c r="I191" i="21" s="1"/>
  <c r="S190" i="26"/>
  <c r="I194" i="21" s="1"/>
  <c r="S60" i="26"/>
  <c r="I64" i="21" s="1"/>
  <c r="S21" i="26"/>
  <c r="I25" i="21" s="1"/>
  <c r="S78" i="26"/>
  <c r="I82" i="21" s="1"/>
  <c r="S183" i="26"/>
  <c r="I187" i="21" s="1"/>
  <c r="S143" i="26"/>
  <c r="I147" i="21" s="1"/>
  <c r="S148" i="26"/>
  <c r="I152" i="21" s="1"/>
  <c r="S105" i="26"/>
  <c r="I109" i="21" s="1"/>
  <c r="S182" i="26"/>
  <c r="I186" i="21" s="1"/>
  <c r="S168" i="26"/>
  <c r="I172" i="21" s="1"/>
  <c r="S47" i="26"/>
  <c r="I51" i="21" s="1"/>
  <c r="S121" i="26"/>
  <c r="I125" i="21" s="1"/>
  <c r="S102" i="26"/>
  <c r="I106" i="21" s="1"/>
  <c r="S132" i="26"/>
  <c r="I136" i="21" s="1"/>
  <c r="S211" i="26"/>
  <c r="I215" i="21" s="1"/>
  <c r="S62" i="26"/>
  <c r="I66" i="21" s="1"/>
  <c r="S159" i="26"/>
  <c r="I163" i="21" s="1"/>
  <c r="S17" i="26"/>
  <c r="I21" i="21" s="1"/>
  <c r="S45" i="26"/>
  <c r="I49" i="21" s="1"/>
  <c r="S147" i="26"/>
  <c r="I151" i="21" s="1"/>
  <c r="S135" i="26"/>
  <c r="I139" i="21" s="1"/>
  <c r="S71" i="26"/>
  <c r="I75" i="21" s="1"/>
  <c r="S61" i="26"/>
  <c r="I65" i="21" s="1"/>
  <c r="S42" i="26"/>
  <c r="I46" i="21" s="1"/>
  <c r="S104" i="26"/>
  <c r="I108" i="21" s="1"/>
  <c r="S117" i="26"/>
  <c r="I121" i="21" s="1"/>
  <c r="S76" i="26"/>
  <c r="I80" i="21" s="1"/>
  <c r="S131" i="26"/>
  <c r="I135" i="21" s="1"/>
  <c r="S85" i="26"/>
  <c r="I89" i="21" s="1"/>
  <c r="S215" i="26"/>
  <c r="I219" i="21" s="1"/>
  <c r="S172" i="26"/>
  <c r="I176" i="21" s="1"/>
  <c r="S8" i="26"/>
  <c r="I12" i="21" s="1"/>
  <c r="S179" i="26"/>
  <c r="I183" i="21" s="1"/>
  <c r="S229" i="26"/>
  <c r="I233" i="21" s="1"/>
  <c r="S164" i="26"/>
  <c r="I168" i="21" s="1"/>
  <c r="S93" i="26"/>
  <c r="I97" i="21" s="1"/>
  <c r="S32" i="26"/>
  <c r="I36" i="21" s="1"/>
  <c r="S35" i="26"/>
  <c r="I39" i="21" s="1"/>
  <c r="S4" i="26"/>
  <c r="I8" i="21" s="1"/>
  <c r="S189" i="26"/>
  <c r="I193" i="21" s="1"/>
  <c r="S87" i="26"/>
  <c r="I91" i="21" s="1"/>
  <c r="S98" i="26"/>
  <c r="I102" i="21" s="1"/>
  <c r="S63" i="26"/>
  <c r="I67" i="21" s="1"/>
  <c r="S165" i="26"/>
  <c r="I169" i="21" s="1"/>
  <c r="S77" i="26"/>
  <c r="I81" i="21" s="1"/>
  <c r="S19" i="26"/>
  <c r="I23" i="21" s="1"/>
  <c r="S26" i="26"/>
  <c r="I30" i="21" s="1"/>
  <c r="S194" i="26"/>
  <c r="I198" i="21" s="1"/>
  <c r="S207" i="26"/>
  <c r="I211" i="21" s="1"/>
  <c r="S192" i="26"/>
  <c r="I196" i="21" s="1"/>
  <c r="S103" i="26"/>
  <c r="I107" i="21" s="1"/>
  <c r="S39" i="26"/>
  <c r="I43" i="21" s="1"/>
  <c r="S69" i="26"/>
  <c r="I73" i="21" s="1"/>
  <c r="S50" i="26"/>
  <c r="I54" i="21" s="1"/>
  <c r="S13" i="26"/>
  <c r="I17" i="21" s="1"/>
  <c r="S83" i="26"/>
  <c r="I87" i="21" s="1"/>
  <c r="S223" i="26"/>
  <c r="I227" i="21" s="1"/>
  <c r="S16" i="26"/>
  <c r="I20" i="21" s="1"/>
  <c r="S90" i="26"/>
  <c r="I94" i="21" s="1"/>
  <c r="S6" i="26"/>
  <c r="I10" i="21" s="1"/>
  <c r="S80" i="26"/>
  <c r="I84" i="21" s="1"/>
  <c r="S204" i="26"/>
  <c r="I208" i="21" s="1"/>
  <c r="S175" i="26"/>
  <c r="I179" i="21" s="1"/>
  <c r="S217" i="26"/>
  <c r="I221" i="21" s="1"/>
  <c r="S66" i="26"/>
  <c r="I70" i="21" s="1"/>
  <c r="S188" i="26"/>
  <c r="I192" i="21" s="1"/>
  <c r="S174" i="26"/>
  <c r="I178" i="21" s="1"/>
  <c r="S122" i="26"/>
  <c r="I126" i="21" s="1"/>
  <c r="S129" i="26"/>
  <c r="I133" i="21" s="1"/>
  <c r="S92" i="26"/>
  <c r="I96" i="21" s="1"/>
  <c r="S119" i="26"/>
  <c r="I123" i="21" s="1"/>
  <c r="S216" i="26"/>
  <c r="I220" i="21" s="1"/>
  <c r="L3" i="21"/>
  <c r="O84" i="26" l="1"/>
  <c r="E88" i="21" s="1"/>
  <c r="O187" i="26"/>
  <c r="E191" i="21" s="1"/>
  <c r="O24" i="26"/>
  <c r="E28" i="21" s="1"/>
  <c r="O34" i="26"/>
  <c r="E38" i="21" s="1"/>
  <c r="O102" i="26"/>
  <c r="E106" i="21" s="1"/>
  <c r="O121" i="26"/>
  <c r="E125" i="21" s="1"/>
  <c r="O194" i="26"/>
  <c r="E198" i="21" s="1"/>
  <c r="O55" i="26"/>
  <c r="E59" i="21" s="1"/>
  <c r="O148" i="26"/>
  <c r="E152" i="21" s="1"/>
  <c r="O230" i="26"/>
  <c r="E234" i="21" s="1"/>
  <c r="O225" i="26"/>
  <c r="E229" i="21" s="1"/>
  <c r="O92" i="26"/>
  <c r="E96" i="21" s="1"/>
  <c r="O5" i="26"/>
  <c r="E9" i="21" s="1"/>
  <c r="O101" i="26"/>
  <c r="E105" i="21" s="1"/>
  <c r="O228" i="26"/>
  <c r="E232" i="21" s="1"/>
  <c r="O8" i="26"/>
  <c r="E12" i="21" s="1"/>
  <c r="O146" i="26"/>
  <c r="E150" i="21" s="1"/>
  <c r="O130" i="26"/>
  <c r="E134" i="21" s="1"/>
  <c r="O49" i="26"/>
  <c r="E53" i="21" s="1"/>
  <c r="O141" i="26"/>
  <c r="E145" i="21" s="1"/>
  <c r="O216" i="26"/>
  <c r="E220" i="21" s="1"/>
  <c r="O21" i="26"/>
  <c r="E25" i="21" s="1"/>
  <c r="O94" i="26"/>
  <c r="E98" i="21" s="1"/>
  <c r="O163" i="26"/>
  <c r="E167" i="21" s="1"/>
  <c r="O12" i="26"/>
  <c r="E16" i="21" s="1"/>
  <c r="O212" i="26"/>
  <c r="E216" i="21" s="1"/>
  <c r="O27" i="26"/>
  <c r="E31" i="21" s="1"/>
  <c r="O211" i="26"/>
  <c r="E215" i="21" s="1"/>
  <c r="O65" i="26"/>
  <c r="E69" i="21" s="1"/>
  <c r="O143" i="26"/>
  <c r="E147" i="21" s="1"/>
  <c r="O44" i="26"/>
  <c r="E48" i="21" s="1"/>
  <c r="O219" i="26"/>
  <c r="E223" i="21" s="1"/>
  <c r="O19" i="26"/>
  <c r="E23" i="21" s="1"/>
  <c r="O82" i="26"/>
  <c r="E86" i="21" s="1"/>
  <c r="O182" i="26"/>
  <c r="E186" i="21" s="1"/>
  <c r="O33" i="26"/>
  <c r="E37" i="21" s="1"/>
  <c r="O165" i="26"/>
  <c r="E169" i="21" s="1"/>
  <c r="O142" i="26"/>
  <c r="E146" i="21" s="1"/>
  <c r="O137" i="26"/>
  <c r="E141" i="21" s="1"/>
  <c r="O214" i="26"/>
  <c r="E218" i="21" s="1"/>
  <c r="O116" i="26"/>
  <c r="E120" i="21" s="1"/>
  <c r="O47" i="26"/>
  <c r="E51" i="21" s="1"/>
  <c r="O62" i="26"/>
  <c r="E66" i="21" s="1"/>
  <c r="O110" i="26"/>
  <c r="E114" i="21" s="1"/>
  <c r="O198" i="26"/>
  <c r="E202" i="21" s="1"/>
  <c r="O133" i="26"/>
  <c r="E137" i="21" s="1"/>
  <c r="O170" i="26"/>
  <c r="E174" i="21" s="1"/>
  <c r="O145" i="26"/>
  <c r="E149" i="21" s="1"/>
  <c r="O162" i="26"/>
  <c r="E166" i="21" s="1"/>
  <c r="O7" i="26"/>
  <c r="E11" i="21" s="1"/>
  <c r="O164" i="26"/>
  <c r="E168" i="21" s="1"/>
  <c r="O157" i="26"/>
  <c r="E161" i="21" s="1"/>
  <c r="O76" i="26"/>
  <c r="E80" i="21" s="1"/>
  <c r="O10" i="26"/>
  <c r="E14" i="21" s="1"/>
  <c r="O114" i="26"/>
  <c r="E118" i="21" s="1"/>
  <c r="O36" i="26"/>
  <c r="E40" i="21" s="1"/>
  <c r="O69" i="26"/>
  <c r="E73" i="21" s="1"/>
  <c r="O154" i="26"/>
  <c r="E158" i="21" s="1"/>
  <c r="O40" i="26"/>
  <c r="E44" i="21" s="1"/>
  <c r="O22" i="26"/>
  <c r="E26" i="21" s="1"/>
  <c r="O18" i="26"/>
  <c r="E22" i="21" s="1"/>
  <c r="O144" i="26"/>
  <c r="E148" i="21" s="1"/>
  <c r="O207" i="26"/>
  <c r="E211" i="21" s="1"/>
  <c r="O189" i="26"/>
  <c r="E193" i="21" s="1"/>
  <c r="O30" i="26"/>
  <c r="E34" i="21" s="1"/>
  <c r="P43" i="26"/>
  <c r="F47" i="21" s="1"/>
  <c r="P202" i="26"/>
  <c r="F206" i="21" s="1"/>
  <c r="P47" i="26"/>
  <c r="F51" i="21" s="1"/>
  <c r="P72" i="26"/>
  <c r="F76" i="21" s="1"/>
  <c r="P221" i="26"/>
  <c r="F225" i="21" s="1"/>
  <c r="P209" i="26"/>
  <c r="F213" i="21" s="1"/>
  <c r="P59" i="26"/>
  <c r="F63" i="21" s="1"/>
  <c r="P54" i="26"/>
  <c r="F58" i="21" s="1"/>
  <c r="P62" i="26"/>
  <c r="F66" i="21" s="1"/>
  <c r="P26" i="26"/>
  <c r="F30" i="21" s="1"/>
  <c r="P125" i="26"/>
  <c r="F129" i="21" s="1"/>
  <c r="P76" i="26"/>
  <c r="F80" i="21" s="1"/>
  <c r="P168" i="26"/>
  <c r="F172" i="21" s="1"/>
  <c r="P123" i="26"/>
  <c r="F127" i="21" s="1"/>
  <c r="P164" i="26"/>
  <c r="F168" i="21" s="1"/>
  <c r="P89" i="26"/>
  <c r="F93" i="21" s="1"/>
  <c r="P211" i="26"/>
  <c r="F215" i="21" s="1"/>
  <c r="P162" i="26"/>
  <c r="F166" i="21" s="1"/>
  <c r="P101" i="26"/>
  <c r="F105" i="21" s="1"/>
  <c r="P42" i="26"/>
  <c r="F46" i="21" s="1"/>
  <c r="P222" i="26"/>
  <c r="F226" i="21" s="1"/>
  <c r="P28" i="26"/>
  <c r="F32" i="21" s="1"/>
  <c r="N46" i="26"/>
  <c r="D50" i="21" s="1"/>
  <c r="N17" i="26"/>
  <c r="D21" i="21" s="1"/>
  <c r="N117" i="26"/>
  <c r="D121" i="21" s="1"/>
  <c r="N47" i="26"/>
  <c r="D51" i="21" s="1"/>
  <c r="N76" i="26"/>
  <c r="D80" i="21" s="1"/>
  <c r="N124" i="26"/>
  <c r="D128" i="21" s="1"/>
  <c r="N52" i="26"/>
  <c r="D56" i="21" s="1"/>
  <c r="N191" i="26"/>
  <c r="D195" i="21" s="1"/>
  <c r="N180" i="26"/>
  <c r="D184" i="21" s="1"/>
  <c r="N72" i="26"/>
  <c r="D76" i="21" s="1"/>
  <c r="N112" i="26"/>
  <c r="D116" i="21" s="1"/>
  <c r="N190" i="26"/>
  <c r="D194" i="21" s="1"/>
  <c r="N152" i="26"/>
  <c r="D156" i="21" s="1"/>
  <c r="N48" i="26"/>
  <c r="D52" i="21" s="1"/>
  <c r="N90" i="26"/>
  <c r="D94" i="21" s="1"/>
  <c r="N171" i="26"/>
  <c r="D175" i="21" s="1"/>
  <c r="N55" i="26"/>
  <c r="D59" i="21" s="1"/>
  <c r="N24" i="26"/>
  <c r="D28" i="21" s="1"/>
  <c r="N215" i="26"/>
  <c r="D219" i="21" s="1"/>
  <c r="N230" i="26"/>
  <c r="D234" i="21" s="1"/>
  <c r="N7" i="26"/>
  <c r="D11" i="21" s="1"/>
  <c r="N214" i="26"/>
  <c r="D218" i="21" s="1"/>
  <c r="N118" i="26"/>
  <c r="D122" i="21" s="1"/>
  <c r="N188" i="26"/>
  <c r="D192" i="21" s="1"/>
  <c r="N88" i="26"/>
  <c r="D92" i="21" s="1"/>
  <c r="N120" i="26"/>
  <c r="D124" i="21" s="1"/>
  <c r="N45" i="26"/>
  <c r="D49" i="21" s="1"/>
  <c r="N6" i="26"/>
  <c r="D10" i="21" s="1"/>
  <c r="N199" i="26"/>
  <c r="D203" i="21" s="1"/>
  <c r="N33" i="26"/>
  <c r="D37" i="21" s="1"/>
  <c r="N202" i="26"/>
  <c r="D206" i="21" s="1"/>
  <c r="N229" i="26"/>
  <c r="D233" i="21" s="1"/>
  <c r="N28" i="26"/>
  <c r="D32" i="21" s="1"/>
  <c r="N137" i="26"/>
  <c r="D141" i="21" s="1"/>
  <c r="N50" i="26"/>
  <c r="D54" i="21" s="1"/>
  <c r="N195" i="26"/>
  <c r="D199" i="21" s="1"/>
  <c r="N62" i="26"/>
  <c r="D66" i="21" s="1"/>
  <c r="N181" i="26"/>
  <c r="D185" i="21" s="1"/>
  <c r="N95" i="26"/>
  <c r="D99" i="21" s="1"/>
  <c r="N155" i="26"/>
  <c r="D159" i="21" s="1"/>
  <c r="N151" i="26"/>
  <c r="D155" i="21" s="1"/>
  <c r="N175" i="26"/>
  <c r="D179" i="21" s="1"/>
  <c r="N73" i="26"/>
  <c r="D77" i="21" s="1"/>
  <c r="N164" i="26"/>
  <c r="D168" i="21" s="1"/>
  <c r="N128" i="26"/>
  <c r="D132" i="21" s="1"/>
  <c r="N109" i="26"/>
  <c r="D113" i="21" s="1"/>
  <c r="N104" i="26"/>
  <c r="D108" i="21" s="1"/>
  <c r="N193" i="26"/>
  <c r="D197" i="21" s="1"/>
  <c r="N14" i="26"/>
  <c r="D18" i="21" s="1"/>
  <c r="N91" i="26"/>
  <c r="D95" i="21" s="1"/>
  <c r="N182" i="26"/>
  <c r="D186" i="21" s="1"/>
  <c r="N217" i="26"/>
  <c r="D221" i="21" s="1"/>
  <c r="N36" i="26"/>
  <c r="D40" i="21" s="1"/>
  <c r="N101" i="26"/>
  <c r="D105" i="21" s="1"/>
  <c r="N209" i="26"/>
  <c r="D213" i="21" s="1"/>
  <c r="N219" i="26"/>
  <c r="D223" i="21" s="1"/>
  <c r="N68" i="26"/>
  <c r="D72" i="21" s="1"/>
  <c r="N77" i="26"/>
  <c r="D81" i="21" s="1"/>
  <c r="N111" i="26"/>
  <c r="D115" i="21" s="1"/>
  <c r="N160" i="26"/>
  <c r="D164" i="21" s="1"/>
  <c r="N223" i="26"/>
  <c r="D227" i="21" s="1"/>
  <c r="N136" i="26"/>
  <c r="D140" i="21" s="1"/>
  <c r="N196" i="26"/>
  <c r="D200" i="21" s="1"/>
  <c r="N127" i="26"/>
  <c r="D131" i="21" s="1"/>
  <c r="N206" i="26"/>
  <c r="D210" i="21" s="1"/>
  <c r="N20" i="26"/>
  <c r="D24" i="21" s="1"/>
  <c r="N70" i="26"/>
  <c r="D74" i="21" s="1"/>
  <c r="N89" i="26"/>
  <c r="D93" i="21" s="1"/>
  <c r="N224" i="26"/>
  <c r="D228" i="21" s="1"/>
  <c r="N161" i="26"/>
  <c r="D165" i="21" s="1"/>
  <c r="N27" i="26"/>
  <c r="D31" i="21" s="1"/>
  <c r="N13" i="26"/>
  <c r="D17" i="21" s="1"/>
  <c r="N56" i="26"/>
  <c r="D60" i="21" s="1"/>
  <c r="N176" i="26"/>
  <c r="D180" i="21" s="1"/>
  <c r="N49" i="26"/>
  <c r="D53" i="21" s="1"/>
  <c r="N18" i="26"/>
  <c r="D22" i="21" s="1"/>
  <c r="N192" i="26"/>
  <c r="D196" i="21" s="1"/>
  <c r="N122" i="26"/>
  <c r="D126" i="21" s="1"/>
  <c r="N21" i="26"/>
  <c r="D25" i="21" s="1"/>
  <c r="N38" i="26"/>
  <c r="D42" i="21" s="1"/>
  <c r="N119" i="26"/>
  <c r="D123" i="21" s="1"/>
  <c r="N138" i="26"/>
  <c r="D142" i="21" s="1"/>
  <c r="N170" i="26"/>
  <c r="D174" i="21" s="1"/>
  <c r="N86" i="26"/>
  <c r="D90" i="21" s="1"/>
  <c r="N11" i="26"/>
  <c r="D15" i="21" s="1"/>
  <c r="N10" i="26"/>
  <c r="D14" i="21" s="1"/>
  <c r="N169" i="26"/>
  <c r="D173" i="21" s="1"/>
  <c r="N75" i="26"/>
  <c r="D79" i="21" s="1"/>
  <c r="N208" i="26"/>
  <c r="D212" i="21" s="1"/>
  <c r="N187" i="26"/>
  <c r="D191" i="21" s="1"/>
  <c r="N32" i="26"/>
  <c r="D36" i="21" s="1"/>
  <c r="N163" i="26"/>
  <c r="D167" i="21" s="1"/>
  <c r="N114" i="26"/>
  <c r="D118" i="21" s="1"/>
  <c r="N141" i="26"/>
  <c r="D145" i="21" s="1"/>
  <c r="N29" i="26"/>
  <c r="D33" i="21" s="1"/>
  <c r="N149" i="26"/>
  <c r="D153" i="21" s="1"/>
  <c r="N129" i="26"/>
  <c r="D133" i="21" s="1"/>
  <c r="N12" i="26"/>
  <c r="D16" i="21" s="1"/>
  <c r="N115" i="26"/>
  <c r="D119" i="21" s="1"/>
  <c r="N19" i="26"/>
  <c r="D23" i="21" s="1"/>
  <c r="N147" i="26"/>
  <c r="D151" i="21" s="1"/>
  <c r="N158" i="26"/>
  <c r="D162" i="21" s="1"/>
  <c r="N131" i="26"/>
  <c r="D135" i="21" s="1"/>
  <c r="N59" i="26"/>
  <c r="D63" i="21" s="1"/>
  <c r="N93" i="26"/>
  <c r="D97" i="21" s="1"/>
  <c r="N211" i="26"/>
  <c r="D215" i="21" s="1"/>
  <c r="N60" i="26"/>
  <c r="D64" i="21" s="1"/>
  <c r="N166" i="26"/>
  <c r="D170" i="21" s="1"/>
  <c r="N96" i="26"/>
  <c r="D100" i="21" s="1"/>
  <c r="N25" i="26"/>
  <c r="D29" i="21" s="1"/>
  <c r="N63" i="26"/>
  <c r="D67" i="21" s="1"/>
  <c r="N130" i="26"/>
  <c r="D134" i="21" s="1"/>
  <c r="N74" i="26"/>
  <c r="D78" i="21" s="1"/>
  <c r="N5" i="26"/>
  <c r="D9" i="21" s="1"/>
  <c r="N39" i="26"/>
  <c r="D43" i="21" s="1"/>
  <c r="N83" i="26"/>
  <c r="D87" i="21" s="1"/>
  <c r="N66" i="26"/>
  <c r="D70" i="21" s="1"/>
  <c r="N102" i="26"/>
  <c r="D106" i="21" s="1"/>
  <c r="N165" i="26"/>
  <c r="D169" i="21" s="1"/>
  <c r="N228" i="26"/>
  <c r="D232" i="21" s="1"/>
  <c r="N41" i="26"/>
  <c r="D45" i="21" s="1"/>
  <c r="N16" i="26"/>
  <c r="D20" i="21" s="1"/>
  <c r="N140" i="26"/>
  <c r="D144" i="21" s="1"/>
  <c r="N61" i="26"/>
  <c r="D65" i="21" s="1"/>
  <c r="N177" i="26"/>
  <c r="D181" i="21" s="1"/>
  <c r="N43" i="26"/>
  <c r="D47" i="21" s="1"/>
  <c r="N156" i="26"/>
  <c r="D160" i="21" s="1"/>
  <c r="N133" i="26"/>
  <c r="D137" i="21" s="1"/>
  <c r="O118" i="26"/>
  <c r="E122" i="21" s="1"/>
  <c r="O16" i="26"/>
  <c r="E20" i="21" s="1"/>
  <c r="O6" i="26"/>
  <c r="E10" i="21" s="1"/>
  <c r="O11" i="26"/>
  <c r="E15" i="21" s="1"/>
  <c r="O86" i="26"/>
  <c r="E90" i="21" s="1"/>
  <c r="O193" i="26"/>
  <c r="E197" i="21" s="1"/>
  <c r="O113" i="26"/>
  <c r="E117" i="21" s="1"/>
  <c r="O129" i="26"/>
  <c r="E133" i="21" s="1"/>
  <c r="O172" i="26"/>
  <c r="E176" i="21" s="1"/>
  <c r="O103" i="26"/>
  <c r="E107" i="21" s="1"/>
  <c r="O126" i="26"/>
  <c r="E130" i="21" s="1"/>
  <c r="O190" i="26"/>
  <c r="E194" i="21" s="1"/>
  <c r="O50" i="26"/>
  <c r="E54" i="21" s="1"/>
  <c r="O89" i="26"/>
  <c r="E93" i="21" s="1"/>
  <c r="O160" i="26"/>
  <c r="E164" i="21" s="1"/>
  <c r="O56" i="26"/>
  <c r="E60" i="21" s="1"/>
  <c r="O54" i="26"/>
  <c r="E58" i="21" s="1"/>
  <c r="O224" i="26"/>
  <c r="E228" i="21" s="1"/>
  <c r="O171" i="26"/>
  <c r="E175" i="21" s="1"/>
  <c r="O111" i="26"/>
  <c r="E115" i="21" s="1"/>
  <c r="O48" i="26"/>
  <c r="E52" i="21" s="1"/>
  <c r="P149" i="26"/>
  <c r="F153" i="21" s="1"/>
  <c r="P150" i="26"/>
  <c r="F154" i="21" s="1"/>
  <c r="P141" i="26"/>
  <c r="F145" i="21" s="1"/>
  <c r="P205" i="26"/>
  <c r="F209" i="21" s="1"/>
  <c r="P157" i="26"/>
  <c r="F161" i="21" s="1"/>
  <c r="P29" i="26"/>
  <c r="F33" i="21" s="1"/>
  <c r="P128" i="26"/>
  <c r="F132" i="21" s="1"/>
  <c r="P55" i="26"/>
  <c r="F59" i="21" s="1"/>
  <c r="P139" i="26"/>
  <c r="F143" i="21" s="1"/>
  <c r="P18" i="26"/>
  <c r="F22" i="21" s="1"/>
  <c r="P116" i="26"/>
  <c r="F120" i="21" s="1"/>
  <c r="P138" i="26"/>
  <c r="F142" i="21" s="1"/>
  <c r="P36" i="26"/>
  <c r="F40" i="21" s="1"/>
  <c r="P148" i="26"/>
  <c r="F152" i="21" s="1"/>
  <c r="P145" i="26"/>
  <c r="F149" i="21" s="1"/>
  <c r="P44" i="26"/>
  <c r="F48" i="21" s="1"/>
  <c r="P94" i="26"/>
  <c r="F98" i="21" s="1"/>
  <c r="P70" i="26"/>
  <c r="F74" i="21" s="1"/>
  <c r="P112" i="26"/>
  <c r="F116" i="21" s="1"/>
  <c r="P64" i="26"/>
  <c r="F68" i="21" s="1"/>
  <c r="P74" i="26"/>
  <c r="F78" i="21" s="1"/>
  <c r="P154" i="26"/>
  <c r="F158" i="21" s="1"/>
  <c r="P92" i="26"/>
  <c r="F96" i="21" s="1"/>
  <c r="P229" i="26"/>
  <c r="F233" i="21" s="1"/>
  <c r="P159" i="26"/>
  <c r="F163" i="21" s="1"/>
  <c r="P66" i="26"/>
  <c r="F70" i="21" s="1"/>
  <c r="P68" i="26"/>
  <c r="F72" i="21" s="1"/>
  <c r="P146" i="26"/>
  <c r="F150" i="21" s="1"/>
  <c r="P24" i="26"/>
  <c r="F28" i="21" s="1"/>
  <c r="P176" i="26"/>
  <c r="F180" i="21" s="1"/>
  <c r="P169" i="26"/>
  <c r="F173" i="21" s="1"/>
  <c r="P87" i="26"/>
  <c r="F91" i="21" s="1"/>
  <c r="P77" i="26"/>
  <c r="F81" i="21" s="1"/>
  <c r="P12" i="26"/>
  <c r="F16" i="21" s="1"/>
  <c r="P180" i="26"/>
  <c r="F184" i="21" s="1"/>
  <c r="P97" i="26"/>
  <c r="F101" i="21" s="1"/>
  <c r="P190" i="26"/>
  <c r="F194" i="21" s="1"/>
  <c r="P91" i="26"/>
  <c r="F95" i="21" s="1"/>
  <c r="P210" i="26"/>
  <c r="F214" i="21" s="1"/>
  <c r="P69" i="26"/>
  <c r="F73" i="21" s="1"/>
  <c r="P19" i="26"/>
  <c r="F23" i="21" s="1"/>
  <c r="P22" i="26"/>
  <c r="F26" i="21" s="1"/>
  <c r="P95" i="26"/>
  <c r="F99" i="21" s="1"/>
  <c r="P61" i="26"/>
  <c r="F65" i="21" s="1"/>
  <c r="P142" i="26"/>
  <c r="F146" i="21" s="1"/>
  <c r="P133" i="26"/>
  <c r="F137" i="21" s="1"/>
  <c r="P158" i="26"/>
  <c r="F162" i="21" s="1"/>
  <c r="P120" i="26"/>
  <c r="F124" i="21" s="1"/>
  <c r="P9" i="26"/>
  <c r="F13" i="21" s="1"/>
  <c r="P230" i="26"/>
  <c r="F234" i="21" s="1"/>
  <c r="P53" i="26"/>
  <c r="F57" i="21" s="1"/>
  <c r="P203" i="26"/>
  <c r="F207" i="21" s="1"/>
  <c r="P25" i="26"/>
  <c r="F29" i="21" s="1"/>
  <c r="P48" i="26"/>
  <c r="F52" i="21" s="1"/>
  <c r="P86" i="26"/>
  <c r="F90" i="21" s="1"/>
  <c r="P204" i="26"/>
  <c r="F208" i="21" s="1"/>
  <c r="P122" i="26"/>
  <c r="F126" i="21" s="1"/>
  <c r="P14" i="26"/>
  <c r="F18" i="21" s="1"/>
  <c r="P132" i="26"/>
  <c r="F136" i="21" s="1"/>
  <c r="P80" i="26"/>
  <c r="F84" i="21" s="1"/>
  <c r="P102" i="26"/>
  <c r="F106" i="21" s="1"/>
  <c r="P113" i="26"/>
  <c r="F117" i="21" s="1"/>
  <c r="P160" i="26"/>
  <c r="F164" i="21" s="1"/>
  <c r="P90" i="26"/>
  <c r="F94" i="21" s="1"/>
  <c r="P115" i="26"/>
  <c r="F119" i="21" s="1"/>
  <c r="P79" i="26"/>
  <c r="F83" i="21" s="1"/>
  <c r="P99" i="26"/>
  <c r="F103" i="21" s="1"/>
  <c r="P181" i="26"/>
  <c r="F185" i="21" s="1"/>
  <c r="P98" i="26"/>
  <c r="F102" i="21" s="1"/>
  <c r="P84" i="26"/>
  <c r="F88" i="21" s="1"/>
  <c r="P194" i="26"/>
  <c r="F198" i="21" s="1"/>
  <c r="P191" i="26"/>
  <c r="F195" i="21" s="1"/>
  <c r="P213" i="26"/>
  <c r="F217" i="21" s="1"/>
  <c r="P85" i="26"/>
  <c r="F89" i="21" s="1"/>
  <c r="P217" i="26"/>
  <c r="F221" i="21" s="1"/>
  <c r="P170" i="26"/>
  <c r="F174" i="21" s="1"/>
  <c r="P173" i="26"/>
  <c r="F177" i="21" s="1"/>
  <c r="P105" i="26"/>
  <c r="F109" i="21" s="1"/>
  <c r="P188" i="26"/>
  <c r="F192" i="21" s="1"/>
  <c r="P31" i="26"/>
  <c r="F35" i="21" s="1"/>
  <c r="P219" i="26"/>
  <c r="F223" i="21" s="1"/>
  <c r="P93" i="26"/>
  <c r="F97" i="21" s="1"/>
  <c r="P218" i="26"/>
  <c r="F222" i="21" s="1"/>
  <c r="P153" i="26"/>
  <c r="F157" i="21" s="1"/>
  <c r="P106" i="26"/>
  <c r="F110" i="21" s="1"/>
  <c r="P228" i="26"/>
  <c r="F232" i="21" s="1"/>
  <c r="N144" i="26"/>
  <c r="D148" i="21" s="1"/>
  <c r="N53" i="26"/>
  <c r="D57" i="21" s="1"/>
  <c r="N168" i="26"/>
  <c r="D172" i="21" s="1"/>
  <c r="N179" i="26"/>
  <c r="D183" i="21" s="1"/>
  <c r="N30" i="26"/>
  <c r="D34" i="21" s="1"/>
  <c r="N15" i="26"/>
  <c r="D19" i="21" s="1"/>
  <c r="N85" i="26"/>
  <c r="D89" i="21" s="1"/>
  <c r="N98" i="26"/>
  <c r="D102" i="21" s="1"/>
  <c r="N184" i="26"/>
  <c r="D188" i="21" s="1"/>
  <c r="N34" i="26"/>
  <c r="D38" i="21" s="1"/>
  <c r="N135" i="26"/>
  <c r="D139" i="21" s="1"/>
  <c r="N198" i="26"/>
  <c r="D202" i="21" s="1"/>
  <c r="N222" i="26"/>
  <c r="D226" i="21" s="1"/>
  <c r="N221" i="26"/>
  <c r="D225" i="21" s="1"/>
  <c r="N69" i="26"/>
  <c r="D73" i="21" s="1"/>
  <c r="N82" i="26"/>
  <c r="D86" i="21" s="1"/>
  <c r="N205" i="26"/>
  <c r="D209" i="21" s="1"/>
  <c r="N121" i="26"/>
  <c r="D125" i="21" s="1"/>
  <c r="N174" i="26"/>
  <c r="D178" i="21" s="1"/>
  <c r="N99" i="26"/>
  <c r="D103" i="21" s="1"/>
  <c r="N67" i="26"/>
  <c r="D71" i="21" s="1"/>
  <c r="N35" i="26"/>
  <c r="D39" i="21" s="1"/>
  <c r="N185" i="26"/>
  <c r="D189" i="21" s="1"/>
  <c r="N145" i="26"/>
  <c r="D149" i="21" s="1"/>
  <c r="N80" i="26"/>
  <c r="D84" i="21" s="1"/>
  <c r="N106" i="26"/>
  <c r="D110" i="21" s="1"/>
  <c r="N150" i="26"/>
  <c r="D154" i="21" s="1"/>
  <c r="N172" i="26"/>
  <c r="D176" i="21" s="1"/>
  <c r="N97" i="26"/>
  <c r="D101" i="21" s="1"/>
  <c r="N146" i="26"/>
  <c r="D150" i="21" s="1"/>
  <c r="N159" i="26"/>
  <c r="D163" i="21" s="1"/>
  <c r="N64" i="26"/>
  <c r="D68" i="21" s="1"/>
  <c r="N226" i="26"/>
  <c r="D230" i="21" s="1"/>
  <c r="N186" i="26"/>
  <c r="D190" i="21" s="1"/>
  <c r="N79" i="26"/>
  <c r="D83" i="21" s="1"/>
  <c r="N108" i="26"/>
  <c r="D112" i="21" s="1"/>
  <c r="N92" i="26"/>
  <c r="D96" i="21" s="1"/>
  <c r="N58" i="26"/>
  <c r="D62" i="21" s="1"/>
  <c r="N126" i="26"/>
  <c r="D130" i="21" s="1"/>
  <c r="N225" i="26"/>
  <c r="D229" i="21" s="1"/>
  <c r="N57" i="26"/>
  <c r="D61" i="21" s="1"/>
  <c r="N142" i="26"/>
  <c r="D146" i="21" s="1"/>
  <c r="N139" i="26"/>
  <c r="D143" i="21" s="1"/>
  <c r="O222" i="26"/>
  <c r="E226" i="21" s="1"/>
  <c r="O73" i="26"/>
  <c r="E77" i="21" s="1"/>
  <c r="O209" i="26"/>
  <c r="E213" i="21" s="1"/>
  <c r="O195" i="26"/>
  <c r="E199" i="21" s="1"/>
  <c r="O46" i="26"/>
  <c r="E50" i="21" s="1"/>
  <c r="O93" i="26"/>
  <c r="E97" i="21" s="1"/>
  <c r="O153" i="26"/>
  <c r="E157" i="21" s="1"/>
  <c r="O223" i="26"/>
  <c r="E227" i="21" s="1"/>
  <c r="O202" i="26"/>
  <c r="E206" i="21" s="1"/>
  <c r="O197" i="26"/>
  <c r="E201" i="21" s="1"/>
  <c r="O150" i="26"/>
  <c r="E154" i="21" s="1"/>
  <c r="O64" i="26"/>
  <c r="E68" i="21" s="1"/>
  <c r="O59" i="26"/>
  <c r="E63" i="21" s="1"/>
  <c r="O104" i="26"/>
  <c r="E108" i="21" s="1"/>
  <c r="O80" i="26"/>
  <c r="E84" i="21" s="1"/>
  <c r="O53" i="26"/>
  <c r="E57" i="21" s="1"/>
  <c r="O95" i="26"/>
  <c r="E99" i="21" s="1"/>
  <c r="O204" i="26"/>
  <c r="E208" i="21" s="1"/>
  <c r="O72" i="26"/>
  <c r="E76" i="21" s="1"/>
  <c r="O81" i="26"/>
  <c r="E85" i="21" s="1"/>
  <c r="O98" i="26"/>
  <c r="E102" i="21" s="1"/>
  <c r="O226" i="26"/>
  <c r="E230" i="21" s="1"/>
  <c r="O136" i="26"/>
  <c r="E140" i="21" s="1"/>
  <c r="O85" i="26"/>
  <c r="E89" i="21" s="1"/>
  <c r="O125" i="26"/>
  <c r="E129" i="21" s="1"/>
  <c r="O174" i="26"/>
  <c r="E178" i="21" s="1"/>
  <c r="O221" i="26"/>
  <c r="E225" i="21" s="1"/>
  <c r="O51" i="26"/>
  <c r="E55" i="21" s="1"/>
  <c r="N65" i="26"/>
  <c r="D69" i="21" s="1"/>
  <c r="N31" i="26"/>
  <c r="D35" i="21" s="1"/>
  <c r="N183" i="26"/>
  <c r="D187" i="21" s="1"/>
  <c r="N143" i="26"/>
  <c r="D147" i="21" s="1"/>
  <c r="N78" i="26"/>
  <c r="D82" i="21" s="1"/>
  <c r="N4" i="26"/>
  <c r="D8" i="21" s="1"/>
  <c r="N201" i="26"/>
  <c r="D205" i="21" s="1"/>
  <c r="N153" i="26"/>
  <c r="D157" i="21" s="1"/>
  <c r="N113" i="26"/>
  <c r="D117" i="21" s="1"/>
  <c r="N178" i="26"/>
  <c r="D182" i="21" s="1"/>
  <c r="N103" i="26"/>
  <c r="D107" i="21" s="1"/>
  <c r="N71" i="26"/>
  <c r="D75" i="21" s="1"/>
  <c r="N26" i="26"/>
  <c r="D30" i="21" s="1"/>
  <c r="N189" i="26"/>
  <c r="D193" i="21" s="1"/>
  <c r="N154" i="26"/>
  <c r="D158" i="21" s="1"/>
  <c r="N84" i="26"/>
  <c r="D88" i="21" s="1"/>
  <c r="N22" i="26"/>
  <c r="D26" i="21" s="1"/>
  <c r="N157" i="26"/>
  <c r="D161" i="21" s="1"/>
  <c r="N134" i="26"/>
  <c r="D138" i="21" s="1"/>
  <c r="N213" i="26"/>
  <c r="D217" i="21" s="1"/>
  <c r="N218" i="26"/>
  <c r="D222" i="21" s="1"/>
  <c r="N197" i="26"/>
  <c r="D201" i="21" s="1"/>
  <c r="N207" i="26"/>
  <c r="D211" i="21" s="1"/>
  <c r="N216" i="26"/>
  <c r="D220" i="21" s="1"/>
  <c r="N37" i="26"/>
  <c r="D41" i="21" s="1"/>
  <c r="N210" i="26"/>
  <c r="D214" i="21" s="1"/>
  <c r="N204" i="26"/>
  <c r="D208" i="21" s="1"/>
  <c r="N203" i="26"/>
  <c r="D207" i="21" s="1"/>
  <c r="O106" i="26"/>
  <c r="E110" i="21" s="1"/>
  <c r="O57" i="26"/>
  <c r="E61" i="21" s="1"/>
  <c r="O87" i="26"/>
  <c r="E91" i="21" s="1"/>
  <c r="O100" i="26"/>
  <c r="E104" i="21" s="1"/>
  <c r="O58" i="26"/>
  <c r="E62" i="21" s="1"/>
  <c r="O39" i="26"/>
  <c r="E43" i="21" s="1"/>
  <c r="O31" i="26"/>
  <c r="E35" i="21" s="1"/>
  <c r="O45" i="26"/>
  <c r="E49" i="21" s="1"/>
  <c r="O161" i="26"/>
  <c r="E165" i="21" s="1"/>
  <c r="O201" i="26"/>
  <c r="E205" i="21" s="1"/>
  <c r="O149" i="26"/>
  <c r="E153" i="21" s="1"/>
  <c r="O105" i="26"/>
  <c r="E109" i="21" s="1"/>
  <c r="O122" i="26"/>
  <c r="E126" i="21" s="1"/>
  <c r="O28" i="26"/>
  <c r="E32" i="21" s="1"/>
  <c r="O179" i="26"/>
  <c r="E183" i="21" s="1"/>
  <c r="O15" i="26"/>
  <c r="E19" i="21" s="1"/>
  <c r="O99" i="26"/>
  <c r="E103" i="21" s="1"/>
  <c r="O227" i="26"/>
  <c r="E231" i="21" s="1"/>
  <c r="O20" i="26"/>
  <c r="E24" i="21" s="1"/>
  <c r="O108" i="26"/>
  <c r="E112" i="21" s="1"/>
  <c r="O156" i="26"/>
  <c r="E160" i="21" s="1"/>
  <c r="O203" i="26"/>
  <c r="E207" i="21" s="1"/>
  <c r="O123" i="26"/>
  <c r="E127" i="21" s="1"/>
  <c r="O196" i="26"/>
  <c r="E200" i="21" s="1"/>
  <c r="O127" i="26"/>
  <c r="E131" i="21" s="1"/>
  <c r="O151" i="26"/>
  <c r="E155" i="21" s="1"/>
  <c r="O61" i="26"/>
  <c r="E65" i="21" s="1"/>
  <c r="O147" i="26"/>
  <c r="E151" i="21" s="1"/>
  <c r="O184" i="26"/>
  <c r="E188" i="21" s="1"/>
  <c r="O218" i="26"/>
  <c r="E222" i="21" s="1"/>
  <c r="O83" i="26"/>
  <c r="E87" i="21" s="1"/>
  <c r="O68" i="26"/>
  <c r="E72" i="21" s="1"/>
  <c r="O158" i="26"/>
  <c r="E162" i="21" s="1"/>
  <c r="O60" i="26"/>
  <c r="E64" i="21" s="1"/>
  <c r="O35" i="26"/>
  <c r="E39" i="21" s="1"/>
  <c r="O159" i="26"/>
  <c r="E163" i="21" s="1"/>
  <c r="O25" i="26"/>
  <c r="E29" i="21" s="1"/>
  <c r="O29" i="26"/>
  <c r="E33" i="21" s="1"/>
  <c r="O192" i="26"/>
  <c r="E196" i="21" s="1"/>
  <c r="O199" i="26"/>
  <c r="E203" i="21" s="1"/>
  <c r="O96" i="26"/>
  <c r="E100" i="21" s="1"/>
  <c r="O70" i="26"/>
  <c r="E74" i="21" s="1"/>
  <c r="O167" i="26"/>
  <c r="E171" i="21" s="1"/>
  <c r="O176" i="26"/>
  <c r="E180" i="21" s="1"/>
  <c r="O52" i="26"/>
  <c r="E56" i="21" s="1"/>
  <c r="O210" i="26"/>
  <c r="E214" i="21" s="1"/>
  <c r="O128" i="26"/>
  <c r="E132" i="21" s="1"/>
  <c r="O107" i="26"/>
  <c r="E111" i="21" s="1"/>
  <c r="O43" i="26"/>
  <c r="E47" i="21" s="1"/>
  <c r="O13" i="26"/>
  <c r="E17" i="21" s="1"/>
  <c r="O213" i="26"/>
  <c r="E217" i="21" s="1"/>
  <c r="O155" i="26"/>
  <c r="E159" i="21" s="1"/>
  <c r="O206" i="26"/>
  <c r="E210" i="21" s="1"/>
  <c r="O200" i="26"/>
  <c r="E204" i="21" s="1"/>
  <c r="O220" i="26"/>
  <c r="E224" i="21" s="1"/>
  <c r="O132" i="26"/>
  <c r="E136" i="21" s="1"/>
  <c r="O185" i="26"/>
  <c r="E189" i="21" s="1"/>
  <c r="N81" i="26"/>
  <c r="D85" i="21" s="1"/>
  <c r="N9" i="26"/>
  <c r="D13" i="21" s="1"/>
  <c r="N110" i="26"/>
  <c r="D114" i="21" s="1"/>
  <c r="N167" i="26"/>
  <c r="D171" i="21" s="1"/>
  <c r="N94" i="26"/>
  <c r="D98" i="21" s="1"/>
  <c r="N107" i="26"/>
  <c r="D111" i="21" s="1"/>
  <c r="N123" i="26"/>
  <c r="D127" i="21" s="1"/>
  <c r="N44" i="26"/>
  <c r="D48" i="21" s="1"/>
  <c r="N132" i="26"/>
  <c r="D136" i="21" s="1"/>
  <c r="N212" i="26"/>
  <c r="D216" i="21" s="1"/>
  <c r="N162" i="26"/>
  <c r="D166" i="21" s="1"/>
  <c r="N87" i="26"/>
  <c r="D91" i="21" s="1"/>
  <c r="N23" i="26"/>
  <c r="D27" i="21" s="1"/>
  <c r="N116" i="26"/>
  <c r="D120" i="21" s="1"/>
  <c r="N173" i="26"/>
  <c r="D177" i="21" s="1"/>
  <c r="N100" i="26"/>
  <c r="D104" i="21" s="1"/>
  <c r="N105" i="26"/>
  <c r="D109" i="21" s="1"/>
  <c r="N125" i="26"/>
  <c r="D129" i="21" s="1"/>
  <c r="N54" i="26"/>
  <c r="D58" i="21" s="1"/>
  <c r="N194" i="26"/>
  <c r="D198" i="21" s="1"/>
  <c r="N200" i="26"/>
  <c r="D204" i="21" s="1"/>
  <c r="N148" i="26"/>
  <c r="D152" i="21" s="1"/>
  <c r="N220" i="26"/>
  <c r="D224" i="21" s="1"/>
  <c r="N227" i="26"/>
  <c r="D231" i="21" s="1"/>
  <c r="N42" i="26"/>
  <c r="D46" i="21" s="1"/>
  <c r="N8" i="26"/>
  <c r="D12" i="21" s="1"/>
  <c r="N40" i="26"/>
  <c r="D44" i="21" s="1"/>
  <c r="N51" i="26"/>
  <c r="D55" i="21" s="1"/>
  <c r="O77" i="26"/>
  <c r="E81" i="21" s="1"/>
  <c r="O138" i="26"/>
  <c r="E142" i="21" s="1"/>
  <c r="O191" i="26"/>
  <c r="E195" i="21" s="1"/>
  <c r="O32" i="26"/>
  <c r="E36" i="21" s="1"/>
  <c r="O178" i="26"/>
  <c r="E182" i="21" s="1"/>
  <c r="O217" i="26"/>
  <c r="E221" i="21" s="1"/>
  <c r="O90" i="26"/>
  <c r="E94" i="21" s="1"/>
  <c r="O229" i="26"/>
  <c r="E233" i="21" s="1"/>
  <c r="O112" i="26"/>
  <c r="E116" i="21" s="1"/>
  <c r="O9" i="26"/>
  <c r="E13" i="21" s="1"/>
  <c r="O4" i="26"/>
  <c r="E8" i="21" s="1"/>
  <c r="O139" i="26"/>
  <c r="E143" i="21" s="1"/>
  <c r="O37" i="26"/>
  <c r="E41" i="21" s="1"/>
  <c r="O152" i="26"/>
  <c r="E156" i="21" s="1"/>
  <c r="O208" i="26"/>
  <c r="E212" i="21" s="1"/>
  <c r="O38" i="26"/>
  <c r="E42" i="21" s="1"/>
  <c r="O169" i="26"/>
  <c r="E173" i="21" s="1"/>
  <c r="O17" i="26"/>
  <c r="E21" i="21" s="1"/>
  <c r="O79" i="26"/>
  <c r="E83" i="21" s="1"/>
  <c r="O78" i="26"/>
  <c r="E82" i="21" s="1"/>
  <c r="O183" i="26"/>
  <c r="E187" i="21" s="1"/>
  <c r="O41" i="26"/>
  <c r="E45" i="21" s="1"/>
  <c r="O186" i="26"/>
  <c r="E190" i="21" s="1"/>
  <c r="O173" i="26"/>
  <c r="E177" i="21" s="1"/>
  <c r="O23" i="26"/>
  <c r="E27" i="21" s="1"/>
  <c r="O71" i="26"/>
  <c r="E75" i="21" s="1"/>
  <c r="O119" i="26"/>
  <c r="E123" i="21" s="1"/>
  <c r="O175" i="26"/>
  <c r="E179" i="21" s="1"/>
  <c r="O63" i="26"/>
  <c r="E67" i="21" s="1"/>
  <c r="O140" i="26"/>
  <c r="E144" i="21" s="1"/>
  <c r="O205" i="26"/>
  <c r="E209" i="21" s="1"/>
  <c r="O215" i="26"/>
  <c r="E219" i="21" s="1"/>
  <c r="O135" i="26"/>
  <c r="E139" i="21" s="1"/>
  <c r="O42" i="26"/>
  <c r="E46" i="21" s="1"/>
  <c r="O117" i="26"/>
  <c r="E121" i="21" s="1"/>
  <c r="O168" i="26"/>
  <c r="E172" i="21" s="1"/>
  <c r="O131" i="26"/>
  <c r="E135" i="21" s="1"/>
  <c r="O134" i="26"/>
  <c r="E138" i="21" s="1"/>
  <c r="O124" i="26"/>
  <c r="E128" i="21" s="1"/>
  <c r="O88" i="26"/>
  <c r="E92" i="21" s="1"/>
  <c r="O120" i="26"/>
  <c r="E124" i="21" s="1"/>
  <c r="O115" i="26"/>
  <c r="E119" i="21" s="1"/>
  <c r="O109" i="26"/>
  <c r="E113" i="21" s="1"/>
  <c r="O97" i="26"/>
  <c r="E101" i="21" s="1"/>
  <c r="O74" i="26"/>
  <c r="E78" i="21" s="1"/>
  <c r="O14" i="26"/>
  <c r="E18" i="21" s="1"/>
  <c r="O67" i="26"/>
  <c r="E71" i="21" s="1"/>
  <c r="O66" i="26"/>
  <c r="E70" i="21" s="1"/>
  <c r="O166" i="26"/>
  <c r="E170" i="21" s="1"/>
  <c r="O181" i="26"/>
  <c r="E185" i="21" s="1"/>
  <c r="O180" i="26"/>
  <c r="E184" i="21" s="1"/>
  <c r="O91" i="26"/>
  <c r="E95" i="21" s="1"/>
  <c r="O177" i="26"/>
  <c r="E181" i="21" s="1"/>
  <c r="O26" i="26"/>
  <c r="E30" i="21" s="1"/>
  <c r="O75" i="26"/>
  <c r="E79" i="21" s="1"/>
  <c r="P223" i="26"/>
  <c r="F227" i="21" s="1"/>
  <c r="P51" i="26"/>
  <c r="F55" i="21" s="1"/>
  <c r="P129" i="26"/>
  <c r="F133" i="21" s="1"/>
  <c r="P124" i="26"/>
  <c r="F128" i="21" s="1"/>
  <c r="P39" i="26"/>
  <c r="F43" i="21" s="1"/>
  <c r="P107" i="26"/>
  <c r="F111" i="21" s="1"/>
  <c r="P156" i="26"/>
  <c r="F160" i="21" s="1"/>
  <c r="P208" i="26"/>
  <c r="F212" i="21" s="1"/>
  <c r="P155" i="26"/>
  <c r="F159" i="21" s="1"/>
  <c r="P58" i="26"/>
  <c r="F62" i="21" s="1"/>
  <c r="P7" i="26"/>
  <c r="F11" i="21" s="1"/>
  <c r="P56" i="26"/>
  <c r="F60" i="21" s="1"/>
  <c r="P5" i="26"/>
  <c r="F9" i="21" s="1"/>
  <c r="P131" i="26"/>
  <c r="F135" i="21" s="1"/>
  <c r="P49" i="26"/>
  <c r="F53" i="21" s="1"/>
  <c r="P207" i="26"/>
  <c r="F211" i="21" s="1"/>
  <c r="P46" i="26"/>
  <c r="F50" i="21" s="1"/>
  <c r="P136" i="26"/>
  <c r="F140" i="21" s="1"/>
  <c r="P104" i="26"/>
  <c r="F108" i="21" s="1"/>
  <c r="P37" i="26"/>
  <c r="F41" i="21" s="1"/>
  <c r="P45" i="26"/>
  <c r="F49" i="21" s="1"/>
  <c r="P88" i="26"/>
  <c r="F92" i="21" s="1"/>
  <c r="P78" i="26"/>
  <c r="F82" i="21" s="1"/>
  <c r="P96" i="26"/>
  <c r="F100" i="21" s="1"/>
  <c r="P11" i="26"/>
  <c r="F15" i="21" s="1"/>
  <c r="P110" i="26"/>
  <c r="F114" i="21" s="1"/>
  <c r="P130" i="26"/>
  <c r="F134" i="21" s="1"/>
  <c r="P161" i="26"/>
  <c r="F165" i="21" s="1"/>
  <c r="P220" i="26"/>
  <c r="F224" i="21" s="1"/>
  <c r="P166" i="26"/>
  <c r="F170" i="21" s="1"/>
  <c r="P117" i="26"/>
  <c r="F121" i="21" s="1"/>
  <c r="P82" i="26"/>
  <c r="F86" i="21" s="1"/>
  <c r="P15" i="26"/>
  <c r="F19" i="21" s="1"/>
  <c r="P8" i="26"/>
  <c r="F12" i="21" s="1"/>
  <c r="P196" i="26"/>
  <c r="F200" i="21" s="1"/>
  <c r="P167" i="26"/>
  <c r="F171" i="21" s="1"/>
  <c r="P103" i="26"/>
  <c r="F107" i="21" s="1"/>
  <c r="P197" i="26"/>
  <c r="F201" i="21" s="1"/>
  <c r="P178" i="26"/>
  <c r="F182" i="21" s="1"/>
  <c r="P182" i="26"/>
  <c r="F186" i="21" s="1"/>
  <c r="P177" i="26"/>
  <c r="F181" i="21" s="1"/>
  <c r="P193" i="26"/>
  <c r="F197" i="21" s="1"/>
  <c r="P35" i="26"/>
  <c r="F39" i="21" s="1"/>
  <c r="P226" i="26"/>
  <c r="F230" i="21" s="1"/>
  <c r="P183" i="26"/>
  <c r="F187" i="21" s="1"/>
  <c r="P65" i="26"/>
  <c r="F69" i="21" s="1"/>
  <c r="P144" i="26"/>
  <c r="F148" i="21" s="1"/>
  <c r="P184" i="26"/>
  <c r="F188" i="21" s="1"/>
  <c r="P179" i="26"/>
  <c r="F183" i="21" s="1"/>
  <c r="P163" i="26"/>
  <c r="F167" i="21" s="1"/>
  <c r="P63" i="26"/>
  <c r="F67" i="21" s="1"/>
  <c r="P199" i="26"/>
  <c r="F203" i="21" s="1"/>
  <c r="P174" i="26"/>
  <c r="F178" i="21" s="1"/>
  <c r="P192" i="26"/>
  <c r="F196" i="21" s="1"/>
  <c r="R46" i="26"/>
  <c r="H50" i="21" s="1"/>
  <c r="R50" i="26"/>
  <c r="H54" i="21" s="1"/>
  <c r="R209" i="26"/>
  <c r="H213" i="21" s="1"/>
  <c r="R141" i="26"/>
  <c r="H145" i="21" s="1"/>
  <c r="R170" i="26"/>
  <c r="H174" i="21" s="1"/>
  <c r="R8" i="26"/>
  <c r="H12" i="21" s="1"/>
  <c r="R101" i="26"/>
  <c r="H105" i="21" s="1"/>
  <c r="R20" i="26"/>
  <c r="H24" i="21" s="1"/>
  <c r="R115" i="26"/>
  <c r="H119" i="21" s="1"/>
  <c r="R215" i="26"/>
  <c r="H219" i="21" s="1"/>
  <c r="R83" i="26"/>
  <c r="H87" i="21" s="1"/>
  <c r="R71" i="26"/>
  <c r="H75" i="21" s="1"/>
  <c r="R19" i="26"/>
  <c r="H23" i="21" s="1"/>
  <c r="R155" i="26"/>
  <c r="H159" i="21" s="1"/>
  <c r="R39" i="26"/>
  <c r="H43" i="21" s="1"/>
  <c r="R197" i="26"/>
  <c r="H201" i="21" s="1"/>
  <c r="R60" i="26"/>
  <c r="H64" i="21" s="1"/>
  <c r="R220" i="26"/>
  <c r="H224" i="21" s="1"/>
  <c r="R134" i="26"/>
  <c r="H138" i="21" s="1"/>
  <c r="R205" i="26"/>
  <c r="H209" i="21" s="1"/>
  <c r="R199" i="26"/>
  <c r="H203" i="21" s="1"/>
  <c r="R25" i="26"/>
  <c r="H29" i="21" s="1"/>
  <c r="R112" i="26"/>
  <c r="H116" i="21" s="1"/>
  <c r="R120" i="26"/>
  <c r="H124" i="21" s="1"/>
  <c r="R122" i="26"/>
  <c r="H126" i="21" s="1"/>
  <c r="R190" i="26"/>
  <c r="H194" i="21" s="1"/>
  <c r="R79" i="26"/>
  <c r="H83" i="21" s="1"/>
  <c r="R95" i="26"/>
  <c r="H99" i="21" s="1"/>
  <c r="R156" i="26"/>
  <c r="H160" i="21" s="1"/>
  <c r="R106" i="26"/>
  <c r="H110" i="21" s="1"/>
  <c r="R17" i="26"/>
  <c r="H21" i="21" s="1"/>
  <c r="R45" i="26"/>
  <c r="H49" i="21" s="1"/>
  <c r="R99" i="26"/>
  <c r="H103" i="21" s="1"/>
  <c r="R24" i="26"/>
  <c r="H28" i="21" s="1"/>
  <c r="R125" i="26"/>
  <c r="H129" i="21" s="1"/>
  <c r="R187" i="26"/>
  <c r="H191" i="21" s="1"/>
  <c r="R81" i="26"/>
  <c r="H85" i="21" s="1"/>
  <c r="R57" i="26"/>
  <c r="H61" i="21" s="1"/>
  <c r="R204" i="26"/>
  <c r="H208" i="21" s="1"/>
  <c r="R169" i="26"/>
  <c r="H173" i="21" s="1"/>
  <c r="R14" i="26"/>
  <c r="H18" i="21" s="1"/>
  <c r="R145" i="26"/>
  <c r="H149" i="21" s="1"/>
  <c r="R92" i="26"/>
  <c r="H96" i="21" s="1"/>
  <c r="R227" i="26"/>
  <c r="H231" i="21" s="1"/>
  <c r="R30" i="26"/>
  <c r="H34" i="21" s="1"/>
  <c r="R166" i="26"/>
  <c r="H170" i="21" s="1"/>
  <c r="R173" i="26"/>
  <c r="H177" i="21" s="1"/>
  <c r="R194" i="26"/>
  <c r="H198" i="21" s="1"/>
  <c r="R223" i="26"/>
  <c r="H227" i="21" s="1"/>
  <c r="R203" i="26"/>
  <c r="H207" i="21" s="1"/>
  <c r="R131" i="26"/>
  <c r="H135" i="21" s="1"/>
  <c r="R148" i="26"/>
  <c r="H152" i="21" s="1"/>
  <c r="R52" i="26"/>
  <c r="H56" i="21" s="1"/>
  <c r="R196" i="26"/>
  <c r="H200" i="21" s="1"/>
  <c r="R58" i="26"/>
  <c r="H62" i="21" s="1"/>
  <c r="R42" i="26"/>
  <c r="H46" i="21" s="1"/>
  <c r="R208" i="26"/>
  <c r="H212" i="21" s="1"/>
  <c r="R65" i="26"/>
  <c r="H69" i="21" s="1"/>
  <c r="R147" i="26"/>
  <c r="H151" i="21" s="1"/>
  <c r="R109" i="26"/>
  <c r="H113" i="21" s="1"/>
  <c r="R12" i="26"/>
  <c r="H16" i="21" s="1"/>
  <c r="R206" i="26"/>
  <c r="H210" i="21" s="1"/>
  <c r="R76" i="26"/>
  <c r="H80" i="21" s="1"/>
  <c r="R33" i="26"/>
  <c r="H37" i="21" s="1"/>
  <c r="R116" i="26"/>
  <c r="H120" i="21" s="1"/>
  <c r="R175" i="26"/>
  <c r="H179" i="21" s="1"/>
  <c r="R72" i="26"/>
  <c r="H76" i="21" s="1"/>
  <c r="R193" i="26"/>
  <c r="H197" i="21" s="1"/>
  <c r="R181" i="26"/>
  <c r="H185" i="21" s="1"/>
  <c r="R164" i="26"/>
  <c r="H168" i="21" s="1"/>
  <c r="R144" i="26"/>
  <c r="H148" i="21" s="1"/>
  <c r="R180" i="26"/>
  <c r="H184" i="21" s="1"/>
  <c r="R177" i="26"/>
  <c r="H181" i="21" s="1"/>
  <c r="R161" i="26"/>
  <c r="H165" i="21" s="1"/>
  <c r="R77" i="26"/>
  <c r="H81" i="21" s="1"/>
  <c r="R80" i="26"/>
  <c r="H84" i="21" s="1"/>
  <c r="R82" i="26"/>
  <c r="H86" i="21" s="1"/>
  <c r="R146" i="26"/>
  <c r="H150" i="21" s="1"/>
  <c r="R56" i="26"/>
  <c r="H60" i="21" s="1"/>
  <c r="R201" i="26"/>
  <c r="H205" i="21" s="1"/>
  <c r="R195" i="26"/>
  <c r="H199" i="21" s="1"/>
  <c r="R98" i="26"/>
  <c r="H102" i="21" s="1"/>
  <c r="R9" i="26"/>
  <c r="H13" i="21" s="1"/>
  <c r="R41" i="26"/>
  <c r="H45" i="21" s="1"/>
  <c r="R168" i="26"/>
  <c r="H172" i="21" s="1"/>
  <c r="R18" i="26"/>
  <c r="H22" i="21" s="1"/>
  <c r="R69" i="26"/>
  <c r="H73" i="21" s="1"/>
  <c r="R59" i="26"/>
  <c r="H63" i="21" s="1"/>
  <c r="R152" i="26"/>
  <c r="H156" i="21" s="1"/>
  <c r="R74" i="26"/>
  <c r="H78" i="21" s="1"/>
  <c r="R163" i="26"/>
  <c r="H167" i="21" s="1"/>
  <c r="R93" i="26"/>
  <c r="H97" i="21" s="1"/>
  <c r="R128" i="26"/>
  <c r="H132" i="21" s="1"/>
  <c r="R26" i="26"/>
  <c r="H30" i="21" s="1"/>
  <c r="R139" i="26"/>
  <c r="H143" i="21" s="1"/>
  <c r="R207" i="26"/>
  <c r="H211" i="21" s="1"/>
  <c r="R229" i="26"/>
  <c r="H233" i="21" s="1"/>
  <c r="R54" i="26"/>
  <c r="H58" i="21" s="1"/>
  <c r="R224" i="26"/>
  <c r="H228" i="21" s="1"/>
  <c r="R200" i="26"/>
  <c r="H204" i="21" s="1"/>
  <c r="R186" i="26"/>
  <c r="H190" i="21" s="1"/>
  <c r="R6" i="26"/>
  <c r="H10" i="21" s="1"/>
  <c r="R114" i="26"/>
  <c r="H118" i="21" s="1"/>
  <c r="R68" i="26"/>
  <c r="H72" i="21" s="1"/>
  <c r="R29" i="26"/>
  <c r="H33" i="21" s="1"/>
  <c r="R108" i="26"/>
  <c r="H112" i="21" s="1"/>
  <c r="R100" i="26"/>
  <c r="H104" i="21" s="1"/>
  <c r="R55" i="26"/>
  <c r="H59" i="21" s="1"/>
  <c r="R110" i="26"/>
  <c r="H114" i="21" s="1"/>
  <c r="R90" i="26"/>
  <c r="H94" i="21" s="1"/>
  <c r="R44" i="26"/>
  <c r="H48" i="21" s="1"/>
  <c r="R216" i="26"/>
  <c r="H220" i="21" s="1"/>
  <c r="R36" i="26"/>
  <c r="H40" i="21" s="1"/>
  <c r="R171" i="26"/>
  <c r="H175" i="21" s="1"/>
  <c r="R143" i="26"/>
  <c r="H147" i="21" s="1"/>
  <c r="R119" i="26"/>
  <c r="H123" i="21" s="1"/>
  <c r="R158" i="26"/>
  <c r="H162" i="21" s="1"/>
  <c r="R176" i="26"/>
  <c r="H180" i="21" s="1"/>
  <c r="R188" i="26"/>
  <c r="H192" i="21" s="1"/>
  <c r="R185" i="26"/>
  <c r="H189" i="21" s="1"/>
  <c r="R160" i="26"/>
  <c r="H164" i="21" s="1"/>
  <c r="R123" i="26"/>
  <c r="H127" i="21" s="1"/>
  <c r="Q108" i="26"/>
  <c r="G112" i="21" s="1"/>
  <c r="Q81" i="26"/>
  <c r="G85" i="21" s="1"/>
  <c r="Q66" i="26"/>
  <c r="G70" i="21" s="1"/>
  <c r="Q129" i="26"/>
  <c r="G133" i="21" s="1"/>
  <c r="Q154" i="26"/>
  <c r="G158" i="21" s="1"/>
  <c r="Q20" i="26"/>
  <c r="G24" i="21" s="1"/>
  <c r="Q181" i="26"/>
  <c r="G185" i="21" s="1"/>
  <c r="Q100" i="26"/>
  <c r="G104" i="21" s="1"/>
  <c r="Q52" i="26"/>
  <c r="G56" i="21" s="1"/>
  <c r="Q145" i="26"/>
  <c r="G149" i="21" s="1"/>
  <c r="Q37" i="26"/>
  <c r="G41" i="21" s="1"/>
  <c r="Q5" i="26"/>
  <c r="G9" i="21" s="1"/>
  <c r="Q214" i="26"/>
  <c r="G218" i="21" s="1"/>
  <c r="Q16" i="26"/>
  <c r="G20" i="21" s="1"/>
  <c r="Q189" i="26"/>
  <c r="G193" i="21" s="1"/>
  <c r="Q180" i="26"/>
  <c r="G184" i="21" s="1"/>
  <c r="Q12" i="26"/>
  <c r="G16" i="21" s="1"/>
  <c r="Q210" i="26"/>
  <c r="G214" i="21" s="1"/>
  <c r="Q163" i="26"/>
  <c r="G167" i="21" s="1"/>
  <c r="Q8" i="26"/>
  <c r="G12" i="21" s="1"/>
  <c r="Q75" i="26"/>
  <c r="G79" i="21" s="1"/>
  <c r="Q215" i="26"/>
  <c r="G219" i="21" s="1"/>
  <c r="Q107" i="26"/>
  <c r="G111" i="21" s="1"/>
  <c r="Q121" i="26"/>
  <c r="G125" i="21" s="1"/>
  <c r="Q15" i="26"/>
  <c r="G19" i="21" s="1"/>
  <c r="Q105" i="26"/>
  <c r="G109" i="21" s="1"/>
  <c r="Q128" i="26"/>
  <c r="G132" i="21" s="1"/>
  <c r="Q40" i="26"/>
  <c r="G44" i="21" s="1"/>
  <c r="Q64" i="26"/>
  <c r="G68" i="21" s="1"/>
  <c r="Q112" i="26"/>
  <c r="G116" i="21" s="1"/>
  <c r="Q126" i="26"/>
  <c r="G130" i="21" s="1"/>
  <c r="Q86" i="26"/>
  <c r="G90" i="21" s="1"/>
  <c r="Q211" i="26"/>
  <c r="G215" i="21" s="1"/>
  <c r="Q225" i="26"/>
  <c r="G229" i="21" s="1"/>
  <c r="Q58" i="26"/>
  <c r="G62" i="21" s="1"/>
  <c r="Q140" i="26"/>
  <c r="G144" i="21" s="1"/>
  <c r="Q83" i="26"/>
  <c r="G87" i="21" s="1"/>
  <c r="Q56" i="26"/>
  <c r="G60" i="21" s="1"/>
  <c r="Q92" i="26"/>
  <c r="G96" i="21" s="1"/>
  <c r="Q46" i="26"/>
  <c r="G50" i="21" s="1"/>
  <c r="Q38" i="26"/>
  <c r="G42" i="21" s="1"/>
  <c r="Q197" i="26"/>
  <c r="G201" i="21" s="1"/>
  <c r="Q171" i="26"/>
  <c r="G175" i="21" s="1"/>
  <c r="Q168" i="26"/>
  <c r="G172" i="21" s="1"/>
  <c r="Q11" i="26"/>
  <c r="G15" i="21" s="1"/>
  <c r="Q223" i="26"/>
  <c r="G227" i="21" s="1"/>
  <c r="Q7" i="26"/>
  <c r="G11" i="21" s="1"/>
  <c r="Q84" i="26"/>
  <c r="G88" i="21" s="1"/>
  <c r="Q18" i="26"/>
  <c r="G22" i="21" s="1"/>
  <c r="Q188" i="26"/>
  <c r="G192" i="21" s="1"/>
  <c r="Q113" i="26"/>
  <c r="G117" i="21" s="1"/>
  <c r="Q33" i="26"/>
  <c r="G37" i="21" s="1"/>
  <c r="Q155" i="26"/>
  <c r="G159" i="21" s="1"/>
  <c r="Q146" i="26"/>
  <c r="G150" i="21" s="1"/>
  <c r="Q57" i="26"/>
  <c r="G61" i="21" s="1"/>
  <c r="Q89" i="26"/>
  <c r="G93" i="21" s="1"/>
  <c r="Q222" i="26"/>
  <c r="G226" i="21" s="1"/>
  <c r="Q208" i="26"/>
  <c r="G212" i="21" s="1"/>
  <c r="Q49" i="26"/>
  <c r="G53" i="21" s="1"/>
  <c r="Q118" i="26"/>
  <c r="G122" i="21" s="1"/>
  <c r="Q24" i="26"/>
  <c r="G28" i="21" s="1"/>
  <c r="Q153" i="26"/>
  <c r="G157" i="21" s="1"/>
  <c r="Q192" i="26"/>
  <c r="G196" i="21" s="1"/>
  <c r="Q9" i="26"/>
  <c r="G13" i="21" s="1"/>
  <c r="Q143" i="26"/>
  <c r="G147" i="21" s="1"/>
  <c r="Q207" i="26"/>
  <c r="G211" i="21" s="1"/>
  <c r="Q130" i="26"/>
  <c r="G134" i="21" s="1"/>
  <c r="Q150" i="26"/>
  <c r="G154" i="21" s="1"/>
  <c r="Q166" i="26"/>
  <c r="G170" i="21" s="1"/>
  <c r="Q80" i="26"/>
  <c r="G84" i="21" s="1"/>
  <c r="Q217" i="26"/>
  <c r="G221" i="21" s="1"/>
  <c r="Q175" i="26"/>
  <c r="G179" i="21" s="1"/>
  <c r="Q109" i="26"/>
  <c r="G113" i="21" s="1"/>
  <c r="Q203" i="26"/>
  <c r="G207" i="21" s="1"/>
  <c r="Q220" i="26"/>
  <c r="G224" i="21" s="1"/>
  <c r="Q144" i="26"/>
  <c r="G148" i="21" s="1"/>
  <c r="Q110" i="26"/>
  <c r="G114" i="21" s="1"/>
  <c r="Q95" i="26"/>
  <c r="G99" i="21" s="1"/>
  <c r="Q88" i="26"/>
  <c r="G92" i="21" s="1"/>
  <c r="Q206" i="26"/>
  <c r="G210" i="21" s="1"/>
  <c r="Q191" i="26"/>
  <c r="G195" i="21" s="1"/>
  <c r="Q152" i="26"/>
  <c r="G156" i="21" s="1"/>
  <c r="Q205" i="26"/>
  <c r="G209" i="21" s="1"/>
  <c r="Q123" i="26"/>
  <c r="G127" i="21" s="1"/>
  <c r="Q79" i="26"/>
  <c r="G83" i="21" s="1"/>
  <c r="Q39" i="26"/>
  <c r="G43" i="21" s="1"/>
  <c r="Q73" i="26"/>
  <c r="G77" i="21" s="1"/>
  <c r="Q131" i="26"/>
  <c r="G135" i="21" s="1"/>
  <c r="Q59" i="26"/>
  <c r="G63" i="21" s="1"/>
  <c r="Q77" i="26"/>
  <c r="G81" i="21" s="1"/>
  <c r="Q69" i="26"/>
  <c r="G73" i="21" s="1"/>
  <c r="Q74" i="26"/>
  <c r="G78" i="21" s="1"/>
  <c r="Q87" i="26"/>
  <c r="G91" i="21" s="1"/>
  <c r="Q34" i="26"/>
  <c r="G38" i="21" s="1"/>
  <c r="Q125" i="26"/>
  <c r="G129" i="21" s="1"/>
  <c r="Q212" i="26"/>
  <c r="G216" i="21" s="1"/>
  <c r="Q19" i="26"/>
  <c r="G23" i="21" s="1"/>
  <c r="Q148" i="26"/>
  <c r="G152" i="21" s="1"/>
  <c r="Q65" i="26"/>
  <c r="G69" i="21" s="1"/>
  <c r="Q138" i="26"/>
  <c r="G142" i="21" s="1"/>
  <c r="Q151" i="26"/>
  <c r="G155" i="21" s="1"/>
  <c r="Q221" i="26"/>
  <c r="G225" i="21" s="1"/>
  <c r="Q124" i="26"/>
  <c r="G128" i="21" s="1"/>
  <c r="Q176" i="26"/>
  <c r="G180" i="21" s="1"/>
  <c r="Q149" i="26"/>
  <c r="G153" i="21" s="1"/>
  <c r="Q159" i="26"/>
  <c r="G163" i="21" s="1"/>
  <c r="Q187" i="26"/>
  <c r="G191" i="21" s="1"/>
  <c r="Q224" i="26"/>
  <c r="G228" i="21" s="1"/>
  <c r="Q202" i="26"/>
  <c r="G206" i="21" s="1"/>
  <c r="Q115" i="26"/>
  <c r="G119" i="21" s="1"/>
  <c r="Q61" i="26"/>
  <c r="G65" i="21" s="1"/>
  <c r="Q72" i="26"/>
  <c r="G76" i="21" s="1"/>
  <c r="Q216" i="26"/>
  <c r="G220" i="21" s="1"/>
  <c r="Q160" i="26"/>
  <c r="G164" i="21" s="1"/>
  <c r="Q98" i="26"/>
  <c r="G102" i="21" s="1"/>
  <c r="Q44" i="26"/>
  <c r="G48" i="21" s="1"/>
  <c r="Q209" i="26"/>
  <c r="G213" i="21" s="1"/>
  <c r="Q17" i="26"/>
  <c r="G21" i="21" s="1"/>
  <c r="Q111" i="26"/>
  <c r="G115" i="21" s="1"/>
  <c r="Q182" i="26"/>
  <c r="G186" i="21" s="1"/>
  <c r="Q114" i="26"/>
  <c r="G118" i="21" s="1"/>
  <c r="Q173" i="26"/>
  <c r="G177" i="21" s="1"/>
  <c r="Q103" i="26"/>
  <c r="G107" i="21" s="1"/>
  <c r="Q26" i="26"/>
  <c r="G30" i="21" s="1"/>
  <c r="Q28" i="26"/>
  <c r="G32" i="21" s="1"/>
  <c r="Q164" i="26"/>
  <c r="G168" i="21" s="1"/>
  <c r="Q41" i="26"/>
  <c r="G45" i="21" s="1"/>
  <c r="Q200" i="26"/>
  <c r="G204" i="21" s="1"/>
  <c r="Q185" i="26"/>
  <c r="G189" i="21" s="1"/>
  <c r="Q226" i="26"/>
  <c r="G230" i="21" s="1"/>
  <c r="Q141" i="26"/>
  <c r="G145" i="21" s="1"/>
  <c r="Q102" i="26"/>
  <c r="G106" i="21" s="1"/>
  <c r="Q116" i="26"/>
  <c r="G120" i="21" s="1"/>
  <c r="Q194" i="26"/>
  <c r="G198" i="21" s="1"/>
  <c r="Q213" i="26"/>
  <c r="G217" i="21" s="1"/>
  <c r="Q147" i="26"/>
  <c r="G151" i="21" s="1"/>
  <c r="Q78" i="26"/>
  <c r="G82" i="21" s="1"/>
  <c r="Q93" i="26"/>
  <c r="G97" i="21" s="1"/>
  <c r="Q27" i="26"/>
  <c r="G31" i="21" s="1"/>
  <c r="Q186" i="26"/>
  <c r="G190" i="21" s="1"/>
  <c r="Q47" i="26"/>
  <c r="G51" i="21" s="1"/>
  <c r="Q21" i="26"/>
  <c r="G25" i="21" s="1"/>
  <c r="Q172" i="26"/>
  <c r="G176" i="21" s="1"/>
  <c r="Q165" i="26"/>
  <c r="G169" i="21" s="1"/>
  <c r="Q60" i="26"/>
  <c r="G64" i="21" s="1"/>
  <c r="Q91" i="26"/>
  <c r="G95" i="21" s="1"/>
  <c r="Q162" i="26"/>
  <c r="G166" i="21" s="1"/>
  <c r="Q42" i="26"/>
  <c r="G46" i="21" s="1"/>
  <c r="Q30" i="26"/>
  <c r="G34" i="21" s="1"/>
  <c r="Q90" i="26"/>
  <c r="G94" i="21" s="1"/>
  <c r="Q50" i="26"/>
  <c r="G54" i="21" s="1"/>
  <c r="Q228" i="26"/>
  <c r="G232" i="21" s="1"/>
  <c r="Q183" i="26"/>
  <c r="G187" i="21" s="1"/>
  <c r="Q43" i="26"/>
  <c r="G47" i="21" s="1"/>
  <c r="Q136" i="26"/>
  <c r="G140" i="21" s="1"/>
  <c r="Q161" i="26"/>
  <c r="G165" i="21" s="1"/>
  <c r="Q120" i="26"/>
  <c r="G124" i="21" s="1"/>
  <c r="Q53" i="26"/>
  <c r="G57" i="21" s="1"/>
  <c r="Q104" i="26"/>
  <c r="G108" i="21" s="1"/>
  <c r="Q62" i="26"/>
  <c r="G66" i="21" s="1"/>
  <c r="Q122" i="26"/>
  <c r="G126" i="21" s="1"/>
  <c r="Q71" i="26"/>
  <c r="G75" i="21" s="1"/>
  <c r="Q201" i="26"/>
  <c r="G205" i="21" s="1"/>
  <c r="Q35" i="26"/>
  <c r="G39" i="21" s="1"/>
  <c r="Q45" i="26"/>
  <c r="G49" i="21" s="1"/>
  <c r="Q133" i="26"/>
  <c r="G137" i="21" s="1"/>
  <c r="Q218" i="26"/>
  <c r="G222" i="21" s="1"/>
  <c r="Q227" i="26"/>
  <c r="G231" i="21" s="1"/>
  <c r="Q178" i="26"/>
  <c r="G182" i="21" s="1"/>
  <c r="Q179" i="26"/>
  <c r="G183" i="21" s="1"/>
  <c r="Q139" i="26"/>
  <c r="G143" i="21" s="1"/>
  <c r="Q204" i="26"/>
  <c r="G208" i="21" s="1"/>
  <c r="Q4" i="26"/>
  <c r="G8" i="21" s="1"/>
  <c r="Q156" i="26"/>
  <c r="G160" i="21" s="1"/>
  <c r="Q101" i="26"/>
  <c r="G105" i="21" s="1"/>
  <c r="Q82" i="26"/>
  <c r="G86" i="21" s="1"/>
  <c r="Q119" i="26"/>
  <c r="G123" i="21" s="1"/>
  <c r="Q85" i="26"/>
  <c r="G89" i="21" s="1"/>
  <c r="Q70" i="26"/>
  <c r="G74" i="21" s="1"/>
  <c r="Q230" i="26"/>
  <c r="G234" i="21" s="1"/>
  <c r="Q167" i="26"/>
  <c r="G171" i="21" s="1"/>
  <c r="Q31" i="26"/>
  <c r="G35" i="21" s="1"/>
  <c r="Q106" i="26"/>
  <c r="G110" i="21" s="1"/>
  <c r="Q48" i="26"/>
  <c r="G52" i="21" s="1"/>
  <c r="Q117" i="26"/>
  <c r="G121" i="21" s="1"/>
  <c r="Q63" i="26"/>
  <c r="G67" i="21" s="1"/>
  <c r="Q76" i="26"/>
  <c r="G80" i="21" s="1"/>
  <c r="Q32" i="26"/>
  <c r="G36" i="21" s="1"/>
  <c r="Q68" i="26"/>
  <c r="G72" i="21" s="1"/>
  <c r="Q137" i="26"/>
  <c r="G141" i="21" s="1"/>
  <c r="Q22" i="26"/>
  <c r="G26" i="21" s="1"/>
  <c r="Q99" i="26"/>
  <c r="G103" i="21" s="1"/>
  <c r="Q67" i="26"/>
  <c r="G71" i="21" s="1"/>
  <c r="Q196" i="26"/>
  <c r="G200" i="21" s="1"/>
  <c r="Q29" i="26"/>
  <c r="G33" i="21" s="1"/>
  <c r="Q193" i="26"/>
  <c r="G197" i="21" s="1"/>
  <c r="Q229" i="26"/>
  <c r="G233" i="21" s="1"/>
  <c r="Q6" i="26"/>
  <c r="G10" i="21" s="1"/>
  <c r="Q134" i="26"/>
  <c r="G138" i="21" s="1"/>
  <c r="Q195" i="26"/>
  <c r="G199" i="21" s="1"/>
  <c r="Q94" i="26"/>
  <c r="G98" i="21" s="1"/>
  <c r="Q13" i="26"/>
  <c r="G17" i="21" s="1"/>
  <c r="Q36" i="26"/>
  <c r="G40" i="21" s="1"/>
  <c r="Q25" i="26"/>
  <c r="G29" i="21" s="1"/>
  <c r="Q135" i="26"/>
  <c r="G139" i="21" s="1"/>
  <c r="Q190" i="26"/>
  <c r="G194" i="21" s="1"/>
  <c r="Q54" i="26"/>
  <c r="G58" i="21" s="1"/>
  <c r="Q142" i="26"/>
  <c r="G146" i="21" s="1"/>
  <c r="Q157" i="26"/>
  <c r="G161" i="21" s="1"/>
  <c r="Q198" i="26"/>
  <c r="G202" i="21" s="1"/>
  <c r="Q55" i="26"/>
  <c r="G59" i="21" s="1"/>
  <c r="Q170" i="26"/>
  <c r="G174" i="21" s="1"/>
  <c r="Q158" i="26"/>
  <c r="G162" i="21" s="1"/>
  <c r="Q132" i="26"/>
  <c r="G136" i="21" s="1"/>
  <c r="Q219" i="26"/>
  <c r="G223" i="21" s="1"/>
  <c r="Q177" i="26"/>
  <c r="G181" i="21" s="1"/>
  <c r="Q169" i="26"/>
  <c r="G173" i="21" s="1"/>
  <c r="Q51" i="26"/>
  <c r="G55" i="21" s="1"/>
  <c r="Q96" i="26"/>
  <c r="G100" i="21" s="1"/>
  <c r="Q174" i="26"/>
  <c r="G178" i="21" s="1"/>
  <c r="Q23" i="26"/>
  <c r="G27" i="21" s="1"/>
  <c r="Q97" i="26"/>
  <c r="G101" i="21" s="1"/>
  <c r="Q184" i="26"/>
  <c r="G188" i="21" s="1"/>
  <c r="Q10" i="26"/>
  <c r="G14" i="21" s="1"/>
  <c r="Q127" i="26"/>
  <c r="G131" i="21" s="1"/>
  <c r="Q14" i="26"/>
  <c r="G18" i="21" s="1"/>
  <c r="T155" i="26"/>
  <c r="J159" i="21" s="1"/>
  <c r="T50" i="26"/>
  <c r="J54" i="21" s="1"/>
  <c r="T32" i="26"/>
  <c r="T184" i="26"/>
  <c r="J188" i="21" s="1"/>
  <c r="T58" i="26"/>
  <c r="J62" i="21" s="1"/>
  <c r="T83" i="26"/>
  <c r="J87" i="21" s="1"/>
  <c r="T217" i="26"/>
  <c r="J221" i="21" s="1"/>
  <c r="T147" i="26"/>
  <c r="J151" i="21" s="1"/>
  <c r="T114" i="26"/>
  <c r="T96" i="26"/>
  <c r="J100" i="21" s="1"/>
  <c r="T44" i="26"/>
  <c r="T140" i="26"/>
  <c r="J144" i="21" s="1"/>
  <c r="T131" i="26"/>
  <c r="J135" i="21" s="1"/>
  <c r="T105" i="26"/>
  <c r="J109" i="21" s="1"/>
  <c r="T27" i="26"/>
  <c r="J31" i="21" s="1"/>
  <c r="T132" i="26"/>
  <c r="J136" i="21" s="1"/>
  <c r="T210" i="26"/>
  <c r="T146" i="26"/>
  <c r="J150" i="21" s="1"/>
  <c r="T39" i="26"/>
  <c r="T69" i="26"/>
  <c r="J73" i="21" s="1"/>
  <c r="T216" i="26"/>
  <c r="J220" i="21" s="1"/>
  <c r="T118" i="26"/>
  <c r="J122" i="21" s="1"/>
  <c r="T133" i="26"/>
  <c r="T63" i="26"/>
  <c r="J67" i="21" s="1"/>
  <c r="T189" i="26"/>
  <c r="J193" i="21" s="1"/>
  <c r="T163" i="26"/>
  <c r="J167" i="21" s="1"/>
  <c r="T73" i="26"/>
  <c r="T55" i="26"/>
  <c r="J59" i="21" s="1"/>
  <c r="T135" i="26"/>
  <c r="J139" i="21" s="1"/>
  <c r="T201" i="26"/>
  <c r="J205" i="21" s="1"/>
  <c r="T72" i="26"/>
  <c r="T70" i="26"/>
  <c r="J74" i="21" s="1"/>
  <c r="T111" i="26"/>
  <c r="J115" i="21" s="1"/>
  <c r="T117" i="26"/>
  <c r="J121" i="21" s="1"/>
  <c r="T158" i="26"/>
  <c r="J162" i="21" s="1"/>
  <c r="T123" i="26"/>
  <c r="J127" i="21" s="1"/>
  <c r="T223" i="26"/>
  <c r="J227" i="21" s="1"/>
  <c r="T149" i="26"/>
  <c r="J153" i="21" s="1"/>
  <c r="T221" i="26"/>
  <c r="T99" i="26"/>
  <c r="J103" i="21" s="1"/>
  <c r="T224" i="26"/>
  <c r="T48" i="26"/>
  <c r="J52" i="21" s="1"/>
  <c r="T196" i="26"/>
  <c r="T79" i="26"/>
  <c r="J83" i="21" s="1"/>
  <c r="K83" i="21" s="1"/>
  <c r="T175" i="26"/>
  <c r="T126" i="26"/>
  <c r="J130" i="21" s="1"/>
  <c r="T84" i="26"/>
  <c r="J88" i="21" s="1"/>
  <c r="T190" i="26"/>
  <c r="J194" i="21" s="1"/>
  <c r="T90" i="26"/>
  <c r="J94" i="21" s="1"/>
  <c r="T197" i="26"/>
  <c r="J201" i="21" s="1"/>
  <c r="T180" i="26"/>
  <c r="T225" i="26"/>
  <c r="J229" i="21" s="1"/>
  <c r="T230" i="26"/>
  <c r="T120" i="26"/>
  <c r="J124" i="21" s="1"/>
  <c r="T204" i="26"/>
  <c r="T91" i="26"/>
  <c r="J95" i="21" s="1"/>
  <c r="T59" i="26"/>
  <c r="J63" i="21" s="1"/>
  <c r="T65" i="26"/>
  <c r="J69" i="21" s="1"/>
  <c r="T161" i="26"/>
  <c r="J165" i="21" s="1"/>
  <c r="T80" i="26"/>
  <c r="J84" i="21" s="1"/>
  <c r="T107" i="26"/>
  <c r="T203" i="26"/>
  <c r="J207" i="21" s="1"/>
  <c r="T102" i="26"/>
  <c r="T11" i="26"/>
  <c r="J15" i="21" s="1"/>
  <c r="T17" i="26"/>
  <c r="J21" i="21" s="1"/>
  <c r="T5" i="26"/>
  <c r="J9" i="21" s="1"/>
  <c r="T26" i="26"/>
  <c r="T30" i="26"/>
  <c r="J34" i="21" s="1"/>
  <c r="R150" i="26"/>
  <c r="H154" i="21" s="1"/>
  <c r="R127" i="26"/>
  <c r="H131" i="21" s="1"/>
  <c r="R35" i="26"/>
  <c r="H39" i="21" s="1"/>
  <c r="R157" i="26"/>
  <c r="H161" i="21" s="1"/>
  <c r="R22" i="26"/>
  <c r="H26" i="21" s="1"/>
  <c r="R133" i="26"/>
  <c r="H137" i="21" s="1"/>
  <c r="R107" i="26"/>
  <c r="H111" i="21" s="1"/>
  <c r="R162" i="26"/>
  <c r="H166" i="21" s="1"/>
  <c r="R63" i="26"/>
  <c r="H67" i="21" s="1"/>
  <c r="R211" i="26"/>
  <c r="H215" i="21" s="1"/>
  <c r="R172" i="26"/>
  <c r="H176" i="21" s="1"/>
  <c r="R178" i="26"/>
  <c r="H182" i="21" s="1"/>
  <c r="R89" i="26"/>
  <c r="H93" i="21" s="1"/>
  <c r="R5" i="26"/>
  <c r="H9" i="21" s="1"/>
  <c r="R64" i="26"/>
  <c r="H68" i="21" s="1"/>
  <c r="R27" i="26"/>
  <c r="H31" i="21" s="1"/>
  <c r="R61" i="26"/>
  <c r="H65" i="21" s="1"/>
  <c r="R34" i="26"/>
  <c r="H38" i="21" s="1"/>
  <c r="R66" i="26"/>
  <c r="H70" i="21" s="1"/>
  <c r="R84" i="26"/>
  <c r="H88" i="21" s="1"/>
  <c r="R214" i="26"/>
  <c r="H218" i="21" s="1"/>
  <c r="R182" i="26"/>
  <c r="H186" i="21" s="1"/>
  <c r="R21" i="26"/>
  <c r="H25" i="21" s="1"/>
  <c r="R111" i="26"/>
  <c r="H115" i="21" s="1"/>
  <c r="R192" i="26"/>
  <c r="H196" i="21" s="1"/>
  <c r="R113" i="26"/>
  <c r="H117" i="21" s="1"/>
  <c r="R53" i="26"/>
  <c r="H57" i="21" s="1"/>
  <c r="R183" i="26"/>
  <c r="H187" i="21" s="1"/>
  <c r="R154" i="26"/>
  <c r="H158" i="21" s="1"/>
  <c r="R13" i="26"/>
  <c r="H17" i="21" s="1"/>
  <c r="R117" i="26"/>
  <c r="H121" i="21" s="1"/>
  <c r="R102" i="26"/>
  <c r="H106" i="21" s="1"/>
  <c r="R16" i="26"/>
  <c r="H20" i="21" s="1"/>
  <c r="R75" i="26"/>
  <c r="H79" i="21" s="1"/>
  <c r="R230" i="26"/>
  <c r="H234" i="21" s="1"/>
  <c r="R88" i="26"/>
  <c r="H92" i="21" s="1"/>
  <c r="R43" i="26"/>
  <c r="H47" i="21" s="1"/>
  <c r="R136" i="26"/>
  <c r="H140" i="21" s="1"/>
  <c r="R121" i="26"/>
  <c r="H125" i="21" s="1"/>
  <c r="R73" i="26"/>
  <c r="H77" i="21" s="1"/>
  <c r="R49" i="26"/>
  <c r="H53" i="21" s="1"/>
  <c r="R103" i="26"/>
  <c r="H107" i="21" s="1"/>
  <c r="R140" i="26"/>
  <c r="H144" i="21" s="1"/>
  <c r="R167" i="26"/>
  <c r="H171" i="21" s="1"/>
  <c r="R91" i="26"/>
  <c r="H95" i="21" s="1"/>
  <c r="R210" i="26"/>
  <c r="H214" i="21" s="1"/>
  <c r="R202" i="26"/>
  <c r="H206" i="21" s="1"/>
  <c r="R47" i="26"/>
  <c r="H51" i="21" s="1"/>
  <c r="R179" i="26"/>
  <c r="H183" i="21" s="1"/>
  <c r="R31" i="26"/>
  <c r="H35" i="21" s="1"/>
  <c r="R132" i="26"/>
  <c r="H136" i="21" s="1"/>
  <c r="R222" i="26"/>
  <c r="H226" i="21" s="1"/>
  <c r="R198" i="26"/>
  <c r="H202" i="21" s="1"/>
  <c r="R226" i="26"/>
  <c r="H230" i="21" s="1"/>
  <c r="R228" i="26"/>
  <c r="H232" i="21" s="1"/>
  <c r="R32" i="26"/>
  <c r="H36" i="21" s="1"/>
  <c r="R126" i="26"/>
  <c r="H130" i="21" s="1"/>
  <c r="R221" i="26"/>
  <c r="H225" i="21" s="1"/>
  <c r="R48" i="26"/>
  <c r="H52" i="21" s="1"/>
  <c r="R130" i="26"/>
  <c r="H134" i="21" s="1"/>
  <c r="R225" i="26"/>
  <c r="H229" i="21" s="1"/>
  <c r="R153" i="26"/>
  <c r="H157" i="21" s="1"/>
  <c r="R137" i="26"/>
  <c r="H141" i="21" s="1"/>
  <c r="R135" i="26"/>
  <c r="H139" i="21" s="1"/>
  <c r="R7" i="26"/>
  <c r="H11" i="21" s="1"/>
  <c r="R4" i="26"/>
  <c r="H8" i="21" s="1"/>
  <c r="R23" i="26"/>
  <c r="H27" i="21" s="1"/>
  <c r="R28" i="26"/>
  <c r="H32" i="21" s="1"/>
  <c r="R217" i="26"/>
  <c r="H221" i="21" s="1"/>
  <c r="R105" i="26"/>
  <c r="H109" i="21" s="1"/>
  <c r="R174" i="26"/>
  <c r="H178" i="21" s="1"/>
  <c r="R118" i="26"/>
  <c r="H122" i="21" s="1"/>
  <c r="R124" i="26"/>
  <c r="H128" i="21" s="1"/>
  <c r="R189" i="26"/>
  <c r="H193" i="21" s="1"/>
  <c r="R138" i="26"/>
  <c r="H142" i="21" s="1"/>
  <c r="R184" i="26"/>
  <c r="H188" i="21" s="1"/>
  <c r="R96" i="26"/>
  <c r="H100" i="21" s="1"/>
  <c r="R40" i="26"/>
  <c r="H44" i="21" s="1"/>
  <c r="R37" i="26"/>
  <c r="H41" i="21" s="1"/>
  <c r="R10" i="26"/>
  <c r="H14" i="21" s="1"/>
  <c r="R212" i="26"/>
  <c r="H216" i="21" s="1"/>
  <c r="R159" i="26"/>
  <c r="H163" i="21" s="1"/>
  <c r="R87" i="26"/>
  <c r="H91" i="21" s="1"/>
  <c r="R94" i="26"/>
  <c r="H98" i="21" s="1"/>
  <c r="R15" i="26"/>
  <c r="H19" i="21" s="1"/>
  <c r="R151" i="26"/>
  <c r="H155" i="21" s="1"/>
  <c r="R70" i="26"/>
  <c r="H74" i="21" s="1"/>
  <c r="R85" i="26"/>
  <c r="H89" i="21" s="1"/>
  <c r="R38" i="26"/>
  <c r="H42" i="21" s="1"/>
  <c r="R219" i="26"/>
  <c r="H223" i="21" s="1"/>
  <c r="R165" i="26"/>
  <c r="H169" i="21" s="1"/>
  <c r="R67" i="26"/>
  <c r="H71" i="21" s="1"/>
  <c r="R218" i="26"/>
  <c r="H222" i="21" s="1"/>
  <c r="R62" i="26"/>
  <c r="H66" i="21" s="1"/>
  <c r="R11" i="26"/>
  <c r="H15" i="21" s="1"/>
  <c r="R97" i="26"/>
  <c r="H101" i="21" s="1"/>
  <c r="R104" i="26"/>
  <c r="H108" i="21" s="1"/>
  <c r="R129" i="26"/>
  <c r="H133" i="21" s="1"/>
  <c r="R86" i="26"/>
  <c r="H90" i="21" s="1"/>
  <c r="R51" i="26"/>
  <c r="H55" i="21" s="1"/>
  <c r="R142" i="26"/>
  <c r="H146" i="21" s="1"/>
  <c r="R213" i="26"/>
  <c r="H217" i="21" s="1"/>
  <c r="R78" i="26"/>
  <c r="H82" i="21" s="1"/>
  <c r="R191" i="26"/>
  <c r="H195" i="21" s="1"/>
  <c r="T14" i="26"/>
  <c r="J18" i="21" s="1"/>
  <c r="T162" i="26"/>
  <c r="J166" i="21" s="1"/>
  <c r="T81" i="26"/>
  <c r="J85" i="21" s="1"/>
  <c r="T227" i="26"/>
  <c r="J231" i="21" s="1"/>
  <c r="T71" i="26"/>
  <c r="J75" i="21" s="1"/>
  <c r="T52" i="26"/>
  <c r="J56" i="21" s="1"/>
  <c r="T88" i="26"/>
  <c r="J92" i="21" s="1"/>
  <c r="T89" i="26"/>
  <c r="J93" i="21" s="1"/>
  <c r="T142" i="26"/>
  <c r="T219" i="26"/>
  <c r="J223" i="21" s="1"/>
  <c r="T8" i="26"/>
  <c r="J12" i="21" s="1"/>
  <c r="T153" i="26"/>
  <c r="J157" i="21" s="1"/>
  <c r="T31" i="26"/>
  <c r="J35" i="21" s="1"/>
  <c r="T36" i="26"/>
  <c r="J40" i="21" s="1"/>
  <c r="T211" i="26"/>
  <c r="J215" i="21" s="1"/>
  <c r="T154" i="26"/>
  <c r="J158" i="21" s="1"/>
  <c r="T156" i="26"/>
  <c r="J160" i="21" s="1"/>
  <c r="T95" i="26"/>
  <c r="J99" i="21" s="1"/>
  <c r="T150" i="26"/>
  <c r="T13" i="26"/>
  <c r="J17" i="21" s="1"/>
  <c r="T214" i="26"/>
  <c r="J218" i="21" s="1"/>
  <c r="T167" i="26"/>
  <c r="J171" i="21" s="1"/>
  <c r="T94" i="26"/>
  <c r="J98" i="21" s="1"/>
  <c r="T62" i="26"/>
  <c r="J66" i="21" s="1"/>
  <c r="T121" i="26"/>
  <c r="J125" i="21" s="1"/>
  <c r="T172" i="26"/>
  <c r="J176" i="21" s="1"/>
  <c r="T215" i="26"/>
  <c r="J219" i="21" s="1"/>
  <c r="T181" i="26"/>
  <c r="J185" i="21" s="1"/>
  <c r="T12" i="26"/>
  <c r="J16" i="21" s="1"/>
  <c r="T76" i="26"/>
  <c r="J80" i="21" s="1"/>
  <c r="T4" i="26"/>
  <c r="J8" i="21" s="1"/>
  <c r="T33" i="26"/>
  <c r="T87" i="26"/>
  <c r="J91" i="21" s="1"/>
  <c r="T143" i="26"/>
  <c r="J147" i="21" s="1"/>
  <c r="T152" i="26"/>
  <c r="J156" i="21" s="1"/>
  <c r="T187" i="26"/>
  <c r="J191" i="21" s="1"/>
  <c r="T42" i="26"/>
  <c r="J46" i="21" s="1"/>
  <c r="T82" i="26"/>
  <c r="J86" i="21" s="1"/>
  <c r="T15" i="26"/>
  <c r="T109" i="26"/>
  <c r="J113" i="21" s="1"/>
  <c r="K113" i="21" s="1"/>
  <c r="T164" i="26"/>
  <c r="T222" i="26"/>
  <c r="J226" i="21" s="1"/>
  <c r="T85" i="26"/>
  <c r="J89" i="21" s="1"/>
  <c r="T157" i="26"/>
  <c r="J161" i="21" s="1"/>
  <c r="T139" i="26"/>
  <c r="J143" i="21" s="1"/>
  <c r="T209" i="26"/>
  <c r="J213" i="21" s="1"/>
  <c r="T47" i="26"/>
  <c r="J51" i="21" s="1"/>
  <c r="T144" i="26"/>
  <c r="J148" i="21" s="1"/>
  <c r="T160" i="26"/>
  <c r="J164" i="21" s="1"/>
  <c r="T51" i="26"/>
  <c r="J55" i="21" s="1"/>
  <c r="T34" i="26"/>
  <c r="J38" i="21" s="1"/>
  <c r="T49" i="26"/>
  <c r="J53" i="21" s="1"/>
  <c r="T67" i="26"/>
  <c r="J71" i="21" s="1"/>
  <c r="T195" i="26"/>
  <c r="J199" i="21" s="1"/>
  <c r="T205" i="26"/>
  <c r="T40" i="26"/>
  <c r="J44" i="21" s="1"/>
  <c r="T170" i="26"/>
  <c r="J174" i="21" s="1"/>
  <c r="T64" i="26"/>
  <c r="J68" i="21" s="1"/>
  <c r="T207" i="26"/>
  <c r="J211" i="21" s="1"/>
  <c r="T168" i="26"/>
  <c r="J172" i="21" s="1"/>
  <c r="T53" i="26"/>
  <c r="T116" i="26"/>
  <c r="J120" i="21" s="1"/>
  <c r="T138" i="26"/>
  <c r="J142" i="21" s="1"/>
  <c r="T24" i="26"/>
  <c r="J28" i="21" s="1"/>
  <c r="T151" i="26"/>
  <c r="J155" i="21" s="1"/>
  <c r="T194" i="26"/>
  <c r="J198" i="21" s="1"/>
  <c r="T185" i="26"/>
  <c r="J189" i="21" s="1"/>
  <c r="T45" i="26"/>
  <c r="J49" i="21" s="1"/>
  <c r="K49" i="21" s="1"/>
  <c r="T178" i="26"/>
  <c r="J182" i="21" s="1"/>
  <c r="T112" i="26"/>
  <c r="J116" i="21" s="1"/>
  <c r="T110" i="26"/>
  <c r="T177" i="26"/>
  <c r="J181" i="21" s="1"/>
  <c r="T130" i="26"/>
  <c r="J134" i="21" s="1"/>
  <c r="T199" i="26"/>
  <c r="J203" i="21" s="1"/>
  <c r="T124" i="26"/>
  <c r="J128" i="21" s="1"/>
  <c r="T18" i="26"/>
  <c r="T9" i="26"/>
  <c r="J13" i="21" s="1"/>
  <c r="T191" i="26"/>
  <c r="J195" i="21" s="1"/>
  <c r="T159" i="26"/>
  <c r="J163" i="21" s="1"/>
  <c r="T86" i="26"/>
  <c r="J90" i="21" s="1"/>
  <c r="T22" i="26"/>
  <c r="J26" i="21" s="1"/>
  <c r="T113" i="26"/>
  <c r="J117" i="21" s="1"/>
  <c r="T29" i="26"/>
  <c r="J33" i="21" s="1"/>
  <c r="T229" i="26"/>
  <c r="J233" i="21" s="1"/>
  <c r="T173" i="26"/>
  <c r="J177" i="21" s="1"/>
  <c r="T100" i="26"/>
  <c r="J104" i="21" s="1"/>
  <c r="T68" i="26"/>
  <c r="J72" i="21" s="1"/>
  <c r="T128" i="26"/>
  <c r="J132" i="21" s="1"/>
  <c r="T25" i="26"/>
  <c r="J29" i="21" s="1"/>
  <c r="T103" i="26"/>
  <c r="J107" i="21" s="1"/>
  <c r="T46" i="26"/>
  <c r="J50" i="21" s="1"/>
  <c r="T213" i="26"/>
  <c r="J217" i="21" s="1"/>
  <c r="T179" i="26"/>
  <c r="J183" i="21" s="1"/>
  <c r="T10" i="26"/>
  <c r="J14" i="21" s="1"/>
  <c r="T74" i="26"/>
  <c r="T43" i="26"/>
  <c r="J47" i="21" s="1"/>
  <c r="T134" i="26"/>
  <c r="J138" i="21" s="1"/>
  <c r="T37" i="26"/>
  <c r="J41" i="21" s="1"/>
  <c r="T122" i="26"/>
  <c r="T137" i="26"/>
  <c r="J141" i="21" s="1"/>
  <c r="T108" i="26"/>
  <c r="J112" i="21" s="1"/>
  <c r="T101" i="26"/>
  <c r="J105" i="21" s="1"/>
  <c r="T188" i="26"/>
  <c r="J192" i="21" s="1"/>
  <c r="T35" i="26"/>
  <c r="J39" i="21" s="1"/>
  <c r="T186" i="26"/>
  <c r="J190" i="21" s="1"/>
  <c r="T61" i="26"/>
  <c r="J65" i="21" s="1"/>
  <c r="T127" i="26"/>
  <c r="T97" i="26"/>
  <c r="J101" i="21" s="1"/>
  <c r="T169" i="26"/>
  <c r="J173" i="21" s="1"/>
  <c r="T106" i="26"/>
  <c r="J110" i="21" s="1"/>
  <c r="T60" i="26"/>
  <c r="T202" i="26"/>
  <c r="J206" i="21" s="1"/>
  <c r="T208" i="26"/>
  <c r="J212" i="21" s="1"/>
  <c r="T198" i="26"/>
  <c r="J202" i="21" s="1"/>
  <c r="T75" i="26"/>
  <c r="J79" i="21" s="1"/>
  <c r="T220" i="26"/>
  <c r="J224" i="21" s="1"/>
  <c r="T192" i="26"/>
  <c r="J196" i="21" s="1"/>
  <c r="K196" i="21" s="1"/>
  <c r="T206" i="26"/>
  <c r="J210" i="21" s="1"/>
  <c r="T174" i="26"/>
  <c r="T193" i="26"/>
  <c r="J197" i="21" s="1"/>
  <c r="T115" i="26"/>
  <c r="J119" i="21" s="1"/>
  <c r="T226" i="26"/>
  <c r="J230" i="21" s="1"/>
  <c r="T23" i="26"/>
  <c r="J27" i="21" s="1"/>
  <c r="T21" i="26"/>
  <c r="J25" i="21" s="1"/>
  <c r="K25" i="21" s="1"/>
  <c r="T54" i="26"/>
  <c r="J58" i="21" s="1"/>
  <c r="T145" i="26"/>
  <c r="J149" i="21" s="1"/>
  <c r="T176" i="26"/>
  <c r="J180" i="21" s="1"/>
  <c r="T141" i="26"/>
  <c r="J145" i="21" s="1"/>
  <c r="T104" i="26"/>
  <c r="J108" i="21" s="1"/>
  <c r="T57" i="26"/>
  <c r="J61" i="21" s="1"/>
  <c r="T56" i="26"/>
  <c r="J60" i="21" s="1"/>
  <c r="T182" i="26"/>
  <c r="J186" i="21" s="1"/>
  <c r="T20" i="26"/>
  <c r="J24" i="21" s="1"/>
  <c r="T136" i="26"/>
  <c r="J140" i="21" s="1"/>
  <c r="T183" i="26"/>
  <c r="J187" i="21" s="1"/>
  <c r="T19" i="26"/>
  <c r="J23" i="21" s="1"/>
  <c r="T78" i="26"/>
  <c r="J82" i="21" s="1"/>
  <c r="T6" i="26"/>
  <c r="J10" i="21" s="1"/>
  <c r="T41" i="26"/>
  <c r="J45" i="21" s="1"/>
  <c r="T7" i="26"/>
  <c r="J11" i="21" s="1"/>
  <c r="T212" i="26"/>
  <c r="J216" i="21" s="1"/>
  <c r="T165" i="26"/>
  <c r="J169" i="21" s="1"/>
  <c r="T92" i="26"/>
  <c r="J96" i="21" s="1"/>
  <c r="T28" i="26"/>
  <c r="J32" i="21" s="1"/>
  <c r="T119" i="26"/>
  <c r="J123" i="21" s="1"/>
  <c r="T129" i="26"/>
  <c r="J133" i="21" s="1"/>
  <c r="T166" i="26"/>
  <c r="J170" i="21" s="1"/>
  <c r="T16" i="26"/>
  <c r="J20" i="21" s="1"/>
  <c r="T218" i="26"/>
  <c r="J222" i="21" s="1"/>
  <c r="T171" i="26"/>
  <c r="J175" i="21" s="1"/>
  <c r="T98" i="26"/>
  <c r="J102" i="21" s="1"/>
  <c r="T66" i="26"/>
  <c r="J70" i="21" s="1"/>
  <c r="T125" i="26"/>
  <c r="J129" i="21" s="1"/>
  <c r="T93" i="26"/>
  <c r="J97" i="21" s="1"/>
  <c r="T77" i="26"/>
  <c r="J81" i="21" s="1"/>
  <c r="T148" i="26"/>
  <c r="J152" i="21" s="1"/>
  <c r="T38" i="26"/>
  <c r="J42" i="21" s="1"/>
  <c r="T228" i="26"/>
  <c r="J232" i="21" s="1"/>
  <c r="J178" i="21"/>
  <c r="J204" i="21"/>
  <c r="J234" i="21"/>
  <c r="J208" i="21"/>
  <c r="J137" i="21"/>
  <c r="J228" i="21"/>
  <c r="J43" i="21"/>
  <c r="J200" i="21"/>
  <c r="J111" i="21"/>
  <c r="J76" i="21"/>
  <c r="J179" i="21"/>
  <c r="J106" i="21"/>
  <c r="J48" i="21"/>
  <c r="J214" i="21"/>
  <c r="J30" i="21"/>
  <c r="J118" i="21"/>
  <c r="J184" i="21"/>
  <c r="J36" i="21"/>
  <c r="J77" i="21"/>
  <c r="J225" i="21"/>
  <c r="J146" i="21"/>
  <c r="J154" i="21"/>
  <c r="J37" i="21"/>
  <c r="J19" i="21"/>
  <c r="J168" i="21"/>
  <c r="J131" i="21"/>
  <c r="J64" i="21"/>
  <c r="J209" i="21"/>
  <c r="J57" i="21"/>
  <c r="J114" i="21"/>
  <c r="J22" i="21"/>
  <c r="J78" i="21"/>
  <c r="J126" i="21"/>
  <c r="K34" i="21" l="1"/>
  <c r="K126" i="21"/>
  <c r="K162" i="21"/>
  <c r="K185" i="21"/>
  <c r="K84" i="21"/>
  <c r="K111" i="21"/>
  <c r="K152" i="21"/>
  <c r="K132" i="21"/>
  <c r="K203" i="21"/>
  <c r="K23" i="21"/>
  <c r="K64" i="21"/>
  <c r="K27" i="21"/>
  <c r="K133" i="21"/>
  <c r="K199" i="21"/>
  <c r="K167" i="21"/>
  <c r="K108" i="21"/>
  <c r="K210" i="21"/>
  <c r="K86" i="21"/>
  <c r="K222" i="21"/>
  <c r="K26" i="21"/>
  <c r="K70" i="21"/>
  <c r="K233" i="21"/>
  <c r="K78" i="21"/>
  <c r="K170" i="21"/>
  <c r="K58" i="21"/>
  <c r="K206" i="21"/>
  <c r="K141" i="21"/>
  <c r="K28" i="21"/>
  <c r="K17" i="21"/>
  <c r="K194" i="21"/>
  <c r="K144" i="21"/>
  <c r="K207" i="21"/>
  <c r="K41" i="21"/>
  <c r="K120" i="21"/>
  <c r="K68" i="21"/>
  <c r="K213" i="21"/>
  <c r="K147" i="21"/>
  <c r="K56" i="21"/>
  <c r="K153" i="21"/>
  <c r="K114" i="21"/>
  <c r="K131" i="21"/>
  <c r="K87" i="21"/>
  <c r="K109" i="21"/>
  <c r="K232" i="21"/>
  <c r="K169" i="21"/>
  <c r="K104" i="21"/>
  <c r="K183" i="21"/>
  <c r="K22" i="21"/>
  <c r="K189" i="21"/>
  <c r="K89" i="21"/>
  <c r="K118" i="21"/>
  <c r="K42" i="21"/>
  <c r="K129" i="21"/>
  <c r="K82" i="21"/>
  <c r="K112" i="21"/>
  <c r="K138" i="21"/>
  <c r="K143" i="21"/>
  <c r="K16" i="21"/>
  <c r="K218" i="21"/>
  <c r="K62" i="21"/>
  <c r="K159" i="21"/>
  <c r="K192" i="21"/>
  <c r="K168" i="21"/>
  <c r="K43" i="21"/>
  <c r="K81" i="21"/>
  <c r="K211" i="21"/>
  <c r="K156" i="21"/>
  <c r="K85" i="21"/>
  <c r="K72" i="21"/>
  <c r="K57" i="21"/>
  <c r="K219" i="21"/>
  <c r="K150" i="21"/>
  <c r="K97" i="21"/>
  <c r="K10" i="21"/>
  <c r="K149" i="21"/>
  <c r="K230" i="21"/>
  <c r="K14" i="21"/>
  <c r="K195" i="21"/>
  <c r="K116" i="21"/>
  <c r="K198" i="21"/>
  <c r="K99" i="21"/>
  <c r="K124" i="21"/>
  <c r="K201" i="21"/>
  <c r="K200" i="21"/>
  <c r="K60" i="21"/>
  <c r="K123" i="21"/>
  <c r="K24" i="21"/>
  <c r="K119" i="21"/>
  <c r="K212" i="21"/>
  <c r="K173" i="21"/>
  <c r="K177" i="21"/>
  <c r="K164" i="21"/>
  <c r="K91" i="21"/>
  <c r="K160" i="21"/>
  <c r="K75" i="21"/>
  <c r="K18" i="21"/>
  <c r="K21" i="21"/>
  <c r="K63" i="21"/>
  <c r="K94" i="21"/>
  <c r="K227" i="21"/>
  <c r="K220" i="21"/>
  <c r="K163" i="21"/>
  <c r="K121" i="21"/>
  <c r="K100" i="21"/>
  <c r="K37" i="21"/>
  <c r="K216" i="21"/>
  <c r="K190" i="21"/>
  <c r="K29" i="21"/>
  <c r="K13" i="21"/>
  <c r="K155" i="21"/>
  <c r="K174" i="21"/>
  <c r="K46" i="21"/>
  <c r="K125" i="21"/>
  <c r="K35" i="21"/>
  <c r="K115" i="21"/>
  <c r="K193" i="21"/>
  <c r="K135" i="21"/>
  <c r="K74" i="21"/>
  <c r="K54" i="21"/>
  <c r="K214" i="21"/>
  <c r="K76" i="21"/>
  <c r="K12" i="21"/>
  <c r="K186" i="21"/>
  <c r="K197" i="21"/>
  <c r="K39" i="21"/>
  <c r="K90" i="21"/>
  <c r="K181" i="21"/>
  <c r="K172" i="21"/>
  <c r="K44" i="21"/>
  <c r="K148" i="21"/>
  <c r="K66" i="21"/>
  <c r="K157" i="21"/>
  <c r="K231" i="21"/>
  <c r="K103" i="21"/>
  <c r="K127" i="21"/>
  <c r="K38" i="21"/>
  <c r="K204" i="21"/>
  <c r="K142" i="21"/>
  <c r="K8" i="21"/>
  <c r="K225" i="21"/>
  <c r="K151" i="21"/>
  <c r="K179" i="21"/>
  <c r="K228" i="21"/>
  <c r="K208" i="21"/>
  <c r="K146" i="21"/>
  <c r="K184" i="21"/>
  <c r="K30" i="21"/>
  <c r="K48" i="21"/>
  <c r="K137" i="21"/>
  <c r="K234" i="21"/>
  <c r="K178" i="21"/>
  <c r="K180" i="21"/>
  <c r="K79" i="21"/>
  <c r="K50" i="21"/>
  <c r="K215" i="21"/>
  <c r="K165" i="21"/>
  <c r="K154" i="21"/>
  <c r="K11" i="21"/>
  <c r="K47" i="21"/>
  <c r="K217" i="21"/>
  <c r="K53" i="21"/>
  <c r="K191" i="21"/>
  <c r="K158" i="21"/>
  <c r="K95" i="21"/>
  <c r="K59" i="21"/>
  <c r="K73" i="21"/>
  <c r="K93" i="21"/>
  <c r="K20" i="21"/>
  <c r="K145" i="21"/>
  <c r="K224" i="21"/>
  <c r="K209" i="21"/>
  <c r="K19" i="21"/>
  <c r="K92" i="21"/>
  <c r="K45" i="21"/>
  <c r="K102" i="21"/>
  <c r="K96" i="21"/>
  <c r="K33" i="21"/>
  <c r="K128" i="21"/>
  <c r="K175" i="21"/>
  <c r="K140" i="21"/>
  <c r="K61" i="21"/>
  <c r="K202" i="21"/>
  <c r="K110" i="21"/>
  <c r="K65" i="21"/>
  <c r="K105" i="21"/>
  <c r="K107" i="21"/>
  <c r="K117" i="21"/>
  <c r="K80" i="21"/>
  <c r="K176" i="21"/>
  <c r="K40" i="21"/>
  <c r="K223" i="21"/>
  <c r="K69" i="21"/>
  <c r="K205" i="21"/>
  <c r="K229" i="21"/>
  <c r="K15" i="21"/>
  <c r="K67" i="21"/>
  <c r="K136" i="21"/>
  <c r="K98" i="21"/>
  <c r="K31" i="21"/>
  <c r="K221" i="21"/>
  <c r="K9" i="21"/>
  <c r="K130" i="21"/>
  <c r="K52" i="21"/>
  <c r="K55" i="21"/>
  <c r="K134" i="21"/>
  <c r="K182" i="21"/>
  <c r="K71" i="21"/>
  <c r="K226" i="21"/>
  <c r="K171" i="21"/>
  <c r="K166" i="21"/>
  <c r="K122" i="21"/>
  <c r="K36" i="21"/>
  <c r="K32" i="21"/>
  <c r="K106" i="21"/>
  <c r="K188" i="21"/>
  <c r="K187" i="21"/>
  <c r="K51" i="21"/>
  <c r="K161" i="21"/>
  <c r="K139" i="21"/>
  <c r="K77" i="21"/>
  <c r="K88" i="21"/>
  <c r="K101" i="21"/>
  <c r="O2" i="21" l="1"/>
  <c r="O7" i="21" s="1"/>
  <c r="L8" i="21" l="1"/>
  <c r="L191" i="21"/>
  <c r="L55" i="21"/>
  <c r="L136" i="21"/>
  <c r="L181" i="21"/>
  <c r="L71" i="21"/>
  <c r="L135" i="21"/>
  <c r="L75" i="21"/>
  <c r="L153" i="21"/>
  <c r="L183" i="21"/>
  <c r="L150" i="21"/>
  <c r="L46" i="21"/>
  <c r="L186" i="21"/>
  <c r="L200" i="21"/>
  <c r="L92" i="21"/>
  <c r="L128" i="21"/>
  <c r="L99" i="21"/>
  <c r="L110" i="21"/>
  <c r="L69" i="21"/>
  <c r="L220" i="21"/>
  <c r="L175" i="21"/>
  <c r="L209" i="21"/>
  <c r="L86" i="21"/>
  <c r="L83" i="21"/>
  <c r="L130" i="21"/>
  <c r="L166" i="21"/>
  <c r="L91" i="21"/>
  <c r="L60" i="21"/>
  <c r="L80" i="21"/>
  <c r="L184" i="21"/>
  <c r="L96" i="21"/>
  <c r="L125" i="21"/>
  <c r="L217" i="21"/>
  <c r="L207" i="21"/>
  <c r="L70" i="21"/>
  <c r="L168" i="21"/>
  <c r="L155" i="21"/>
  <c r="L157" i="21"/>
  <c r="L113" i="21"/>
  <c r="L16" i="21"/>
  <c r="L174" i="21"/>
  <c r="L152" i="21"/>
  <c r="L117" i="21"/>
  <c r="L45" i="21"/>
  <c r="L31" i="21"/>
  <c r="L23" i="21"/>
  <c r="L206" i="21"/>
  <c r="L221" i="21"/>
  <c r="L102" i="21"/>
  <c r="L28" i="21"/>
  <c r="L169" i="21"/>
  <c r="L15" i="21"/>
  <c r="L107" i="21"/>
  <c r="L208" i="21"/>
  <c r="L185" i="21"/>
  <c r="L179" i="21"/>
  <c r="L54" i="21"/>
  <c r="L116" i="21"/>
  <c r="L165" i="21"/>
  <c r="L122" i="21"/>
  <c r="L56" i="21"/>
  <c r="L48" i="21"/>
  <c r="L213" i="21"/>
  <c r="L100" i="21"/>
  <c r="L74" i="21"/>
  <c r="L173" i="21"/>
  <c r="L189" i="21"/>
  <c r="L30" i="21"/>
  <c r="L65" i="21"/>
  <c r="L72" i="21"/>
  <c r="L230" i="21"/>
  <c r="L212" i="21"/>
  <c r="L51" i="21"/>
  <c r="L229" i="21"/>
  <c r="L82" i="21"/>
  <c r="L119" i="21"/>
  <c r="L146" i="21"/>
  <c r="L228" i="21"/>
  <c r="L216" i="21"/>
  <c r="L12" i="21"/>
  <c r="L188" i="21"/>
  <c r="L219" i="21"/>
  <c r="L162" i="21"/>
  <c r="L44" i="21"/>
  <c r="L38" i="21"/>
  <c r="L39" i="21"/>
  <c r="L25" i="21"/>
  <c r="L178" i="21"/>
  <c r="L231" i="21"/>
  <c r="L214" i="21"/>
  <c r="L97" i="21"/>
  <c r="L35" i="21"/>
  <c r="L144" i="21"/>
  <c r="L63" i="21"/>
  <c r="L120" i="21"/>
  <c r="L163" i="21"/>
  <c r="L104" i="21"/>
  <c r="L134" i="21"/>
  <c r="L143" i="21"/>
  <c r="L106" i="21"/>
  <c r="L225" i="21"/>
  <c r="L205" i="21"/>
  <c r="L131" i="21"/>
  <c r="L109" i="21"/>
  <c r="L88" i="21"/>
  <c r="L27" i="21"/>
  <c r="L34" i="21"/>
  <c r="L224" i="21"/>
  <c r="L132" i="21"/>
  <c r="L147" i="21"/>
  <c r="L215" i="21"/>
  <c r="L145" i="21"/>
  <c r="L159" i="21"/>
  <c r="L95" i="21"/>
  <c r="L121" i="21"/>
  <c r="L50" i="21"/>
  <c r="L124" i="21"/>
  <c r="L36" i="21"/>
  <c r="L101" i="21"/>
  <c r="L13" i="21"/>
  <c r="L158" i="21"/>
  <c r="L20" i="21"/>
  <c r="L73" i="21"/>
  <c r="L10" i="21"/>
  <c r="L232" i="21"/>
  <c r="L11" i="21"/>
  <c r="L17" i="21"/>
  <c r="L9" i="21"/>
  <c r="L40" i="21"/>
  <c r="L171" i="21"/>
  <c r="L177" i="21"/>
  <c r="L203" i="21"/>
  <c r="L182" i="21"/>
  <c r="L32" i="21"/>
  <c r="L170" i="21"/>
  <c r="L142" i="21"/>
  <c r="L52" i="21"/>
  <c r="L126" i="21"/>
  <c r="L89" i="21"/>
  <c r="L24" i="21"/>
  <c r="L61" i="21"/>
  <c r="L115" i="21"/>
  <c r="L47" i="21"/>
  <c r="L84" i="21"/>
  <c r="L127" i="21"/>
  <c r="L149" i="21"/>
  <c r="L66" i="21"/>
  <c r="L90" i="21"/>
  <c r="L103" i="21"/>
  <c r="L57" i="21"/>
  <c r="L190" i="21"/>
  <c r="L49" i="21"/>
  <c r="L202" i="21"/>
  <c r="L233" i="21"/>
  <c r="L176" i="21"/>
  <c r="L218" i="21"/>
  <c r="L62" i="21"/>
  <c r="L108" i="21"/>
  <c r="L160" i="21"/>
  <c r="L14" i="21"/>
  <c r="L93" i="21"/>
  <c r="L138" i="21"/>
  <c r="L64" i="21"/>
  <c r="L133" i="21"/>
  <c r="L201" i="21"/>
  <c r="L78" i="21"/>
  <c r="L227" i="21"/>
  <c r="L199" i="21"/>
  <c r="L41" i="21"/>
  <c r="L68" i="21"/>
  <c r="L204" i="21"/>
  <c r="L98" i="21"/>
  <c r="L59" i="21"/>
  <c r="L234" i="21"/>
  <c r="L198" i="21"/>
  <c r="L172" i="21"/>
  <c r="L222" i="21"/>
  <c r="L161" i="21"/>
  <c r="L94" i="21"/>
  <c r="L167" i="21"/>
  <c r="L76" i="21"/>
  <c r="L111" i="21"/>
  <c r="L137" i="21"/>
  <c r="L58" i="21"/>
  <c r="L140" i="21"/>
  <c r="L87" i="21"/>
  <c r="L18" i="21"/>
  <c r="L33" i="21"/>
  <c r="L223" i="21"/>
  <c r="L211" i="21"/>
  <c r="L226" i="21"/>
  <c r="L197" i="21"/>
  <c r="L193" i="21"/>
  <c r="L37" i="21"/>
  <c r="L154" i="21"/>
  <c r="L112" i="21"/>
  <c r="L26" i="21"/>
  <c r="L67" i="21"/>
  <c r="L22" i="21"/>
  <c r="L77" i="21"/>
  <c r="L19" i="21"/>
  <c r="L43" i="21"/>
  <c r="L164" i="21"/>
  <c r="L192" i="21"/>
  <c r="L81" i="21"/>
  <c r="L139" i="21"/>
  <c r="L156" i="21"/>
  <c r="L180" i="21"/>
  <c r="L196" i="21"/>
  <c r="L151" i="21"/>
  <c r="L141" i="21"/>
  <c r="L105" i="21"/>
  <c r="L53" i="21"/>
  <c r="L195" i="21"/>
  <c r="L210" i="21"/>
  <c r="L187" i="21"/>
  <c r="L194" i="21"/>
  <c r="L118" i="21"/>
  <c r="L129" i="21"/>
  <c r="L42" i="21"/>
  <c r="L85" i="21"/>
  <c r="L21" i="21"/>
  <c r="L79" i="21"/>
  <c r="L29" i="21"/>
  <c r="L114" i="21"/>
  <c r="L123" i="21"/>
  <c r="L148" i="21"/>
</calcChain>
</file>

<file path=xl/sharedStrings.xml><?xml version="1.0" encoding="utf-8"?>
<sst xmlns="http://schemas.openxmlformats.org/spreadsheetml/2006/main" count="3812" uniqueCount="835">
  <si>
    <t>COLCHESTER HOSPITAL UNIVERSITY NHS FOUNDATION TRUST</t>
  </si>
  <si>
    <t>RJ8</t>
  </si>
  <si>
    <t>RJR</t>
  </si>
  <si>
    <t>COUNTESS OF CHESTER HOSPITAL NHS FOUNDATION TRUST</t>
  </si>
  <si>
    <t>RXP</t>
  </si>
  <si>
    <t>COUNTY DURHAM AND DARLINGTON NHS FOUNDATION TRUST</t>
  </si>
  <si>
    <t>RYG</t>
  </si>
  <si>
    <t>COVENTRY AND WARWICKSHIRE PARTNERSHIP NHS TRUST</t>
  </si>
  <si>
    <t>RNN</t>
  </si>
  <si>
    <t>CUMBRIA PARTNERSHIP NHS FOUNDATION TRUST</t>
  </si>
  <si>
    <t>RN7</t>
  </si>
  <si>
    <t>KETTERING GENERAL HOSPITAL NHS FOUNDATION TRUST</t>
  </si>
  <si>
    <t>RJZ</t>
  </si>
  <si>
    <t>KING'S COLLEGE HOSPITAL NHS FOUNDATION TRUST</t>
  </si>
  <si>
    <t>RAX</t>
  </si>
  <si>
    <t>RW5</t>
  </si>
  <si>
    <t>LANCASHIRE CARE NHS FOUNDATION TRUST</t>
  </si>
  <si>
    <t>RXN</t>
  </si>
  <si>
    <t>LANCASHIRE TEACHING HOSPITALS NHS FOUNDATION TRUST</t>
  </si>
  <si>
    <t>RGD</t>
  </si>
  <si>
    <t>RR8</t>
  </si>
  <si>
    <t>LEEDS TEACHING HOSPITALS NHS TRUST</t>
  </si>
  <si>
    <t>RT5</t>
  </si>
  <si>
    <t>LEICESTERSHIRE PARTNERSHIP NHS TRUST</t>
  </si>
  <si>
    <t>RY5</t>
  </si>
  <si>
    <t>LINCOLNSHIRE COMMUNITY HEALTH SERVICES NHS TRUST</t>
  </si>
  <si>
    <t>RP7</t>
  </si>
  <si>
    <t>LINCOLNSHIRE PARTNERSHIP NHS FOUNDATION TRUST</t>
  </si>
  <si>
    <t>RY1</t>
  </si>
  <si>
    <t>LIVERPOOL COMMUNITY HEALTH NHS TRUST</t>
  </si>
  <si>
    <t>RBQ</t>
  </si>
  <si>
    <t>REP</t>
  </si>
  <si>
    <t>LIVERPOOL WOMEN'S NHS FOUNDATION TRUST</t>
  </si>
  <si>
    <t>RRU</t>
  </si>
  <si>
    <t>LONDON AMBULANCE SERVICE NHS TRUST</t>
  </si>
  <si>
    <t>RC9</t>
  </si>
  <si>
    <t>RWF</t>
  </si>
  <si>
    <t>MAIDSTONE AND TUNBRIDGE WELLS NHS TRUST</t>
  </si>
  <si>
    <t>RJ6</t>
  </si>
  <si>
    <t>RPA</t>
  </si>
  <si>
    <t>MEDWAY NHS FOUNDATION TRUST</t>
  </si>
  <si>
    <t>RW4</t>
  </si>
  <si>
    <t>RBT</t>
  </si>
  <si>
    <t>MID CHESHIRE HOSPITALS NHS FOUNDATION TRUST</t>
  </si>
  <si>
    <t>RQ8</t>
  </si>
  <si>
    <t>MID ESSEX HOSPITAL SERVICES NHS TRUST</t>
  </si>
  <si>
    <t>RXF</t>
  </si>
  <si>
    <t>MID YORKSHIRE HOSPITALS NHS TRUST</t>
  </si>
  <si>
    <t>RD8</t>
  </si>
  <si>
    <t>RP6</t>
  </si>
  <si>
    <t>MOORFIELDS EYE HOSPITAL NHS FOUNDATION TRUST</t>
  </si>
  <si>
    <t>RM1</t>
  </si>
  <si>
    <t>NORFOLK AND NORWICH UNIVERSITY HOSPITALS NHS FOUNDATION TRUST</t>
  </si>
  <si>
    <t>RMY</t>
  </si>
  <si>
    <t>RY3</t>
  </si>
  <si>
    <t>NORFOLK COMMUNITY HEALTH AND CARE NHS TRUST</t>
  </si>
  <si>
    <t>RVJ</t>
  </si>
  <si>
    <t>NORTH BRISTOL NHS TRUST</t>
  </si>
  <si>
    <t>RNL</t>
  </si>
  <si>
    <t>NORTH CUMBRIA UNIVERSITY HOSPITALS NHS TRUST</t>
  </si>
  <si>
    <t>RX6</t>
  </si>
  <si>
    <t>RAT</t>
  </si>
  <si>
    <t>NORTH EAST LONDON NHS FOUNDATION TRUST</t>
  </si>
  <si>
    <t>RDR</t>
  </si>
  <si>
    <t>RYD</t>
  </si>
  <si>
    <t>RV5</t>
  </si>
  <si>
    <t>SOUTH LONDON AND MAUDSLEY NHS FOUNDATION TRUST</t>
  </si>
  <si>
    <t>RRE</t>
  </si>
  <si>
    <t>SOUTH STAFFORDSHIRE AND SHROPSHIRE HEALTHCARE NHS FOUNDATION TRUST</t>
  </si>
  <si>
    <t>RTR</t>
  </si>
  <si>
    <t>SOUTH TEES HOSPITALS NHS FOUNDATION TRUST</t>
  </si>
  <si>
    <t>RE9</t>
  </si>
  <si>
    <t>SOUTH TYNESIDE NHS FOUNDATION TRUST</t>
  </si>
  <si>
    <t>RJC</t>
  </si>
  <si>
    <t>RQY</t>
  </si>
  <si>
    <t>SOUTH WEST LONDON AND ST GEORGE'S MENTAL HEALTH NHS TRUST</t>
  </si>
  <si>
    <t>RXG</t>
  </si>
  <si>
    <t>SOUTH WEST YORKSHIRE PARTNERSHIP NHS FOUNDATION TRUST</t>
  </si>
  <si>
    <t>RYF</t>
  </si>
  <si>
    <t>RHM</t>
  </si>
  <si>
    <t>RAJ</t>
  </si>
  <si>
    <t>SOUTHEND UNIVERSITY HOSPITAL NHS FOUNDATION TRUST</t>
  </si>
  <si>
    <t>RVY</t>
  </si>
  <si>
    <t>SOUTHPORT AND ORMSKIRK HOSPITAL NHS TRUST</t>
  </si>
  <si>
    <t>RJ7</t>
  </si>
  <si>
    <t>RBN</t>
  </si>
  <si>
    <t>R1E</t>
  </si>
  <si>
    <t>RWJ</t>
  </si>
  <si>
    <t>STOCKPORT NHS FOUNDATION TRUST</t>
  </si>
  <si>
    <t>RXX</t>
  </si>
  <si>
    <t>SURREY AND BORDERS PARTNERSHIP NHS FOUNDATION TRUST</t>
  </si>
  <si>
    <t>RTP</t>
  </si>
  <si>
    <t>SURREY AND SUSSEX HEALTHCARE NHS TRUST</t>
  </si>
  <si>
    <t>RX2</t>
  </si>
  <si>
    <t>SUSSEX PARTNERSHIP NHS FOUNDATION TRUST</t>
  </si>
  <si>
    <t>RMP</t>
  </si>
  <si>
    <t>RBA</t>
  </si>
  <si>
    <t>TAUNTON AND SOMERSET NHS FOUNDATION TRUST</t>
  </si>
  <si>
    <t>RNK</t>
  </si>
  <si>
    <t>TAVISTOCK AND PORTMAN NHS FOUNDATION TRUST</t>
  </si>
  <si>
    <t>RX3</t>
  </si>
  <si>
    <t>TEES, ESK AND WEAR VALLEYS NHS FOUNDATION TRUST</t>
  </si>
  <si>
    <t>RBV</t>
  </si>
  <si>
    <t>THE CHRISTIE NHS FOUNDATION TRUST</t>
  </si>
  <si>
    <t>RNA</t>
  </si>
  <si>
    <t>RAS</t>
  </si>
  <si>
    <t>RJ2</t>
  </si>
  <si>
    <t>RTD</t>
  </si>
  <si>
    <t>THE NEWCASTLE UPON TYNE HOSPITALS NHS FOUNDATION TRUST</t>
  </si>
  <si>
    <t>RQW</t>
  </si>
  <si>
    <t>THE PRINCESS ALEXANDRA HOSPITAL NHS TRUST</t>
  </si>
  <si>
    <t>RCX</t>
  </si>
  <si>
    <t>RFR</t>
  </si>
  <si>
    <t>THE ROTHERHAM NHS FOUNDATION TRUST</t>
  </si>
  <si>
    <t>RDZ</t>
  </si>
  <si>
    <t>THE ROYAL BOURNEMOUTH AND CHRISTCHURCH HOSPITALS NHS FOUNDATION TRUST</t>
  </si>
  <si>
    <t>RPY</t>
  </si>
  <si>
    <t>THE ROYAL MARSDEN NHS FOUNDATION TRUST</t>
  </si>
  <si>
    <t>RRJ</t>
  </si>
  <si>
    <t>Other</t>
  </si>
  <si>
    <t>WEST MIDLANDS AMBULANCE SERVICE NHS FOUNDATION TRUST</t>
  </si>
  <si>
    <t>SOUTH WESTERN AMBULANCE SERVICE NHS FOUNDATION TRUST</t>
  </si>
  <si>
    <t>SHROPSHIRE COMMUNITY HEALTH NHS TRUST</t>
  </si>
  <si>
    <t>UNIVERSITY HOSPITALS BIRMINGHAM NHS FOUNDATION TRUST</t>
  </si>
  <si>
    <t>NORTH EAST AMBULANCE SERVICE NHS FOUNDATION TRUST</t>
  </si>
  <si>
    <t>SOUTH CENTRAL AMBULANCE SERVICE NHS FOUNDATION TRUST</t>
  </si>
  <si>
    <t>SOUTH EAST COAST AMBULANCE SERVICE NHS FOUNDATION TRUST</t>
  </si>
  <si>
    <t>R1J</t>
  </si>
  <si>
    <t>RM2</t>
  </si>
  <si>
    <t>UNIVERSITY HOSPITAL OF SOUTH MANCHESTER NHS FOUNDATION TRUST</t>
  </si>
  <si>
    <t>RA7</t>
  </si>
  <si>
    <t>UNIVERSITY HOSPITALS BRISTOL NHS FOUNDATION TRUST</t>
  </si>
  <si>
    <t>RKB</t>
  </si>
  <si>
    <t>UNIVERSITY HOSPITALS COVENTRY AND WARWICKSHIRE NHS TRUST</t>
  </si>
  <si>
    <t>RWE</t>
  </si>
  <si>
    <t>UNIVERSITY HOSPITALS OF LEICESTER NHS TRUST</t>
  </si>
  <si>
    <t>RTX</t>
  </si>
  <si>
    <t>RBK</t>
  </si>
  <si>
    <t>RWW</t>
  </si>
  <si>
    <t>WARRINGTON AND HALTON HOSPITALS NHS FOUNDATION TRUST</t>
  </si>
  <si>
    <t>RWG</t>
  </si>
  <si>
    <t>WEST HERTFORDSHIRE HOSPITALS NHS TRUST</t>
  </si>
  <si>
    <t>RKL</t>
  </si>
  <si>
    <t>WEST LONDON MENTAL HEALTH NHS TRUST</t>
  </si>
  <si>
    <t>RYA</t>
  </si>
  <si>
    <t>RGR</t>
  </si>
  <si>
    <t>RYR</t>
  </si>
  <si>
    <t>RA3</t>
  </si>
  <si>
    <t>WESTON AREA HEALTH NHS TRUST</t>
  </si>
  <si>
    <t>RY7</t>
  </si>
  <si>
    <t>RBL</t>
  </si>
  <si>
    <t>WIRRAL UNIVERSITY TEACHING HOSPITAL NHS FOUNDATION TRUST</t>
  </si>
  <si>
    <t>RWP</t>
  </si>
  <si>
    <t>WORCESTERSHIRE ACUTE HOSPITALS NHS TRUST</t>
  </si>
  <si>
    <t>RRF</t>
  </si>
  <si>
    <t>WRIGHTINGTON, WIGAN AND LEIGH NHS FOUNDATION TRUST</t>
  </si>
  <si>
    <t>RA4</t>
  </si>
  <si>
    <t>YEOVIL DISTRICT HOSPITAL NHS FOUNDATION TRUST</t>
  </si>
  <si>
    <t>RCB</t>
  </si>
  <si>
    <t>RX8</t>
  </si>
  <si>
    <t>YORKSHIRE AMBULANCE SERVICE NHS TRUST</t>
  </si>
  <si>
    <t>WALSALL HEALTHCARE NHS TRUST</t>
  </si>
  <si>
    <t>YORK TEACHING HOSPITAL NHS FOUNDATION TRUST</t>
  </si>
  <si>
    <t>AIREDALE NHS FOUNDATION TRUST</t>
  </si>
  <si>
    <t>THE QUEEN ELIZABETH HOSPITAL, KING'S LYNN, NHS FOUNDATION TRUST</t>
  </si>
  <si>
    <t>DORSET HEALTHCARE UNIVERSITY NHS FOUNDATION TRUST</t>
  </si>
  <si>
    <t>THE CLATTERBRIDGE CANCER CENTRE NHS FOUNDATION TRUST</t>
  </si>
  <si>
    <t>LEEDS AND YORK PARTNERSHIP NHS FOUNDATION TRUST</t>
  </si>
  <si>
    <t>WEST SUFFOLK NHS FOUNDATION TRUST</t>
  </si>
  <si>
    <t>UNIVERSITY HOSPITAL SOUTHAMPTON NHS FOUNDATION TRUST</t>
  </si>
  <si>
    <t>CROYDON HEALTH SERVICES NHS TRUST</t>
  </si>
  <si>
    <t>CORNWALL PARTNERSHIP NHS FOUNDATION TRUST</t>
  </si>
  <si>
    <t>SOUTH WARWICKSHIRE NHS FOUNDATION TRUST</t>
  </si>
  <si>
    <t>BOLTON NHS FOUNDATION TRUST</t>
  </si>
  <si>
    <t>NORFOLK AND SUFFOLK NHS FOUNDATION TRUST</t>
  </si>
  <si>
    <t>THE DUDLEY GROUP NHS FOUNDATION TRUST</t>
  </si>
  <si>
    <t>OXFORD HEALTH NHS FOUNDATION TRUST</t>
  </si>
  <si>
    <t>GREAT ORMOND STREET HOSPITAL FOR CHILDREN NHS FOUNDATION TRUST</t>
  </si>
  <si>
    <t>ASHFORD AND ST PETER'S HOSPITALS NHS FOUNDATION TRUST</t>
  </si>
  <si>
    <t>UNIVERSITY HOSPITALS OF MORECAMBE BAY NHS FOUNDATION TRUST</t>
  </si>
  <si>
    <t>SOUTHERN HEALTH NHS FOUNDATION TRUST</t>
  </si>
  <si>
    <t>5 BOROUGHS PARTNERSHIP NHS FOUNDATION TRUST</t>
  </si>
  <si>
    <t>EAST SUSSEX HEALTHCARE NHS TRUST</t>
  </si>
  <si>
    <t>BLACKPOOL TEACHING HOSPITALS NHS FOUNDATION TRUST</t>
  </si>
  <si>
    <t>DERBYSHIRE HEALTHCARE NHS FOUNDATION TRUST</t>
  </si>
  <si>
    <t>BUCKINGHAMSHIRE HEALTHCARE NHS TRUST</t>
  </si>
  <si>
    <t>WYE VALLEY NHS TRUST</t>
  </si>
  <si>
    <t>RY4</t>
  </si>
  <si>
    <t>HERTFORDSHIRE COMMUNITY NHS TRUST</t>
  </si>
  <si>
    <t>RWR</t>
  </si>
  <si>
    <t>RQX</t>
  </si>
  <si>
    <t>HOMERTON UNIVERSITY HOSPITAL NHS FOUNDATION TRUST</t>
  </si>
  <si>
    <t>RY9</t>
  </si>
  <si>
    <t>HOUNSLOW AND RICHMOND COMMUNITY HEALTHCARE NHS TRUST</t>
  </si>
  <si>
    <t>RWA</t>
  </si>
  <si>
    <t>HULL AND EAST YORKSHIRE HOSPITALS NHS TRUST</t>
  </si>
  <si>
    <t>RV9</t>
  </si>
  <si>
    <t>HUMBER NHS FOUNDATION TRUST</t>
  </si>
  <si>
    <t>RYJ</t>
  </si>
  <si>
    <t>IMPERIAL COLLEGE HEALTHCARE NHS TRUST</t>
  </si>
  <si>
    <t>RGQ</t>
  </si>
  <si>
    <t>IPSWICH HOSPITAL NHS TRUST</t>
  </si>
  <si>
    <t>RGP</t>
  </si>
  <si>
    <t>JAMES PAGET UNIVERSITY HOSPITALS NHS FOUNDATION TRUST</t>
  </si>
  <si>
    <t>RXY</t>
  </si>
  <si>
    <t>KENT AND MEDWAY NHS AND SOCIAL CARE PARTNERSHIP TRUST</t>
  </si>
  <si>
    <t>RYY</t>
  </si>
  <si>
    <t>RNQ</t>
  </si>
  <si>
    <t>CAMDEN AND ISLINGTON NHS FOUNDATION TRUST</t>
  </si>
  <si>
    <t>RRP</t>
  </si>
  <si>
    <t>BARNET, ENFIELD AND HARINGEY MENTAL HEALTH NHS TRUST</t>
  </si>
  <si>
    <t>RFF</t>
  </si>
  <si>
    <t>BARNSLEY HOSPITAL NHS FOUNDATION TRUST</t>
  </si>
  <si>
    <t>RDD</t>
  </si>
  <si>
    <t>BASILDON AND THURROCK UNIVERSITY HOSPITALS NHS FOUNDATION TRUST</t>
  </si>
  <si>
    <t>RC1</t>
  </si>
  <si>
    <t>BEDFORD HOSPITAL NHS TRUST</t>
  </si>
  <si>
    <t>RWX</t>
  </si>
  <si>
    <t>BERKSHIRE HEALTHCARE NHS FOUNDATION TRUST</t>
  </si>
  <si>
    <t>RXT</t>
  </si>
  <si>
    <t>BIRMINGHAM AND SOLIHULL MENTAL HEALTH NHS FOUNDATION TRUST</t>
  </si>
  <si>
    <t>RQ3</t>
  </si>
  <si>
    <t>BIRMINGHAM CHILDREN'S HOSPITAL NHS FOUNDATION TRUST</t>
  </si>
  <si>
    <t>RYW</t>
  </si>
  <si>
    <t>RXL</t>
  </si>
  <si>
    <t>TAD</t>
  </si>
  <si>
    <t>RAE</t>
  </si>
  <si>
    <t>BRADFORD TEACHING HOSPITALS NHS FOUNDATION TRUST</t>
  </si>
  <si>
    <t>RY2</t>
  </si>
  <si>
    <t>RXH</t>
  </si>
  <si>
    <t>BRIGHTON AND SUSSEX UNIVERSITY HOSPITALS NHS TRUST</t>
  </si>
  <si>
    <t>RXQ</t>
  </si>
  <si>
    <t>RJF</t>
  </si>
  <si>
    <t>BURTON HOSPITALS NHS FOUNDATION TRUST</t>
  </si>
  <si>
    <t>RWY</t>
  </si>
  <si>
    <t>CALDERDALE AND HUDDERSFIELD NHS FOUNDATION TRUST</t>
  </si>
  <si>
    <t>RGT</t>
  </si>
  <si>
    <t>CAMBRIDGE UNIVERSITY HOSPITALS NHS FOUNDATION TRUST</t>
  </si>
  <si>
    <t>RT1</t>
  </si>
  <si>
    <t>CAMBRIDGESHIRE AND PETERBOROUGH NHS FOUNDATION TRUST</t>
  </si>
  <si>
    <t>RYV</t>
  </si>
  <si>
    <t>CAMBRIDGESHIRE COMMUNITY SERVICES NHS TRUST</t>
  </si>
  <si>
    <t>TAF</t>
  </si>
  <si>
    <t>RV3</t>
  </si>
  <si>
    <t>CENTRAL AND NORTH WEST LONDON NHS FOUNDATION TRUST</t>
  </si>
  <si>
    <t>RYX</t>
  </si>
  <si>
    <t>CENTRAL LONDON COMMUNITY HEALTHCARE NHS TRUST</t>
  </si>
  <si>
    <t>RW3</t>
  </si>
  <si>
    <t>CENTRAL MANCHESTER UNIVERSITY HOSPITALS NHS FOUNDATION TRUST</t>
  </si>
  <si>
    <t>RQM</t>
  </si>
  <si>
    <t>CHELSEA AND WESTMINSTER HOSPITAL NHS FOUNDATION TRUST</t>
  </si>
  <si>
    <t>RXA</t>
  </si>
  <si>
    <t>CHESHIRE AND WIRRAL PARTNERSHIP NHS FOUNDATION TRUST</t>
  </si>
  <si>
    <t>RFS</t>
  </si>
  <si>
    <t>CHESTERFIELD ROYAL HOSPITAL NHS FOUNDATION TRUST</t>
  </si>
  <si>
    <t>RLN</t>
  </si>
  <si>
    <t>CITY HOSPITALS SUNDERLAND NHS FOUNDATION TRUST</t>
  </si>
  <si>
    <t>REN</t>
  </si>
  <si>
    <t>RDE</t>
  </si>
  <si>
    <t>DARTFORD AND GRAVESHAM NHS TRUST</t>
  </si>
  <si>
    <t>RTG</t>
  </si>
  <si>
    <t>RY8</t>
  </si>
  <si>
    <t>RXM</t>
  </si>
  <si>
    <t>RWV</t>
  </si>
  <si>
    <t>DEVON PARTNERSHIP NHS TRUST</t>
  </si>
  <si>
    <t>RP5</t>
  </si>
  <si>
    <t>DONCASTER AND BASSETLAW HOSPITALS NHS FOUNDATION TRUST</t>
  </si>
  <si>
    <t>RBD</t>
  </si>
  <si>
    <t>DORSET COUNTY HOSPITAL NHS FOUNDATION TRUST</t>
  </si>
  <si>
    <t>RDY</t>
  </si>
  <si>
    <t>RYK</t>
  </si>
  <si>
    <t>DUDLEY AND WALSALL MENTAL HEALTH PARTNERSHIP NHS TRUST</t>
  </si>
  <si>
    <t>RWH</t>
  </si>
  <si>
    <t>EAST AND NORTH HERTFORDSHIRE NHS TRUST</t>
  </si>
  <si>
    <t>RJN</t>
  </si>
  <si>
    <t>EAST CHESHIRE NHS TRUST</t>
  </si>
  <si>
    <t>RVV</t>
  </si>
  <si>
    <t>EAST KENT HOSPITALS UNIVERSITY NHS FOUNDATION TRUST</t>
  </si>
  <si>
    <t>RXR</t>
  </si>
  <si>
    <t>EAST LANCASHIRE HOSPITALS NHS TRUST</t>
  </si>
  <si>
    <t>RWK</t>
  </si>
  <si>
    <t>EAST LONDON NHS FOUNDATION TRUST</t>
  </si>
  <si>
    <t>RX9</t>
  </si>
  <si>
    <t>EAST MIDLANDS AMBULANCE SERVICE NHS TRUST</t>
  </si>
  <si>
    <t>RYC</t>
  </si>
  <si>
    <t>EAST OF ENGLAND AMBULANCE SERVICE NHS TRUST</t>
  </si>
  <si>
    <t>RXC</t>
  </si>
  <si>
    <t>RVR</t>
  </si>
  <si>
    <t>EPSOM AND ST HELIER UNIVERSITY HOSPITALS NHS TRUST</t>
  </si>
  <si>
    <t>RDU</t>
  </si>
  <si>
    <t>RR7</t>
  </si>
  <si>
    <t>GATESHEAD HEALTH NHS FOUNDATION TRUST</t>
  </si>
  <si>
    <t>RLT</t>
  </si>
  <si>
    <t>GEORGE ELIOT HOSPITAL NHS TRUST</t>
  </si>
  <si>
    <t>RTE</t>
  </si>
  <si>
    <t>GLOUCESTERSHIRE HOSPITALS NHS FOUNDATION TRUST</t>
  </si>
  <si>
    <t>RP4</t>
  </si>
  <si>
    <t>RN3</t>
  </si>
  <si>
    <t>GREAT WESTERN HOSPITALS NHS FOUNDATION TRUST</t>
  </si>
  <si>
    <t>RXV</t>
  </si>
  <si>
    <t>GREATER MANCHESTER WEST MENTAL HEALTH NHS FOUNDATION TRUST</t>
  </si>
  <si>
    <t>RJ1</t>
  </si>
  <si>
    <t>GUY'S AND ST THOMAS' NHS FOUNDATION TRUST</t>
  </si>
  <si>
    <t>RN5</t>
  </si>
  <si>
    <t>HAMPSHIRE HOSPITALS NHS FOUNDATION TRUST</t>
  </si>
  <si>
    <t>RW1</t>
  </si>
  <si>
    <t>RCD</t>
  </si>
  <si>
    <t>HARROGATE AND DISTRICT NHS FOUNDATION TRUST</t>
  </si>
  <si>
    <t>RR1</t>
  </si>
  <si>
    <t>HEART OF ENGLAND NHS FOUNDATION TRUST</t>
  </si>
  <si>
    <t>RLQ</t>
  </si>
  <si>
    <t>BLACK COUNTRY PARTNERSHIP NHS FOUNDATION TRUST</t>
  </si>
  <si>
    <t>Land</t>
  </si>
  <si>
    <t>M&amp;D</t>
  </si>
  <si>
    <t>SANDWELL AND WEST BIRMINGHAM HOSPITALS NHS TRUST</t>
  </si>
  <si>
    <t>TAJ</t>
  </si>
  <si>
    <t>TAH</t>
  </si>
  <si>
    <t>RCU</t>
  </si>
  <si>
    <t>SHEFFIELD CHILDREN'S NHS FOUNDATION TRUST</t>
  </si>
  <si>
    <t>RHQ</t>
  </si>
  <si>
    <t>SHEFFIELD TEACHING HOSPITALS NHS FOUNDATION TRUST</t>
  </si>
  <si>
    <t>RK5</t>
  </si>
  <si>
    <t>SHERWOOD FOREST HOSPITALS NHS FOUNDATION TRUST</t>
  </si>
  <si>
    <t>RXW</t>
  </si>
  <si>
    <t>SHREWSBURY AND TELFORD HOSPITAL NHS TRUST</t>
  </si>
  <si>
    <t>R1D</t>
  </si>
  <si>
    <t>R1C</t>
  </si>
  <si>
    <t>SOLENT NHS TRUST</t>
  </si>
  <si>
    <t>RH5</t>
  </si>
  <si>
    <t>SOMERSET PARTNERSHIP NHS FOUNDATION TRUST</t>
  </si>
  <si>
    <t>RYE</t>
  </si>
  <si>
    <t>RA9</t>
  </si>
  <si>
    <t>THE ROYAL WOLVERHAMPTON NHS TRUST</t>
  </si>
  <si>
    <t>RTQ</t>
  </si>
  <si>
    <t>2GETHER NHS FOUNDATION TRUST</t>
  </si>
  <si>
    <t>R1F</t>
  </si>
  <si>
    <t>ISLE OF WIGHT NHS TRUST</t>
  </si>
  <si>
    <t>RTV</t>
  </si>
  <si>
    <t>REM</t>
  </si>
  <si>
    <t>RCF</t>
  </si>
  <si>
    <t>RBS</t>
  </si>
  <si>
    <t>ALDER HEY CHILDREN'S NHS FOUNDATION TRUST</t>
  </si>
  <si>
    <t>RTK</t>
  </si>
  <si>
    <t>RVN</t>
  </si>
  <si>
    <t>AVON AND WILTSHIRE MENTAL HEALTH PARTNERSHIP NHS TRUST</t>
  </si>
  <si>
    <t>RF4</t>
  </si>
  <si>
    <t>BARKING, HAVERING AND REDBRIDGE UNIVERSITY HOSPITALS NHS TRUST</t>
  </si>
  <si>
    <t>RY6</t>
  </si>
  <si>
    <t>LEEDS COMMUNITY HEALTHCARE NHS TRUST</t>
  </si>
  <si>
    <t>R1A</t>
  </si>
  <si>
    <t>WORCESTERSHIRE HEALTH AND CARE NHS TRUST</t>
  </si>
  <si>
    <t>R1H</t>
  </si>
  <si>
    <t>BARTS HEALTH NHS TRUST</t>
  </si>
  <si>
    <t>ROYAL FREE LONDON NHS FOUNDATION TRUST</t>
  </si>
  <si>
    <t>THE HILLINGDON HOSPITALS NHS FOUNDATION TRUST</t>
  </si>
  <si>
    <t>RAP</t>
  </si>
  <si>
    <t>NORTH MIDDLESEX UNIVERSITY HOSPITAL NHS TRUST</t>
  </si>
  <si>
    <t>RLY</t>
  </si>
  <si>
    <t>NORTH STAFFORDSHIRE COMBINED HEALTHCARE NHS TRUST</t>
  </si>
  <si>
    <t>RVW</t>
  </si>
  <si>
    <t>NORTH TEES AND HARTLEPOOL NHS FOUNDATION TRUST</t>
  </si>
  <si>
    <t>RX7</t>
  </si>
  <si>
    <t>NORTH WEST AMBULANCE SERVICE NHS TRUST</t>
  </si>
  <si>
    <t>RNS</t>
  </si>
  <si>
    <t>NORTHAMPTON GENERAL HOSPITAL NHS TRUST</t>
  </si>
  <si>
    <t>RP1</t>
  </si>
  <si>
    <t>NORTHAMPTONSHIRE HEALTHCARE NHS FOUNDATION TRUST</t>
  </si>
  <si>
    <t>RBZ</t>
  </si>
  <si>
    <t>NORTHERN DEVON HEALTHCARE NHS TRUST</t>
  </si>
  <si>
    <t>RJL</t>
  </si>
  <si>
    <t>RX4</t>
  </si>
  <si>
    <t>NORTHUMBERLAND, TYNE AND WEAR NHS FOUNDATION TRUST</t>
  </si>
  <si>
    <t>RTF</t>
  </si>
  <si>
    <t>NORTHUMBRIA HEALTHCARE NHS FOUNDATION TRUST</t>
  </si>
  <si>
    <t>RX1</t>
  </si>
  <si>
    <t>NOTTINGHAM UNIVERSITY HOSPITALS NHS TRUST</t>
  </si>
  <si>
    <t>RHA</t>
  </si>
  <si>
    <t>RTH</t>
  </si>
  <si>
    <t>RNU</t>
  </si>
  <si>
    <t>RPG</t>
  </si>
  <si>
    <t>OXLEAS NHS FOUNDATION TRUST</t>
  </si>
  <si>
    <t>RGM</t>
  </si>
  <si>
    <t>PAPWORTH HOSPITAL NHS FOUNDATION TRUST</t>
  </si>
  <si>
    <t>RW6</t>
  </si>
  <si>
    <t>PENNINE ACUTE HOSPITALS NHS TRUST</t>
  </si>
  <si>
    <t>RT2</t>
  </si>
  <si>
    <t>PENNINE CARE NHS FOUNDATION TRUST</t>
  </si>
  <si>
    <t>RGN</t>
  </si>
  <si>
    <t>PETERBOROUGH AND STAMFORD HOSPITALS NHS FOUNDATION TRUST</t>
  </si>
  <si>
    <t>RK9</t>
  </si>
  <si>
    <t>PLYMOUTH HOSPITALS NHS TRUST</t>
  </si>
  <si>
    <t>RD3</t>
  </si>
  <si>
    <t>POOLE HOSPITAL NHS FOUNDATION TRUST</t>
  </si>
  <si>
    <t>RHU</t>
  </si>
  <si>
    <t>PORTSMOUTH HOSPITALS NHS TRUST</t>
  </si>
  <si>
    <t>RPC</t>
  </si>
  <si>
    <t>QUEEN VICTORIA HOSPITAL NHS FOUNDATION TRUST</t>
  </si>
  <si>
    <t>RL1</t>
  </si>
  <si>
    <t>RXE</t>
  </si>
  <si>
    <t>RHW</t>
  </si>
  <si>
    <t>ROYAL BERKSHIRE NHS FOUNDATION TRUST</t>
  </si>
  <si>
    <t>RMC</t>
  </si>
  <si>
    <t>RT3</t>
  </si>
  <si>
    <t>REF</t>
  </si>
  <si>
    <t>ROYAL CORNWALL HOSPITALS NHS TRUST</t>
  </si>
  <si>
    <t>RH8</t>
  </si>
  <si>
    <t>ROYAL DEVON AND EXETER NHS FOUNDATION TRUST</t>
  </si>
  <si>
    <t>RAL</t>
  </si>
  <si>
    <t>RQ6</t>
  </si>
  <si>
    <t>ROYAL LIVERPOOL AND BROADGREEN UNIVERSITY HOSPITALS NHS TRUST</t>
  </si>
  <si>
    <t>RAN</t>
  </si>
  <si>
    <t>ROYAL NATIONAL ORTHOPAEDIC HOSPITAL NHS TRUST</t>
  </si>
  <si>
    <t>RA2</t>
  </si>
  <si>
    <t>ROYAL SURREY COUNTY HOSPITAL NHS FOUNDATION TRUST</t>
  </si>
  <si>
    <t>RD1</t>
  </si>
  <si>
    <t>RM3</t>
  </si>
  <si>
    <t>SALFORD ROYAL NHS FOUNDATION TRUST</t>
  </si>
  <si>
    <t>RNZ</t>
  </si>
  <si>
    <t>SALISBURY NHS FOUNDATION TRUST</t>
  </si>
  <si>
    <t>RXK</t>
  </si>
  <si>
    <t>THE ROYAL ORTHOPAEDIC HOSPITAL NHS FOUNDATION TRUST</t>
  </si>
  <si>
    <t>RL4</t>
  </si>
  <si>
    <t>RET</t>
  </si>
  <si>
    <t>THE WALTON CENTRE NHS FOUNDATION TRUST</t>
  </si>
  <si>
    <t>RKE</t>
  </si>
  <si>
    <t>THE WHITTINGTON HOSPITAL NHS TRUST</t>
  </si>
  <si>
    <t>RWD</t>
  </si>
  <si>
    <t>UNITED LINCOLNSHIRE HOSPITALS NHS TRUST</t>
  </si>
  <si>
    <t>RRV</t>
  </si>
  <si>
    <t>UNIVERSITY COLLEGE LONDON HOSPITALS NHS FOUNDATION TRUST</t>
  </si>
  <si>
    <t>RRK</t>
  </si>
  <si>
    <t>RJE</t>
  </si>
  <si>
    <t>GLOUCESTERSHIRE CARE SERVICES NHS TRUST</t>
  </si>
  <si>
    <t>Location</t>
  </si>
  <si>
    <t>STAFFORDSHIRE AND STOKE ON TRENT PARTNERSHIP NHS TRUST</t>
  </si>
  <si>
    <t>R1K</t>
  </si>
  <si>
    <t>LONDON NORTH WEST HEALTHCARE NHS TRUST</t>
  </si>
  <si>
    <t>TORBAY AND SOUTH DEVON NHS FOUNDATION TRUST</t>
  </si>
  <si>
    <t>KINGSTON HOSPITAL NHS FOUNDATION TRUST</t>
  </si>
  <si>
    <t>LIVERPOOL HEART AND CHEST HOSPITAL NHS FOUNDATION TRUST</t>
  </si>
  <si>
    <t>LUTON AND DUNSTABLE UNIVERSITY HOSPITAL NHS FOUNDATION TRUST</t>
  </si>
  <si>
    <t>ROYAL UNITED HOSPITALS BATH NHS FOUNDATION TRUST</t>
  </si>
  <si>
    <t>MILTON KEYNES UNIVERSITY HOSPITAL NHS FOUNDATION TRUST</t>
  </si>
  <si>
    <t>FRIMLEY HEALTH NHS FOUNDATION TRUST</t>
  </si>
  <si>
    <t>AINTREE UNIVERSITY HOSPITAL NHS FOUNDATION TRUST</t>
  </si>
  <si>
    <t>NOTTINGHAMSHIRE HEALTHCARE NHS FOUNDATION TRUST</t>
  </si>
  <si>
    <t>LEWISHAM AND GREENWICH NHS TRUST</t>
  </si>
  <si>
    <t>ST GEORGE'S UNIVERSITY HOSPITALS NHS FOUNDATION TRUST</t>
  </si>
  <si>
    <t>UNIVERSITY HOSPITALS OF NORTH MIDLANDS NHS TRUST</t>
  </si>
  <si>
    <t>NORTHERN LINCOLNSHIRE AND GOOLE NHS FOUNDATION TRUST</t>
  </si>
  <si>
    <t>THE ROBERT JONES AND AGNES HUNT ORTHOPAEDIC HOSPITAL NHS FOUNDATION TRUST</t>
  </si>
  <si>
    <t>ROYAL BROMPTON &amp; HAREFIELD NHS FOUNDATION TRUST</t>
  </si>
  <si>
    <t>DERBY TEACHING HOSPITALS NHS FOUNDATION TRUST</t>
  </si>
  <si>
    <t>OXFORD UNIVERSITY HOSPITALS NHS FOUNDATION TRUST</t>
  </si>
  <si>
    <t>HERTFORDSHIRE PARTNERSHIP UNIVERSITY NHS FOUNDATION TRUST</t>
  </si>
  <si>
    <t>ROTHERHAM DONCASTER AND SOUTH HUMBER NHS FOUNDATION TRUST</t>
  </si>
  <si>
    <t>BRIDGEWATER COMMUNITY HEALTHCARE NHS FOUNDATION TRUST</t>
  </si>
  <si>
    <t>DERBYSHIRE COMMUNITY HEALTH SERVICES NHS FOUNDATION TRUST</t>
  </si>
  <si>
    <t>WESTERN SUSSEX HOSPITALS NHS FOUNDATION TRUST</t>
  </si>
  <si>
    <t>KENT COMMUNITY HEALTH NHS FOUNDATION TRUST</t>
  </si>
  <si>
    <t>BRADFORD DISTRICT CARE NHS FOUNDATION TRUST</t>
  </si>
  <si>
    <t>SHEFFIELD HEALTH &amp; SOCIAL CARE NHS FOUNDATION TRUST</t>
  </si>
  <si>
    <t>ST HELENS AND KNOWSLEY HOSPITAL SERVICES NHS TRUST</t>
  </si>
  <si>
    <t>SUSSEX COMMUNITY NHS FOUNDATION TRUST</t>
  </si>
  <si>
    <t>MERSEY CARE NHS FOUNDATION TRUST</t>
  </si>
  <si>
    <t>WIRRAL COMMUNITY NHS FOUNDATION TRUST</t>
  </si>
  <si>
    <t>BIRMINGHAM COMMUNITY HEALTHCARE NHS FOUNDATION TRUST</t>
  </si>
  <si>
    <t>OrgCode</t>
  </si>
  <si>
    <t xml:space="preserve">Trust Name </t>
  </si>
  <si>
    <t>Clinical (non-M&amp;D)</t>
  </si>
  <si>
    <t>Non-Clinical</t>
  </si>
  <si>
    <t>Business Rates</t>
  </si>
  <si>
    <t>Buildings PDC</t>
  </si>
  <si>
    <t>Buildings Depreciation</t>
  </si>
  <si>
    <t>Land PDC</t>
  </si>
  <si>
    <t>Business Rate</t>
  </si>
  <si>
    <t>Count blank trusts</t>
  </si>
  <si>
    <t>Minimum Trust MFF</t>
  </si>
  <si>
    <t>Check</t>
  </si>
  <si>
    <t>Building PDC</t>
  </si>
  <si>
    <t>R1L</t>
  </si>
  <si>
    <t>Medical and Dental Staff Calculation</t>
  </si>
  <si>
    <t>Staff Calculation (non Medical and Dental)</t>
  </si>
  <si>
    <t>Weighting Calculation</t>
  </si>
  <si>
    <t>Building Index Calculation</t>
  </si>
  <si>
    <t>Business Rates Calculation</t>
  </si>
  <si>
    <t>Land Index Calculation</t>
  </si>
  <si>
    <t>TOTAL Operating Revenue 16/17 FT</t>
  </si>
  <si>
    <t>TOTAL Operating Revenue 16/17 Non- FT</t>
  </si>
  <si>
    <t>WorkSheetName</t>
  </si>
  <si>
    <t>TableID</t>
  </si>
  <si>
    <t>MainCode</t>
  </si>
  <si>
    <t>RowID</t>
  </si>
  <si>
    <t>SubCode</t>
  </si>
  <si>
    <t>Form Name</t>
  </si>
  <si>
    <t>row</t>
  </si>
  <si>
    <t>Row sc and descriptor</t>
  </si>
  <si>
    <t>column</t>
  </si>
  <si>
    <t>Col mc and descriptor</t>
  </si>
  <si>
    <t>Operating income from patient care activities</t>
  </si>
  <si>
    <t>1. SoCI</t>
  </si>
  <si>
    <t>01A</t>
  </si>
  <si>
    <t>101</t>
  </si>
  <si>
    <t>Revenue from Patient Care Activities</t>
  </si>
  <si>
    <t>1617TRU01_CNE_P16</t>
  </si>
  <si>
    <t>SC120 RevPntCrAct</t>
  </si>
  <si>
    <t>MC01 YTD</t>
  </si>
  <si>
    <t>Other operating income</t>
  </si>
  <si>
    <t>102</t>
  </si>
  <si>
    <t>Other Operating Revenue</t>
  </si>
  <si>
    <t>SC130 OthOpRev</t>
  </si>
  <si>
    <t>NHS Code</t>
  </si>
  <si>
    <t>Organisation Name2</t>
  </si>
  <si>
    <t>Value £'000</t>
  </si>
  <si>
    <t>NHS Trust Code</t>
  </si>
  <si>
    <t>Trust Name</t>
  </si>
  <si>
    <t>value</t>
  </si>
  <si>
    <t>5 Boroughs Partnership NHS Foundation Trust</t>
  </si>
  <si>
    <t>Avon and Wiltshire Mental Health Partnership NHS Trust</t>
  </si>
  <si>
    <t>Aintree University Hospitals NHS Foundation Trust</t>
  </si>
  <si>
    <t>Barking, Havering and Redbridge University Hospitals NHS Trust</t>
  </si>
  <si>
    <t>Airedale NHS Foundation Trust</t>
  </si>
  <si>
    <t>Barnet, Enfield and Haringey Mental Health NHS Trust</t>
  </si>
  <si>
    <t>Alder Hey Children's NHS Foundation Trust</t>
  </si>
  <si>
    <t>Barts Health NHS Trust</t>
  </si>
  <si>
    <t>Ashford and St Peter's Hospitals NHS Foundation Trust</t>
  </si>
  <si>
    <t>Bedford Hospital NHS Trust</t>
  </si>
  <si>
    <t>Barnsley Hospital NHS Foundation Trust</t>
  </si>
  <si>
    <t>Birmingham Community Healthcare NHS Foundation Trust (FT status 01/04/2016)</t>
  </si>
  <si>
    <t>Basildon &amp; Thurrock University Hospitals NHS Foundation Trust</t>
  </si>
  <si>
    <t>Brighton and Sussex University Hospitals NHS Trust</t>
  </si>
  <si>
    <t>Hampshire Hospitals NHS Foundation Trust</t>
  </si>
  <si>
    <t>Buckinghamshire Healthcare NHS Trust</t>
  </si>
  <si>
    <t>Birmingham Women’s and Children’s NHS Foundation Trust</t>
  </si>
  <si>
    <t>Cambridgeshire Community Services NHS Trust</t>
  </si>
  <si>
    <t>Berkshire Healthcare NHS Foundation Trust</t>
  </si>
  <si>
    <t>Central London Community Healthcare NHS Trust</t>
  </si>
  <si>
    <t>Birmingham Community Healthcare NHS Foundation Trust</t>
  </si>
  <si>
    <t>Coventry and Warwickshire Partnership NHS Trust</t>
  </si>
  <si>
    <t>Birmingham and Solihull Mental Health NHS Foundation Trust</t>
  </si>
  <si>
    <t>Croydon Health Services NHS Trust</t>
  </si>
  <si>
    <t>RLU</t>
  </si>
  <si>
    <t>Birmingham Women's NHS Foundation Trust</t>
  </si>
  <si>
    <t>Dartford and Gravesham NHS Trust</t>
  </si>
  <si>
    <t>Blackpool Teaching Hospitals NHS Foundation Trust</t>
  </si>
  <si>
    <t>Devon Partnership NHS Trust</t>
  </si>
  <si>
    <t>Bolton NHS Foundation Trust</t>
  </si>
  <si>
    <t>Dudley and Walsall Mental Health Partnership NHS Trust</t>
  </si>
  <si>
    <t>The Royal Bournemouth and Christchurch Hospitals NHS Foundation Trust</t>
  </si>
  <si>
    <t>East and North Hertfordshire NHS Trust</t>
  </si>
  <si>
    <t>Bradford Teaching Hospitals NHS Foundation Trust</t>
  </si>
  <si>
    <t>East Cheshire NHS Trust</t>
  </si>
  <si>
    <t>Bradford District Care NHS Foundation Trust</t>
  </si>
  <si>
    <t>East Lancashire Hospitals NHS Trust</t>
  </si>
  <si>
    <t>Bridgewater Community Healthcare NHS Foundation Trust</t>
  </si>
  <si>
    <t>East Midlands Ambulance Service NHS Trust</t>
  </si>
  <si>
    <t>University Hospitals Bristol NHS Foundation Trust</t>
  </si>
  <si>
    <t>East of England Ambulance Service NHS Trust</t>
  </si>
  <si>
    <t>Burton Hospitals NHS Foundation Trust</t>
  </si>
  <si>
    <t>East Sussex Healthcare NHS Trust</t>
  </si>
  <si>
    <t>Calderdale &amp; Huddersfield NHS Foundation Trust</t>
  </si>
  <si>
    <t>Epsom and St Helier University Hospitals NHS Trust</t>
  </si>
  <si>
    <t>RJX</t>
  </si>
  <si>
    <t>Calderstones Partnership NHS Foundation Trust</t>
  </si>
  <si>
    <t>George Eliot Hospital NHS Trust</t>
  </si>
  <si>
    <t>Cambridgeshire and Peterborough NHS Foundation Trust</t>
  </si>
  <si>
    <t>Gloucestershire Care Services NHS Trust</t>
  </si>
  <si>
    <t>Cambridge University Hospitals NHS Foundation Trust</t>
  </si>
  <si>
    <t>Hertfordshire Community NHS Trust</t>
  </si>
  <si>
    <t>Camden and Islington NHS Foundation Trust</t>
  </si>
  <si>
    <t>RQQ</t>
  </si>
  <si>
    <t>Hinchingbrooke Health Care NHS Trust</t>
  </si>
  <si>
    <t>Chelsea and Westminster NHS Foundation Trust</t>
  </si>
  <si>
    <t>Hounslow and Richmond Community Healthcare NHS Trust</t>
  </si>
  <si>
    <t>Countess of Chester Hospital NHS Foundation Trust</t>
  </si>
  <si>
    <t>Hull and East Yorkshire Hospitals NHS Trust</t>
  </si>
  <si>
    <t>Chesterfield Royal Hospital NHS Foundation Trust</t>
  </si>
  <si>
    <t>Imperial College Healthcare NHS Trust</t>
  </si>
  <si>
    <t>The Christie NHS Foundation Trust</t>
  </si>
  <si>
    <t>Ipswich Hospital NHS Trust</t>
  </si>
  <si>
    <t>The Clatterbridge Cancer Centre NHS Foundation Trust</t>
  </si>
  <si>
    <t>Isle of Wight NHS Trust</t>
  </si>
  <si>
    <t>Central and North West London NHS Foundation Trust</t>
  </si>
  <si>
    <t>Kent and Medway NHS and Social Care Partnership Trust</t>
  </si>
  <si>
    <t>Colchester Hospital University NHS Foundation Trust</t>
  </si>
  <si>
    <t>Leeds Community Healthcare NHS Trust</t>
  </si>
  <si>
    <t>Cornwall Partnership NHS Foundation Trust</t>
  </si>
  <si>
    <t>Leeds Teaching Hospitals NHS Trust</t>
  </si>
  <si>
    <t>Cumbria Partnership NHS Foundation Trust</t>
  </si>
  <si>
    <t>Leicestershire Partnership NHS Trust</t>
  </si>
  <si>
    <t>Cheshire and Wirral Partnership NHS Foundation Trust</t>
  </si>
  <si>
    <t>Lewisham and Greenwich NHS Trust</t>
  </si>
  <si>
    <t>County Durham and Darlington NHS Foundation Trust</t>
  </si>
  <si>
    <t>Lincolnshire Community Health Services NHS Trust</t>
  </si>
  <si>
    <t>Derby Teaching Hospitals NHS Foundation Trust</t>
  </si>
  <si>
    <t>Liverpool Community Health NHS Trust</t>
  </si>
  <si>
    <t>Derbyshire Community Health Services NHS Foundation Trust</t>
  </si>
  <si>
    <t>London Ambulance Service NHS Trust</t>
  </si>
  <si>
    <t>Derbyshire Healthcare NHS Foundation Trust</t>
  </si>
  <si>
    <t>London North West Healthcare NHS Trust</t>
  </si>
  <si>
    <t>Doncaster &amp; Bassetlaw Hospitals NHS Foundation Trust</t>
  </si>
  <si>
    <t>Maidstone and Tunbridge Wells NHS Trust</t>
  </si>
  <si>
    <t>Dorset County Hospital NHS Foundation Trust</t>
  </si>
  <si>
    <t>TAE</t>
  </si>
  <si>
    <t>Manchester Mental Health and Social Care Trust</t>
  </si>
  <si>
    <t>Dorset Healthcare University NHS Foundation Trust</t>
  </si>
  <si>
    <t>Mersey Care NHS Foundation Trust</t>
  </si>
  <si>
    <t>The Dudley Group NHS Foundation Trust</t>
  </si>
  <si>
    <t>Mid Essex Hospital Services NHS Trust</t>
  </si>
  <si>
    <t>East Kent Hospitals University NHS Foundation Trust</t>
  </si>
  <si>
    <t>Mid Yorkshire Hospitals NHS Trust</t>
  </si>
  <si>
    <t>East London NHS Foundation Trust</t>
  </si>
  <si>
    <t>Norfolk Community Health and Care NHS Trust</t>
  </si>
  <si>
    <t>Frimley Health NHS Foundation Trust</t>
  </si>
  <si>
    <t>North Bristol NHS Trust</t>
  </si>
  <si>
    <t>Gateshead Health NHS Foundation Trust</t>
  </si>
  <si>
    <t>North Cumbria University Hospitals NHS Trust</t>
  </si>
  <si>
    <t>2gether NHS Foundation Trust</t>
  </si>
  <si>
    <t>North Middlesex University Hospital NHS Trust</t>
  </si>
  <si>
    <t>Gloucestershire Hospitals NHS Foundation Trust</t>
  </si>
  <si>
    <t>North Staffordshire Combined Healthcare NHS Trust</t>
  </si>
  <si>
    <t>Greater Manchester Mental Health NHS Foundation Trust</t>
  </si>
  <si>
    <t>North West Ambulance Service NHS Trust</t>
  </si>
  <si>
    <t>Great Ormond Street Hospital for Children NHS Foundation Trust</t>
  </si>
  <si>
    <t>Northampton General Hospital NHS Trust</t>
  </si>
  <si>
    <t>Guy's &amp; St Thomas' Hospital NHS Foundation Trust</t>
  </si>
  <si>
    <t>Northern Devon Healthcare NHS Trust</t>
  </si>
  <si>
    <t>Great Western Hospitals NHS Foundation Trust</t>
  </si>
  <si>
    <t>Nottingham University Hospitals NHS Trust</t>
  </si>
  <si>
    <t>Southern Health NHS Foundation Trust</t>
  </si>
  <si>
    <t>Pennine Acute Hospitals NHS Trust</t>
  </si>
  <si>
    <t>Harrogate and District NHS Foundation Trust</t>
  </si>
  <si>
    <t>Plymouth Hospitals NHS Trust</t>
  </si>
  <si>
    <t>Heart of England NHS Foundation Trust</t>
  </si>
  <si>
    <t>Portsmouth Hospitals NHS Trust</t>
  </si>
  <si>
    <t>Hertfordshire Partnership University NHS Foundation Trust</t>
  </si>
  <si>
    <t>Royal Cornwall Hospitals NHS Trust</t>
  </si>
  <si>
    <t>The Hillingdon Hospitals NHS Foundation Trust</t>
  </si>
  <si>
    <t>Royal Liverpool and Broadgreen University Hospitals NHS Trust</t>
  </si>
  <si>
    <t>Homerton University Hospital NHS Foundation Trust</t>
  </si>
  <si>
    <t>Royal National Orthopaedic Hospital NHS Trust</t>
  </si>
  <si>
    <t>Humber NHS Foundation Trust</t>
  </si>
  <si>
    <t>Sandwell and West Birmingham Hospitals NHS Trust</t>
  </si>
  <si>
    <t>James Paget University Hospitals NHS Foundation Trust</t>
  </si>
  <si>
    <t>Shrewsbury and Telford Hospital NHS Trust</t>
  </si>
  <si>
    <t>Kent Community Health NHS Foundation Trust</t>
  </si>
  <si>
    <t>Shropshire Community Health NHS Trust</t>
  </si>
  <si>
    <t>Kettering General Hospital NHS Foundation Trust</t>
  </si>
  <si>
    <t>Solent NHS Trust</t>
  </si>
  <si>
    <t>King’s College Hospital NHS Foundation Trust</t>
  </si>
  <si>
    <t>South West London and St Georges Mental Health NHS Trust</t>
  </si>
  <si>
    <t>Queen Elizabeth Hospital King's Lynn NHS Foundation Trust</t>
  </si>
  <si>
    <t>Southport and Ormskirk Hospital NHS Trust</t>
  </si>
  <si>
    <t>Kingston Hospital NHS Foundation Trust</t>
  </si>
  <si>
    <t>St Helens and Knowsley Hospitals NHS Trust</t>
  </si>
  <si>
    <t>Lancashire Care NHS Foundation Trust</t>
  </si>
  <si>
    <t>Staffordshire and Stoke on Trent Partnership NHS Trust</t>
  </si>
  <si>
    <t>Lancashire Teaching Hospitals NHS Foundation Trust</t>
  </si>
  <si>
    <t>Surrey and Sussex Healthcare NHS Trust</t>
  </si>
  <si>
    <t>Leeds and York Partnership NHS Foundation Trust</t>
  </si>
  <si>
    <t>Sussex Community NHS Foundation Trust (FT ststus 01/04/2016)</t>
  </si>
  <si>
    <t>Lincolnshire Partnership NHS Foundation Trust</t>
  </si>
  <si>
    <t>The Princess Alexandra Hospital NHS Trust</t>
  </si>
  <si>
    <t>Liverpool Heart and Chest Hospital NHS Foundation Trust</t>
  </si>
  <si>
    <t>The Royal Wolverhampton NHS Trust</t>
  </si>
  <si>
    <t>Liverpool Women's NHS Foundation Trust</t>
  </si>
  <si>
    <t>The Whittington Hospital NHS Trust</t>
  </si>
  <si>
    <t>Luton and Dunstable University Hospital NHS Foundation Trust</t>
  </si>
  <si>
    <t>United Lincolnshire Hospitals NHS Trust</t>
  </si>
  <si>
    <t>Central Manchester University Hospitals NHS Foundation Trust</t>
  </si>
  <si>
    <t>University Hospital of North Staffordshire NHS Trust</t>
  </si>
  <si>
    <t>Medway NHS Foundation Trust</t>
  </si>
  <si>
    <t>University Hospitals Coventry and Warwickshire NHS Trust</t>
  </si>
  <si>
    <t>University Hospitals of Leicester NHS Trust</t>
  </si>
  <si>
    <t>Mid Cheshire Hospitals NHS Foundation Trust</t>
  </si>
  <si>
    <t>Walsall Healthcare NHS Trust</t>
  </si>
  <si>
    <t>RJD</t>
  </si>
  <si>
    <t>Mid Staffordshire NHS Foundation Trust</t>
  </si>
  <si>
    <t>West Hertfordshire Hospitals NHS Trust</t>
  </si>
  <si>
    <t>Milton Keynes University Hospital NHS Foundation Trust</t>
  </si>
  <si>
    <t>West London Mental Health NHS Trust</t>
  </si>
  <si>
    <t>Moorfields Eye Hospital NHS Foundation Trust</t>
  </si>
  <si>
    <t>Weston Area Health NHS Trust</t>
  </si>
  <si>
    <t>University Hospitals of Morecambe Bay NHS Foundation Trust</t>
  </si>
  <si>
    <t>Wirral Community NHS Foundation Trust</t>
  </si>
  <si>
    <t>North East London NHS Foundation Trust</t>
  </si>
  <si>
    <t>Worcestershire Acute Hospitals NHS Trust</t>
  </si>
  <si>
    <t>The Newcastle Upon Tyne Hospitals NHS Foundation Trust</t>
  </si>
  <si>
    <t>Worcestershire Health and Care NHS Trust</t>
  </si>
  <si>
    <t>Northern Lincolnshire and Goole Hospitals NHS Foundation Trust</t>
  </si>
  <si>
    <t>Wye Valley NHS Trust</t>
  </si>
  <si>
    <t>Northamptonshire Healthcare NHS Foundation Trust</t>
  </si>
  <si>
    <t>Yorkshire Ambulance Service NHS Trust</t>
  </si>
  <si>
    <t>North East Ambulance Service NHS Foundation Trust</t>
  </si>
  <si>
    <t>RRD</t>
  </si>
  <si>
    <t>North Essex Partnership University NHS Foundation Trust</t>
  </si>
  <si>
    <t>North Tees and Hartlepool NHS Foundation Trust</t>
  </si>
  <si>
    <t>Northumberland, Tyne &amp; Wear NHS Foundation Trust</t>
  </si>
  <si>
    <t>Northumbria Healthcare NHS Foundation Trust</t>
  </si>
  <si>
    <t>Norfolk and Suffolk NHS Foundation Trust</t>
  </si>
  <si>
    <t>Norfolk and Norwich University Hospitals NHS Foundation Trust</t>
  </si>
  <si>
    <t>Nottinghamshire Healthcare NHS Foundation Trust</t>
  </si>
  <si>
    <t>Oxford Health NHS Foundation Trust</t>
  </si>
  <si>
    <t>Oxford University Hospitals NHS Foundation Trust</t>
  </si>
  <si>
    <t>Oxleas NHS Foundation Trust</t>
  </si>
  <si>
    <t>Papworth Hospital NHS Foundation Trust</t>
  </si>
  <si>
    <t>Pennine Care NHS Foundation Trust</t>
  </si>
  <si>
    <t>Peterborough and Stamford Hospitals NHS Foundation Trust</t>
  </si>
  <si>
    <t>Poole Hospital NHS Foundation Trust</t>
  </si>
  <si>
    <t>Queen Victoria Hospital NHS Foundation Trust</t>
  </si>
  <si>
    <t>Rotherham Doncaster and South Humber NHS Foundation Trust</t>
  </si>
  <si>
    <t>Royal Devon and Exeter NHS Foundation Trust</t>
  </si>
  <si>
    <t>The Robert Jones and Agnes Hunt Orthopaedic Hospital NHS Foundation Trust</t>
  </si>
  <si>
    <t>The Royal Orthopaedic Hospital NHS Foundation Trust</t>
  </si>
  <si>
    <t>The Rotherham NHS Foundation Trust</t>
  </si>
  <si>
    <t>Royal Berkshire NHS Foundation Trust</t>
  </si>
  <si>
    <t>Royal Brompton and Harefield NHS Foundation Trust</t>
  </si>
  <si>
    <t>Royal Free London NHS Foundation Trust</t>
  </si>
  <si>
    <t>The Royal Marsden NHS Foundation Trust</t>
  </si>
  <si>
    <t>Royal Surrey County Hospital NHS Foundation Trust</t>
  </si>
  <si>
    <t>Royal United Hospitals Bath NHS Foundation Trust</t>
  </si>
  <si>
    <t>Salford Royal NHS Foundation Trust</t>
  </si>
  <si>
    <t>Salisbury NHS Foundation Trust</t>
  </si>
  <si>
    <t>The Black Country Partnership NHS Foundation Trust</t>
  </si>
  <si>
    <t>South Central Ambulance Service NHS Foundation Trust</t>
  </si>
  <si>
    <t>South East Coast Ambulance Service NHS Foundation Trust</t>
  </si>
  <si>
    <t>Sheffield Children's NHS Foundation Trust</t>
  </si>
  <si>
    <t>Sheffield Health and Social Care NHS Foundation Trust</t>
  </si>
  <si>
    <t>Sheffield Teaching Hospitals NHS Foundation Trust</t>
  </si>
  <si>
    <t>Sherwood Forest Hospitals NHS Foundation Trust</t>
  </si>
  <si>
    <t>South London and Maudsley NHS Foundation Trust</t>
  </si>
  <si>
    <t>Somerset Partnership NHS Foundation Trust</t>
  </si>
  <si>
    <t>University Hospital Southampton NHS Foundation Trust</t>
  </si>
  <si>
    <t>Torbay and South Devon NHS Foundation Trust</t>
  </si>
  <si>
    <t>Southend University Hospital NHS Foundation Trust</t>
  </si>
  <si>
    <t>RWN</t>
  </si>
  <si>
    <t>South Essex Partnership University NHS Foundation Trust</t>
  </si>
  <si>
    <t>South Staffordshire and Shropshire Healthcare NHS Foundation Trust</t>
  </si>
  <si>
    <t>South Tees Hospitals NHS Foundation Trust</t>
  </si>
  <si>
    <t>South Tyneside NHS Foundation Trust</t>
  </si>
  <si>
    <t>St George’s University Hospitals NHS Foundation Trust</t>
  </si>
  <si>
    <t>Stockport NHS Foundation Trust</t>
  </si>
  <si>
    <t>City Hospitals Sunderland NHS Foundation Trust</t>
  </si>
  <si>
    <t>Surrey and Borders Partnership NHS Foundation Trust</t>
  </si>
  <si>
    <t>Sussex Community NHS Foundation Trust</t>
  </si>
  <si>
    <t>Sussex Partnership NHS Foundation Trust</t>
  </si>
  <si>
    <t>South Warwickshire NHS Foundation Trust</t>
  </si>
  <si>
    <t>South Western Ambulance Service NHS Foundation Trust</t>
  </si>
  <si>
    <t>South West Yorkshire Partnership NHS Foundation Trust</t>
  </si>
  <si>
    <t>Tameside and Glossop Integrated Care NHS Foundation Trust</t>
  </si>
  <si>
    <t>Taunton &amp; Somerset NHS Foundation Trust</t>
  </si>
  <si>
    <t>Tavistock and Portman NHS Foundation Trust</t>
  </si>
  <si>
    <t>Tees, Esk and Wear Valleys NHS Foundation Trust</t>
  </si>
  <si>
    <t>University College London Hospitals NHS Foundation Trust</t>
  </si>
  <si>
    <t>University Hospitals Birmingham NHS Foundation Trust</t>
  </si>
  <si>
    <t>University Hospital of South Manchester NHS Foundation Trust</t>
  </si>
  <si>
    <t>The Walton Centre NHS Foundation Trust</t>
  </si>
  <si>
    <t>Warrington and Halton Hospitals NHS Foundation Trust</t>
  </si>
  <si>
    <t>Western Sussex Hospitals NHS Foundation Trust</t>
  </si>
  <si>
    <t>West Midlands Ambulance Service NHS Foundation Trust</t>
  </si>
  <si>
    <t>West Suffolk NHS Foundation Trust</t>
  </si>
  <si>
    <t>Wrightington, Wigan and Leigh NHS Foundation Trust</t>
  </si>
  <si>
    <t>Wirral University Teaching Hospital NHS Foundation Trust</t>
  </si>
  <si>
    <t>Yeovil District Hospital NHS Foundation Trust</t>
  </si>
  <si>
    <t>York Teaching Hospital NHS Foundation Trust</t>
  </si>
  <si>
    <t>2016-17 tariff - market forces factor (MFF)</t>
  </si>
  <si>
    <t>Provider Code</t>
  </si>
  <si>
    <t>Provider Name</t>
  </si>
  <si>
    <t>Payment index value for 2016-17</t>
  </si>
  <si>
    <t>https://www.gov.uk/government/uploads/system/uploads/attachment_data/file/509698/Annex_A_national_prices_and_national_tariff_workbook.xlsx</t>
  </si>
  <si>
    <t>SUSSEX COMMUNITY NHS TRUST</t>
  </si>
  <si>
    <t>CALDERSTONES PARTNERSHIP NHS FOUNDATION TRUST</t>
  </si>
  <si>
    <t>BIRMINGHAM WOMEN'S NHS FOUNDATION TRUST</t>
  </si>
  <si>
    <t>TAMESIDE HOSPITAL NHS FOUNDATION TRUST</t>
  </si>
  <si>
    <t>HINCHINGBROOKE HEALTH CARE NHS TRUST</t>
  </si>
  <si>
    <t>NORTH ESSEX PARTNERSHIP UNIVERSITY NHS FOUNDATION TRUST</t>
  </si>
  <si>
    <t>MERSEY CARE NHS TRUST</t>
  </si>
  <si>
    <t>SOUTH ESSEX PARTNERSHIP UNIVERSITY NHS FOUNDATION TRUST</t>
  </si>
  <si>
    <t>WIRRAL COMMUNITY NHS TRUST</t>
  </si>
  <si>
    <t>BIRMINGHAM COMMUNITY HEALTHCARE NHS TRUST</t>
  </si>
  <si>
    <t>MANCHESTER MENTAL HEALTH AND SOCIAL CARE TRUST</t>
  </si>
  <si>
    <t>Mergers</t>
  </si>
  <si>
    <t>Code</t>
  </si>
  <si>
    <t>Orgcode Correction for Mergers</t>
  </si>
  <si>
    <t>ESSEX PARTNERSHIP UNIVERSITY NHS FOUNDATION TRUST</t>
  </si>
  <si>
    <t>FT Value (£k)</t>
  </si>
  <si>
    <t>NHST Value (£k)</t>
  </si>
  <si>
    <t>Total operating revenue (£k)</t>
  </si>
  <si>
    <t>Merger code</t>
  </si>
  <si>
    <t>MFF adj Op Rev</t>
  </si>
  <si>
    <t>Post Merger codes</t>
  </si>
  <si>
    <t>Operating Revenue with 16-17 MFF Removed (£k)</t>
  </si>
  <si>
    <t>Normalisation Factors (by Operating Revenue)</t>
  </si>
  <si>
    <t>Data input year MFF</t>
  </si>
  <si>
    <t>Operating Revenue</t>
  </si>
  <si>
    <t>2016-17 tariff - market forces factor (MFF) from sheet 19 of the 2016/17 national prices and national tariff workbook</t>
  </si>
  <si>
    <t>Worksheet</t>
  </si>
  <si>
    <t>Op Rev data input yr MFF adj</t>
  </si>
  <si>
    <t>Intermediate calculation sheet. Adjustment of operating revenues for mergers.</t>
  </si>
  <si>
    <t>R0A</t>
  </si>
  <si>
    <t>MANCHESTER UNIVERSITY NHS FOUNDATION TRUST</t>
  </si>
  <si>
    <t>ROYAL PAPWORTH HOSPITAL NHS FOUNDATION TRUST</t>
  </si>
  <si>
    <t>NORTH WEST ANGLIA NHS FOUNDATION TRUST</t>
  </si>
  <si>
    <t>GREATER MANCHESTER MENTAL HEALTH NHS FOUNDATION TRUST</t>
  </si>
  <si>
    <t>LONDON NORTH WEST UNIVERSITY HEALTHCARE NHS TRUST</t>
  </si>
  <si>
    <t>WHITTINGTON HEALTH NHS TRUST</t>
  </si>
  <si>
    <t>TAMESIDE AND GLOSSOP INTEGRATED CARE NHS FOUNDATION TRUST</t>
  </si>
  <si>
    <t>DONCASTER AND BASSETLAW TEACHING HOSPITALS NHS FOUNDATION TRUST</t>
  </si>
  <si>
    <t>BIRMINGHAM WOMEN'S AND CHILDREN'S NHS FOUNDATION TRUST</t>
  </si>
  <si>
    <t>NORTH WEST BOROUGHS HEALTHCARE NHS FOUNDATION TRUST</t>
  </si>
  <si>
    <t>Op Rev Nor Component Indices</t>
  </si>
  <si>
    <t>Component index normalisation</t>
  </si>
  <si>
    <t>Underlying MFF</t>
  </si>
  <si>
    <t>Payment index</t>
  </si>
  <si>
    <t>Weightings</t>
  </si>
  <si>
    <t>Mergers since 1 April 2016, to include for 2019/20 Tariff s118</t>
  </si>
  <si>
    <t>EAST SUFFOLK AND NORTH ESSEX NHS FOUNDATION TRUST</t>
  </si>
  <si>
    <t>UNIVERSITY HOSPITALS PLYMOUTH NHS TRUST</t>
  </si>
  <si>
    <t>MIDLANDS PARTNERSHIP NHS FOUNDATION TRUST</t>
  </si>
  <si>
    <t>UNIVERSITY HOSPITALS OF DERBY AND BURTON NHS FOUNDATION TRUST</t>
  </si>
  <si>
    <t>HUMBER TEACHING NHS FOUNDATION TRUST</t>
  </si>
  <si>
    <t>Reads in component index and weighting data for the MFF index calculation from the following models:</t>
  </si>
  <si>
    <t>The component indices are normalised by operating revenue (read from the 'Op Rev data input yr MFF adj' sheet) on this sheet</t>
  </si>
  <si>
    <t>Published accounts data</t>
  </si>
  <si>
    <t>Links to published account data:</t>
  </si>
  <si>
    <t>NHS foundation trust accounts: consolidation (FTC) files 2016/17:</t>
  </si>
  <si>
    <t>‘All FTC data published in NHS foundation trusts' accounts for 2016/17’ file from the webpage</t>
  </si>
  <si>
    <t>https://www.gov.uk/government/publications/nhs-foundation-trust-accounts-consolidation-ftc-files-201617</t>
  </si>
  <si>
    <t>Required information within the 'All data' sheet.</t>
  </si>
  <si>
    <t xml:space="preserve">NHS trusts accounts: 2016 to 2017: </t>
  </si>
  <si>
    <t>‘NHS trusts accounts data’ file from the webpage</t>
  </si>
  <si>
    <t>https://www.gov.uk/government/publications/nhs-trusts-accounts-2016-to-2017</t>
  </si>
  <si>
    <t>Required information within the '2016-17 Final Accounts TRU01-25' sheet</t>
  </si>
  <si>
    <t>This is a table of the mergers accounted for in the 2019/20 National Tariff MFF proposals.</t>
  </si>
  <si>
    <t>Notes / data 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</si>
</sst>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(* #,##0.00_);_(* \(#,##0.00\);_(* &quot;-&quot;??_);_(@_)"/>
    <numFmt numFmtId="165" formatCode="0.000"/>
    <numFmt numFmtId="166" formatCode="0.0%"/>
    <numFmt numFmtId="167" formatCode="_(* #,##0.000_);_(* \(#,##0.000\);_(* &quot;-&quot;??_);_(@_)"/>
    <numFmt numFmtId="168" formatCode="_-* #,##0_-;\-* #,##0_-;_-* &quot;-&quot;??_-;_-@_-"/>
    <numFmt numFmtId="169" formatCode="0.0000"/>
    <numFmt numFmtId="170" formatCode="#,##0_ ;[Red]\-#,##0\ "/>
    <numFmt numFmtId="171" formatCode="#,##0.000_ ;\-#,##0.000\ 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b/>
      <sz val="18"/>
      <color indexed="56"/>
      <name val="Cambria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2"/>
      <name val="Arial"/>
      <family val="2"/>
    </font>
    <font>
      <b/>
      <u/>
      <sz val="10"/>
      <name val="Arial"/>
      <family val="2"/>
    </font>
    <font>
      <u/>
      <sz val="11"/>
      <color theme="1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39997558519241921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5" tint="0.39997558519241921"/>
      </top>
      <bottom style="thin">
        <color theme="4" tint="0.39997558519241921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1" applyNumberFormat="0" applyFill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9" fillId="0" borderId="0"/>
    <xf numFmtId="0" fontId="7" fillId="0" borderId="0"/>
    <xf numFmtId="0" fontId="12" fillId="0" borderId="0"/>
    <xf numFmtId="0" fontId="9" fillId="0" borderId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162">
    <xf numFmtId="0" fontId="0" fillId="0" borderId="0" xfId="0"/>
    <xf numFmtId="165" fontId="0" fillId="0" borderId="0" xfId="0" applyNumberFormat="1"/>
    <xf numFmtId="0" fontId="0" fillId="0" borderId="2" xfId="0" applyBorder="1"/>
    <xf numFmtId="167" fontId="3" fillId="3" borderId="2" xfId="1" applyNumberFormat="1" applyFont="1" applyFill="1" applyBorder="1" applyAlignment="1">
      <alignment vertical="center"/>
    </xf>
    <xf numFmtId="0" fontId="0" fillId="0" borderId="3" xfId="0" applyBorder="1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Font="1" applyFill="1" applyBorder="1"/>
    <xf numFmtId="0" fontId="0" fillId="0" borderId="7" xfId="0" applyFont="1" applyFill="1" applyBorder="1"/>
    <xf numFmtId="0" fontId="13" fillId="4" borderId="8" xfId="9" applyFont="1" applyFill="1" applyBorder="1" applyAlignment="1">
      <alignment horizontal="center" vertical="center"/>
    </xf>
    <xf numFmtId="43" fontId="0" fillId="0" borderId="0" xfId="0" applyNumberFormat="1"/>
    <xf numFmtId="0" fontId="13" fillId="6" borderId="15" xfId="9" applyFont="1" applyFill="1" applyBorder="1" applyAlignment="1">
      <alignment horizontal="center" vertical="center"/>
    </xf>
    <xf numFmtId="0" fontId="13" fillId="6" borderId="15" xfId="9" applyFont="1" applyFill="1" applyBorder="1" applyAlignment="1">
      <alignment horizontal="center" vertical="center" wrapText="1"/>
    </xf>
    <xf numFmtId="0" fontId="13" fillId="7" borderId="15" xfId="9" applyFont="1" applyFill="1" applyBorder="1" applyAlignment="1">
      <alignment horizontal="center" vertical="center"/>
    </xf>
    <xf numFmtId="0" fontId="13" fillId="7" borderId="15" xfId="9" applyFont="1" applyFill="1" applyBorder="1" applyAlignment="1">
      <alignment horizontal="center" vertical="center" wrapText="1"/>
    </xf>
    <xf numFmtId="0" fontId="13" fillId="8" borderId="16" xfId="9" applyFont="1" applyFill="1" applyBorder="1" applyAlignment="1">
      <alignment horizontal="center" vertical="center" wrapText="1"/>
    </xf>
    <xf numFmtId="0" fontId="13" fillId="9" borderId="15" xfId="9" applyFont="1" applyFill="1" applyBorder="1" applyAlignment="1">
      <alignment horizontal="center" vertical="center"/>
    </xf>
    <xf numFmtId="0" fontId="13" fillId="8" borderId="15" xfId="9" applyFont="1" applyFill="1" applyBorder="1" applyAlignment="1">
      <alignment horizontal="center" vertical="center" wrapText="1"/>
    </xf>
    <xf numFmtId="43" fontId="0" fillId="10" borderId="17" xfId="0" applyNumberFormat="1" applyFill="1" applyBorder="1" applyAlignment="1">
      <alignment horizontal="left"/>
    </xf>
    <xf numFmtId="0" fontId="0" fillId="10" borderId="18" xfId="0" applyFill="1" applyBorder="1"/>
    <xf numFmtId="0" fontId="0" fillId="10" borderId="19" xfId="0" applyFill="1" applyBorder="1"/>
    <xf numFmtId="9" fontId="0" fillId="0" borderId="0" xfId="11" applyFont="1"/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165" fontId="5" fillId="6" borderId="17" xfId="0" applyNumberFormat="1" applyFont="1" applyFill="1" applyBorder="1" applyAlignment="1">
      <alignment horizontal="center" vertical="center" wrapText="1"/>
    </xf>
    <xf numFmtId="0" fontId="5" fillId="9" borderId="17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center" vertical="center" wrapText="1"/>
    </xf>
    <xf numFmtId="0" fontId="5" fillId="9" borderId="25" xfId="0" applyFont="1" applyFill="1" applyBorder="1" applyAlignment="1">
      <alignment horizontal="center" vertical="center" wrapText="1"/>
    </xf>
    <xf numFmtId="167" fontId="3" fillId="3" borderId="3" xfId="1" applyNumberFormat="1" applyFont="1" applyFill="1" applyBorder="1" applyAlignment="1">
      <alignment horizontal="right" vertical="center"/>
    </xf>
    <xf numFmtId="167" fontId="3" fillId="3" borderId="3" xfId="1" applyNumberFormat="1" applyFont="1" applyFill="1" applyBorder="1" applyAlignment="1">
      <alignment vertical="center"/>
    </xf>
    <xf numFmtId="167" fontId="3" fillId="3" borderId="24" xfId="1" applyNumberFormat="1" applyFont="1" applyFill="1" applyBorder="1" applyAlignment="1">
      <alignment vertical="center"/>
    </xf>
    <xf numFmtId="167" fontId="3" fillId="3" borderId="10" xfId="1" applyNumberFormat="1" applyFont="1" applyFill="1" applyBorder="1" applyAlignment="1">
      <alignment vertical="center"/>
    </xf>
    <xf numFmtId="0" fontId="0" fillId="0" borderId="26" xfId="0" applyBorder="1"/>
    <xf numFmtId="0" fontId="0" fillId="0" borderId="11" xfId="0" applyBorder="1"/>
    <xf numFmtId="167" fontId="3" fillId="3" borderId="11" xfId="1" applyNumberFormat="1" applyFont="1" applyFill="1" applyBorder="1" applyAlignment="1">
      <alignment vertical="center"/>
    </xf>
    <xf numFmtId="0" fontId="6" fillId="0" borderId="0" xfId="5" applyAlignment="1" applyProtection="1"/>
    <xf numFmtId="0" fontId="17" fillId="0" borderId="0" xfId="0" applyFont="1"/>
    <xf numFmtId="0" fontId="18" fillId="0" borderId="0" xfId="0" applyFont="1" applyBorder="1"/>
    <xf numFmtId="0" fontId="15" fillId="0" borderId="0" xfId="0" applyFont="1" applyAlignment="1">
      <alignment horizontal="center"/>
    </xf>
    <xf numFmtId="0" fontId="16" fillId="11" borderId="30" xfId="0" applyFont="1" applyFill="1" applyBorder="1"/>
    <xf numFmtId="0" fontId="16" fillId="12" borderId="31" xfId="0" applyFont="1" applyFill="1" applyBorder="1"/>
    <xf numFmtId="0" fontId="16" fillId="12" borderId="30" xfId="0" applyFont="1" applyFill="1" applyBorder="1"/>
    <xf numFmtId="0" fontId="19" fillId="12" borderId="32" xfId="0" applyFont="1" applyFill="1" applyBorder="1" applyAlignment="1">
      <alignment wrapText="1"/>
    </xf>
    <xf numFmtId="0" fontId="21" fillId="0" borderId="0" xfId="16" applyFont="1" applyAlignment="1">
      <alignment vertical="center"/>
    </xf>
    <xf numFmtId="0" fontId="21" fillId="0" borderId="0" xfId="0" applyFont="1" applyAlignment="1">
      <alignment horizontal="right"/>
    </xf>
    <xf numFmtId="0" fontId="1" fillId="13" borderId="30" xfId="0" applyFont="1" applyFill="1" applyBorder="1"/>
    <xf numFmtId="0" fontId="1" fillId="13" borderId="30" xfId="0" applyNumberFormat="1" applyFont="1" applyFill="1" applyBorder="1"/>
    <xf numFmtId="0" fontId="1" fillId="14" borderId="33" xfId="0" applyFont="1" applyFill="1" applyBorder="1" applyAlignment="1">
      <alignment horizontal="center"/>
    </xf>
    <xf numFmtId="0" fontId="20" fillId="0" borderId="0" xfId="16" applyFont="1" applyAlignment="1">
      <alignment horizontal="left" vertical="center" indent="10"/>
    </xf>
    <xf numFmtId="0" fontId="1" fillId="0" borderId="30" xfId="0" applyFont="1" applyBorder="1"/>
    <xf numFmtId="0" fontId="1" fillId="0" borderId="30" xfId="0" applyNumberFormat="1" applyFont="1" applyBorder="1"/>
    <xf numFmtId="0" fontId="1" fillId="0" borderId="33" xfId="0" applyFont="1" applyBorder="1" applyAlignment="1">
      <alignment horizontal="center"/>
    </xf>
    <xf numFmtId="0" fontId="22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7" fillId="0" borderId="0" xfId="0" applyNumberFormat="1" applyFont="1"/>
    <xf numFmtId="168" fontId="16" fillId="11" borderId="34" xfId="1" applyNumberFormat="1" applyFont="1" applyFill="1" applyBorder="1"/>
    <xf numFmtId="0" fontId="16" fillId="12" borderId="35" xfId="0" applyFont="1" applyFill="1" applyBorder="1"/>
    <xf numFmtId="0" fontId="16" fillId="12" borderId="36" xfId="0" applyFont="1" applyFill="1" applyBorder="1"/>
    <xf numFmtId="0" fontId="20" fillId="0" borderId="0" xfId="16" applyFont="1" applyAlignment="1">
      <alignment vertical="center"/>
    </xf>
    <xf numFmtId="168" fontId="17" fillId="0" borderId="0" xfId="1" applyNumberFormat="1" applyFont="1"/>
    <xf numFmtId="0" fontId="17" fillId="0" borderId="0" xfId="0" applyFont="1" applyAlignment="1">
      <alignment horizontal="center"/>
    </xf>
    <xf numFmtId="3" fontId="17" fillId="0" borderId="0" xfId="0" applyNumberFormat="1" applyFont="1"/>
    <xf numFmtId="0" fontId="17" fillId="0" borderId="37" xfId="0" applyFont="1" applyBorder="1" applyAlignment="1">
      <alignment horizontal="center"/>
    </xf>
    <xf numFmtId="0" fontId="17" fillId="0" borderId="37" xfId="0" applyFont="1" applyBorder="1"/>
    <xf numFmtId="0" fontId="17" fillId="0" borderId="38" xfId="0" applyFont="1" applyBorder="1" applyAlignment="1">
      <alignment horizontal="center"/>
    </xf>
    <xf numFmtId="3" fontId="17" fillId="0" borderId="39" xfId="0" applyNumberFormat="1" applyFont="1" applyBorder="1"/>
    <xf numFmtId="0" fontId="17" fillId="0" borderId="39" xfId="0" applyFont="1" applyBorder="1"/>
    <xf numFmtId="0" fontId="3" fillId="2" borderId="0" xfId="17" applyFont="1" applyFill="1" applyAlignment="1">
      <alignment vertical="center"/>
    </xf>
    <xf numFmtId="0" fontId="24" fillId="2" borderId="0" xfId="17" applyFont="1" applyFill="1" applyBorder="1" applyAlignment="1">
      <alignment horizontal="left" vertical="center"/>
    </xf>
    <xf numFmtId="0" fontId="25" fillId="0" borderId="0" xfId="0" applyFont="1"/>
    <xf numFmtId="0" fontId="2" fillId="0" borderId="0" xfId="17" applyFont="1" applyFill="1" applyBorder="1" applyAlignment="1">
      <alignment horizontal="left" vertical="center"/>
    </xf>
    <xf numFmtId="0" fontId="24" fillId="0" borderId="0" xfId="17" applyFont="1" applyFill="1" applyBorder="1" applyAlignment="1">
      <alignment horizontal="left" vertical="center"/>
    </xf>
    <xf numFmtId="0" fontId="3" fillId="15" borderId="13" xfId="17" applyFont="1" applyFill="1" applyBorder="1" applyAlignment="1">
      <alignment horizontal="center" vertical="center" wrapText="1"/>
    </xf>
    <xf numFmtId="0" fontId="3" fillId="15" borderId="40" xfId="17" applyFont="1" applyFill="1" applyBorder="1" applyAlignment="1">
      <alignment horizontal="center" vertical="center" wrapText="1"/>
    </xf>
    <xf numFmtId="0" fontId="3" fillId="15" borderId="14" xfId="17" applyFont="1" applyFill="1" applyBorder="1" applyAlignment="1">
      <alignment horizontal="center" vertical="center" wrapText="1"/>
    </xf>
    <xf numFmtId="0" fontId="3" fillId="0" borderId="41" xfId="17" applyFont="1" applyFill="1" applyBorder="1" applyAlignment="1">
      <alignment vertical="center"/>
    </xf>
    <xf numFmtId="0" fontId="3" fillId="0" borderId="42" xfId="17" applyFont="1" applyFill="1" applyBorder="1" applyAlignment="1">
      <alignment vertical="center"/>
    </xf>
    <xf numFmtId="169" fontId="3" fillId="0" borderId="43" xfId="18" applyNumberFormat="1" applyFont="1" applyFill="1" applyBorder="1" applyAlignment="1">
      <alignment vertical="center"/>
    </xf>
    <xf numFmtId="0" fontId="3" fillId="0" borderId="44" xfId="17" applyFont="1" applyFill="1" applyBorder="1" applyAlignment="1">
      <alignment vertical="center"/>
    </xf>
    <xf numFmtId="0" fontId="3" fillId="0" borderId="45" xfId="17" applyFont="1" applyFill="1" applyBorder="1" applyAlignment="1">
      <alignment vertical="center"/>
    </xf>
    <xf numFmtId="0" fontId="3" fillId="0" borderId="45" xfId="17" applyFont="1" applyFill="1" applyBorder="1"/>
    <xf numFmtId="0" fontId="3" fillId="0" borderId="46" xfId="17" applyFont="1" applyFill="1" applyBorder="1" applyAlignment="1">
      <alignment vertical="center"/>
    </xf>
    <xf numFmtId="0" fontId="3" fillId="0" borderId="23" xfId="17" applyFont="1" applyFill="1" applyBorder="1" applyAlignment="1">
      <alignment vertical="center"/>
    </xf>
    <xf numFmtId="169" fontId="3" fillId="0" borderId="47" xfId="18" applyNumberFormat="1" applyFont="1" applyFill="1" applyBorder="1" applyAlignment="1">
      <alignment vertical="center"/>
    </xf>
    <xf numFmtId="169" fontId="3" fillId="0" borderId="43" xfId="12" applyNumberFormat="1" applyFont="1" applyFill="1" applyBorder="1" applyAlignment="1">
      <alignment vertical="center"/>
    </xf>
    <xf numFmtId="0" fontId="16" fillId="16" borderId="0" xfId="6" applyFont="1" applyFill="1"/>
    <xf numFmtId="0" fontId="9" fillId="0" borderId="0" xfId="10"/>
    <xf numFmtId="0" fontId="12" fillId="0" borderId="0" xfId="6"/>
    <xf numFmtId="0" fontId="2" fillId="10" borderId="17" xfId="20" applyFill="1" applyBorder="1"/>
    <xf numFmtId="0" fontId="2" fillId="0" borderId="48" xfId="20" applyBorder="1"/>
    <xf numFmtId="0" fontId="2" fillId="10" borderId="18" xfId="20" applyFill="1" applyBorder="1" applyAlignment="1">
      <alignment vertical="center"/>
    </xf>
    <xf numFmtId="0" fontId="2" fillId="0" borderId="0" xfId="20" applyBorder="1"/>
    <xf numFmtId="0" fontId="2" fillId="17" borderId="50" xfId="20" applyFont="1" applyFill="1" applyBorder="1"/>
    <xf numFmtId="0" fontId="3" fillId="0" borderId="21" xfId="0" applyFont="1" applyBorder="1"/>
    <xf numFmtId="170" fontId="3" fillId="0" borderId="0" xfId="0" applyNumberFormat="1" applyFont="1" applyBorder="1"/>
    <xf numFmtId="0" fontId="3" fillId="0" borderId="0" xfId="0" applyFont="1" applyBorder="1"/>
    <xf numFmtId="0" fontId="3" fillId="0" borderId="49" xfId="0" applyFont="1" applyBorder="1"/>
    <xf numFmtId="0" fontId="3" fillId="0" borderId="22" xfId="0" applyFont="1" applyBorder="1"/>
    <xf numFmtId="170" fontId="3" fillId="0" borderId="50" xfId="0" applyNumberFormat="1" applyFont="1" applyBorder="1"/>
    <xf numFmtId="0" fontId="3" fillId="0" borderId="50" xfId="0" applyFont="1" applyBorder="1"/>
    <xf numFmtId="0" fontId="3" fillId="0" borderId="28" xfId="0" applyFont="1" applyBorder="1"/>
    <xf numFmtId="0" fontId="13" fillId="5" borderId="29" xfId="0" applyFont="1" applyFill="1" applyBorder="1" applyAlignment="1">
      <alignment vertical="center"/>
    </xf>
    <xf numFmtId="0" fontId="13" fillId="5" borderId="51" xfId="0" applyFont="1" applyFill="1" applyBorder="1" applyAlignment="1">
      <alignment horizontal="right" vertical="center"/>
    </xf>
    <xf numFmtId="165" fontId="14" fillId="0" borderId="13" xfId="11" applyNumberFormat="1" applyFont="1" applyFill="1" applyBorder="1"/>
    <xf numFmtId="165" fontId="14" fillId="0" borderId="40" xfId="11" applyNumberFormat="1" applyFont="1" applyFill="1" applyBorder="1"/>
    <xf numFmtId="165" fontId="14" fillId="0" borderId="14" xfId="11" applyNumberFormat="1" applyFont="1" applyFill="1" applyBorder="1"/>
    <xf numFmtId="0" fontId="2" fillId="0" borderId="0" xfId="0" applyFont="1"/>
    <xf numFmtId="0" fontId="17" fillId="0" borderId="0" xfId="0" applyFont="1" applyFill="1"/>
    <xf numFmtId="0" fontId="26" fillId="0" borderId="0" xfId="5" applyFont="1" applyAlignment="1" applyProtection="1"/>
    <xf numFmtId="0" fontId="16" fillId="16" borderId="0" xfId="0" applyFont="1" applyFill="1"/>
    <xf numFmtId="0" fontId="21" fillId="0" borderId="0" xfId="0" applyFont="1" applyFill="1"/>
    <xf numFmtId="167" fontId="3" fillId="3" borderId="40" xfId="1" applyNumberFormat="1" applyFont="1" applyFill="1" applyBorder="1" applyAlignment="1">
      <alignment horizontal="right" vertical="center"/>
    </xf>
    <xf numFmtId="0" fontId="5" fillId="2" borderId="27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3" fillId="7" borderId="41" xfId="9" applyFont="1" applyFill="1" applyBorder="1" applyAlignment="1">
      <alignment horizontal="center" vertical="center"/>
    </xf>
    <xf numFmtId="0" fontId="2" fillId="0" borderId="25" xfId="19" applyBorder="1"/>
    <xf numFmtId="0" fontId="2" fillId="0" borderId="49" xfId="19" applyBorder="1"/>
    <xf numFmtId="0" fontId="5" fillId="10" borderId="19" xfId="20" applyFont="1" applyFill="1" applyBorder="1" applyAlignment="1">
      <alignment vertical="center"/>
    </xf>
    <xf numFmtId="0" fontId="5" fillId="17" borderId="50" xfId="20" applyFont="1" applyFill="1" applyBorder="1"/>
    <xf numFmtId="0" fontId="2" fillId="0" borderId="28" xfId="19" applyBorder="1"/>
    <xf numFmtId="0" fontId="2" fillId="0" borderId="0" xfId="19"/>
    <xf numFmtId="0" fontId="2" fillId="0" borderId="48" xfId="20" applyFont="1" applyBorder="1"/>
    <xf numFmtId="0" fontId="2" fillId="0" borderId="25" xfId="19" applyFont="1" applyBorder="1"/>
    <xf numFmtId="0" fontId="2" fillId="0" borderId="0" xfId="20" applyFont="1" applyBorder="1"/>
    <xf numFmtId="0" fontId="11" fillId="0" borderId="49" xfId="19" applyFont="1" applyBorder="1"/>
    <xf numFmtId="0" fontId="2" fillId="0" borderId="28" xfId="19" applyFont="1" applyBorder="1"/>
    <xf numFmtId="0" fontId="2" fillId="0" borderId="49" xfId="19" applyFont="1" applyBorder="1"/>
    <xf numFmtId="0" fontId="11" fillId="0" borderId="25" xfId="19" applyFont="1" applyBorder="1"/>
    <xf numFmtId="4" fontId="3" fillId="3" borderId="24" xfId="1" applyNumberFormat="1" applyFont="1" applyFill="1" applyBorder="1" applyAlignment="1">
      <alignment vertical="center"/>
    </xf>
    <xf numFmtId="4" fontId="3" fillId="3" borderId="10" xfId="1" applyNumberFormat="1" applyFont="1" applyFill="1" applyBorder="1" applyAlignment="1">
      <alignment vertical="center"/>
    </xf>
    <xf numFmtId="4" fontId="3" fillId="3" borderId="12" xfId="1" applyNumberFormat="1" applyFont="1" applyFill="1" applyBorder="1" applyAlignment="1">
      <alignment vertical="center"/>
    </xf>
    <xf numFmtId="0" fontId="5" fillId="8" borderId="17" xfId="0" applyFont="1" applyFill="1" applyBorder="1" applyAlignment="1">
      <alignment horizontal="center" vertical="center" wrapText="1"/>
    </xf>
    <xf numFmtId="167" fontId="3" fillId="3" borderId="9" xfId="1" applyNumberFormat="1" applyFont="1" applyFill="1" applyBorder="1" applyAlignment="1">
      <alignment horizontal="right" vertical="center"/>
    </xf>
    <xf numFmtId="167" fontId="3" fillId="3" borderId="24" xfId="1" applyNumberFormat="1" applyFont="1" applyFill="1" applyBorder="1" applyAlignment="1">
      <alignment horizontal="right" vertical="center"/>
    </xf>
    <xf numFmtId="167" fontId="3" fillId="3" borderId="13" xfId="1" applyNumberFormat="1" applyFont="1" applyFill="1" applyBorder="1" applyAlignment="1">
      <alignment horizontal="right" vertical="center"/>
    </xf>
    <xf numFmtId="167" fontId="3" fillId="3" borderId="14" xfId="1" applyNumberFormat="1" applyFont="1" applyFill="1" applyBorder="1" applyAlignment="1">
      <alignment horizontal="right" vertical="center"/>
    </xf>
    <xf numFmtId="171" fontId="5" fillId="10" borderId="27" xfId="0" applyNumberFormat="1" applyFont="1" applyFill="1" applyBorder="1" applyAlignment="1">
      <alignment horizontal="center" vertical="center"/>
    </xf>
    <xf numFmtId="0" fontId="17" fillId="0" borderId="0" xfId="21" applyFont="1"/>
    <xf numFmtId="0" fontId="13" fillId="5" borderId="29" xfId="0" applyFont="1" applyFill="1" applyBorder="1" applyAlignment="1">
      <alignment horizontal="center" vertical="center"/>
    </xf>
    <xf numFmtId="166" fontId="14" fillId="0" borderId="11" xfId="11" applyNumberFormat="1" applyFont="1" applyFill="1" applyBorder="1"/>
    <xf numFmtId="166" fontId="14" fillId="0" borderId="12" xfId="11" applyNumberFormat="1" applyFont="1" applyFill="1" applyBorder="1"/>
    <xf numFmtId="0" fontId="5" fillId="0" borderId="0" xfId="10" applyFont="1"/>
    <xf numFmtId="0" fontId="4" fillId="15" borderId="20" xfId="10" applyFont="1" applyFill="1" applyBorder="1" applyAlignment="1">
      <alignment vertical="center" wrapText="1"/>
    </xf>
    <xf numFmtId="0" fontId="4" fillId="15" borderId="42" xfId="10" applyFont="1" applyFill="1" applyBorder="1" applyAlignment="1">
      <alignment vertical="center" wrapText="1"/>
    </xf>
    <xf numFmtId="0" fontId="2" fillId="10" borderId="17" xfId="10" applyFont="1" applyFill="1" applyBorder="1"/>
    <xf numFmtId="0" fontId="2" fillId="0" borderId="48" xfId="10" applyFont="1" applyBorder="1"/>
    <xf numFmtId="0" fontId="2" fillId="10" borderId="18" xfId="10" applyFont="1" applyFill="1" applyBorder="1" applyAlignment="1">
      <alignment vertical="center"/>
    </xf>
    <xf numFmtId="0" fontId="2" fillId="0" borderId="0" xfId="10" applyFont="1" applyBorder="1"/>
    <xf numFmtId="0" fontId="2" fillId="17" borderId="50" xfId="10" applyFont="1" applyFill="1" applyBorder="1"/>
    <xf numFmtId="0" fontId="4" fillId="15" borderId="8" xfId="10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17" fillId="0" borderId="0" xfId="0" applyFont="1" applyFill="1" applyAlignment="1"/>
    <xf numFmtId="0" fontId="27" fillId="0" borderId="0" xfId="0" applyFont="1" applyFill="1"/>
    <xf numFmtId="0" fontId="20" fillId="0" borderId="0" xfId="16" applyFont="1" applyAlignment="1">
      <alignment vertical="top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top"/>
    </xf>
    <xf numFmtId="0" fontId="28" fillId="0" borderId="0" xfId="0" applyFont="1"/>
    <xf numFmtId="0" fontId="23" fillId="2" borderId="0" xfId="17" applyFont="1" applyFill="1" applyBorder="1" applyAlignment="1">
      <alignment horizontal="left" vertical="center"/>
    </xf>
  </cellXfs>
  <cellStyles count="22">
    <cellStyle name="Comma" xfId="1" builtinId="3"/>
    <cellStyle name="Comma 2" xfId="2" xr:uid="{00000000-0005-0000-0000-000001000000}"/>
    <cellStyle name="Comma 3" xfId="3" xr:uid="{00000000-0005-0000-0000-000002000000}"/>
    <cellStyle name="Heading 1 2" xfId="4" xr:uid="{00000000-0005-0000-0000-000003000000}"/>
    <cellStyle name="Hyperlink" xfId="5" builtinId="8"/>
    <cellStyle name="Hyperlink 2" xfId="16" xr:uid="{00000000-0005-0000-0000-000005000000}"/>
    <cellStyle name="Normal" xfId="0" builtinId="0"/>
    <cellStyle name="Normal 11" xfId="17" xr:uid="{00000000-0005-0000-0000-000007000000}"/>
    <cellStyle name="Normal 2" xfId="6" xr:uid="{00000000-0005-0000-0000-000008000000}"/>
    <cellStyle name="Normal 2 2" xfId="7" xr:uid="{00000000-0005-0000-0000-000009000000}"/>
    <cellStyle name="Normal 2 2 2" xfId="19" xr:uid="{00000000-0005-0000-0000-00000A000000}"/>
    <cellStyle name="Normal 2 3" xfId="8" xr:uid="{00000000-0005-0000-0000-00000B000000}"/>
    <cellStyle name="Normal 4" xfId="9" xr:uid="{00000000-0005-0000-0000-00000C000000}"/>
    <cellStyle name="Normal 5" xfId="10" xr:uid="{00000000-0005-0000-0000-00000D000000}"/>
    <cellStyle name="Normal 5 2" xfId="20" xr:uid="{00000000-0005-0000-0000-00000E000000}"/>
    <cellStyle name="Normal 6" xfId="21" xr:uid="{00000000-0005-0000-0000-00000F000000}"/>
    <cellStyle name="Percent" xfId="11" builtinId="5"/>
    <cellStyle name="Percent 10 2" xfId="18" xr:uid="{00000000-0005-0000-0000-000011000000}"/>
    <cellStyle name="Percent 2" xfId="12" xr:uid="{00000000-0005-0000-0000-000012000000}"/>
    <cellStyle name="Percent 2 2" xfId="13" xr:uid="{00000000-0005-0000-0000-000013000000}"/>
    <cellStyle name="Percent 3" xfId="14" xr:uid="{00000000-0005-0000-0000-000014000000}"/>
    <cellStyle name="Title 2" xfId="15" xr:uid="{00000000-0005-0000-0000-000015000000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border outline="0">
        <right style="thin">
          <color theme="4" tint="0.39997558519241921"/>
        </right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5" tint="0.3999755851924192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ustomXml" Target="../customXml/item4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nect2.monitor-nhsft.gov.uk/PricingDelivery/MonitorDocumentLibrary/Model%2016_17/Inputs/MFF/MFF%20model%20consolidation/MFF%20model%20consolidation%2020151209%20v1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nect2.monitor-nhsft.gov.uk/sites/PricingDelivery/MonitorDocumentLibrary/MFF%20review/Final%20MFF%20Models/NMND/Models%20for%20publication%20s118%20for%202019-20/Providers%20list%20and%20mergers%2029%20October%20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nect2.monitor-nhsft.gov.uk/sites/PricingDelivery/MonitorDocumentLibrary/MFF%20review/Final%20MFF%20Models/NMND/Models%20for%20publication%20s118%20for%202019-20/Staff%20Calculation%201617%20FE%20v2.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nect2.monitor-nhsft.gov.uk/sites/PricingDelivery/MonitorDocumentLibrary/MFF%20review/Final%20MFF%20Models/NMND/Models%20for%20publication%20s118%20for%202019-20/MD_Index_Calculation_1617_FE_v2.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nect2.monitor-nhsft.gov.uk/sites/PricingDelivery/MonitorDocumentLibrary/MFF%20review/Final%20MFF%20Models/NMND/Models%20for%20publication%20s118%20for%202019-20/Building_Index_Calculation_1617_FE_v1.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nect2.monitor-nhsft.gov.uk/sites/PricingDelivery/MonitorDocumentLibrary/MFF%20review/Final%20MFF%20Models/NMND/Models%20for%20publication%20s118%20for%202019-20/Land%20Index%20Calculation%201617%20FE%20v1.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nect2.monitor-nhsft.gov.uk/sites/PricingDelivery/MonitorDocumentLibrary/MFF%20review/Final%20MFF%20Models/NMND/Models%20for%20publication%20s118%20for%202019-20/Business%20Rates%20Index%20Calculation%201617%20FE%20v1.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nect2.monitor-nhsft.gov.uk/sites/PricingDelivery/MonitorDocumentLibrary/MFF%20review/Final%20MFF%20Models/NMND/Models%20for%20publication%20s118%20for%202019-20/Weighting_1617_FE_v2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Control"/>
      <sheetName val="Linked sheet"/>
      <sheetName val="All Trusts"/>
      <sheetName val="Base MFF calcs"/>
      <sheetName val="PCT data"/>
      <sheetName val="Staff data"/>
      <sheetName val="M&amp;D data"/>
      <sheetName val="Buildings data"/>
      <sheetName val="Land data"/>
      <sheetName val="Other corrections needed"/>
      <sheetName val="ODS List - NHS Trusts"/>
      <sheetName val="ODS List - NHS Care Trusts"/>
      <sheetName val="Mergers &gt;&gt;"/>
      <sheetName val="Merged Trusts and MFF year"/>
      <sheetName val="Mergers &amp; new Provs to 2013-14"/>
      <sheetName val="Mergers for 2014-15 &gt;&gt;"/>
      <sheetName val="1.Summary"/>
      <sheetName val="Queen Mary to Oxleas"/>
      <sheetName val="QMS &amp; QE to Lewisham"/>
      <sheetName val="QMS to GSTT"/>
      <sheetName val="QMS to Dartford"/>
      <sheetName val="QMS &amp; PRUH to Kings"/>
      <sheetName val="index values"/>
      <sheetName val="Mergers for 2015-16 &gt;&gt;"/>
      <sheetName val="Royal Free + Barnet|Chase Farm"/>
      <sheetName val="Mid Staff|Royal Wolverhampton"/>
      <sheetName val="Mid Staff|UHNS"/>
      <sheetName val="Frimley + Heatherwood|Wexham"/>
      <sheetName val="London North West Trust"/>
      <sheetName val="RUH Bath + RNHRD"/>
      <sheetName val="RJD ERIC 2008|09"/>
      <sheetName val="Mergers for 2016-17 &gt;&gt;"/>
      <sheetName val="Chelsea Westminster+West Midsx"/>
      <sheetName val="South Devon + Torbay|Sthn Devon"/>
      <sheetName val="2014-15 MFF Payment values"/>
    </sheetNames>
    <sheetDataSet>
      <sheetData sheetId="0" refreshError="1"/>
      <sheetData sheetId="1" refreshError="1"/>
      <sheetData sheetId="2" refreshError="1">
        <row r="2">
          <cell r="D2">
            <v>0.92632450882387185</v>
          </cell>
        </row>
      </sheetData>
      <sheetData sheetId="3" refreshError="1">
        <row r="3">
          <cell r="E3">
            <v>0.54914759484508857</v>
          </cell>
          <cell r="F3">
            <v>0.13904710383678176</v>
          </cell>
          <cell r="G3">
            <v>2.6635675286214532E-2</v>
          </cell>
          <cell r="H3">
            <v>4.4820020140147153E-3</v>
          </cell>
          <cell r="I3">
            <v>0.28068762401790043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">
          <cell r="A3" t="str">
            <v>Provider Code</v>
          </cell>
          <cell r="B3" t="str">
            <v>Provider Name</v>
          </cell>
          <cell r="C3" t="str">
            <v>Type</v>
          </cell>
          <cell r="D3" t="str">
            <v>Payment index value for 2014-15</v>
          </cell>
        </row>
        <row r="4">
          <cell r="A4" t="str">
            <v>RTQ</v>
          </cell>
          <cell r="B4" t="str">
            <v>2GETHER NHS FOUNDATION TRUST</v>
          </cell>
          <cell r="C4" t="str">
            <v>Trust</v>
          </cell>
          <cell r="D4">
            <v>1.060697</v>
          </cell>
        </row>
        <row r="5">
          <cell r="A5" t="str">
            <v>RTV</v>
          </cell>
          <cell r="B5" t="str">
            <v>5 BOROUGHS PARTNERSHIP NHS FOUNDATION TRUST</v>
          </cell>
          <cell r="C5" t="str">
            <v>Trust</v>
          </cell>
          <cell r="D5">
            <v>1.0455950000000001</v>
          </cell>
        </row>
        <row r="6">
          <cell r="A6" t="str">
            <v>REM</v>
          </cell>
          <cell r="B6" t="str">
            <v>AINTREE UNIVERSITY HOSPITAL NHS FOUNDATION TRUST</v>
          </cell>
          <cell r="C6" t="str">
            <v>Trust</v>
          </cell>
          <cell r="D6">
            <v>1.0387199999999999</v>
          </cell>
        </row>
        <row r="7">
          <cell r="A7" t="str">
            <v>RCF</v>
          </cell>
          <cell r="B7" t="str">
            <v>AIREDALE NHS FOUNDATION TRUST</v>
          </cell>
          <cell r="C7" t="str">
            <v>Trust</v>
          </cell>
          <cell r="D7">
            <v>1.0304629999999999</v>
          </cell>
        </row>
        <row r="8">
          <cell r="A8" t="str">
            <v>RBS</v>
          </cell>
          <cell r="B8" t="str">
            <v>ALDER HEY CHILDREN'S NHS FOUNDATION TRUST</v>
          </cell>
          <cell r="C8" t="str">
            <v>Trust</v>
          </cell>
          <cell r="D8">
            <v>1.039863</v>
          </cell>
        </row>
        <row r="9">
          <cell r="A9" t="str">
            <v>RTK</v>
          </cell>
          <cell r="B9" t="str">
            <v>ASHFORD AND ST. PETER'S HOSPITALS NHS FOUNDATION TRUST</v>
          </cell>
          <cell r="C9" t="str">
            <v>Trust</v>
          </cell>
          <cell r="D9">
            <v>1.169997</v>
          </cell>
        </row>
        <row r="10">
          <cell r="A10" t="str">
            <v>RVN</v>
          </cell>
          <cell r="B10" t="str">
            <v>AVON AND WILTSHIRE MENTAL HEALTH PARTNERSHIP NHS TRUST</v>
          </cell>
          <cell r="C10" t="str">
            <v>Trust</v>
          </cell>
          <cell r="D10">
            <v>1.074719</v>
          </cell>
        </row>
        <row r="11">
          <cell r="A11" t="str">
            <v>RF4</v>
          </cell>
          <cell r="B11" t="str">
            <v>BARKING, HAVERING AND REDBRIDGE UNIVERSITY HOSPITALS NHS TRUST</v>
          </cell>
          <cell r="C11" t="str">
            <v>Trust</v>
          </cell>
          <cell r="D11">
            <v>1.1743949999999999</v>
          </cell>
        </row>
        <row r="12">
          <cell r="A12" t="str">
            <v>RVL</v>
          </cell>
          <cell r="B12" t="str">
            <v>BARNET AND CHASE FARM HOSPITALS NHS TRUST</v>
          </cell>
          <cell r="C12" t="str">
            <v>Trust</v>
          </cell>
          <cell r="D12">
            <v>1.1972829999999999</v>
          </cell>
        </row>
        <row r="13">
          <cell r="A13" t="str">
            <v>RRP</v>
          </cell>
          <cell r="B13" t="str">
            <v>BARNET, ENFIELD AND HARINGEY MENTAL HEALTH NHS TRUST</v>
          </cell>
          <cell r="C13" t="str">
            <v>Trust</v>
          </cell>
          <cell r="D13">
            <v>1.2003189999999999</v>
          </cell>
        </row>
        <row r="14">
          <cell r="A14" t="str">
            <v>RFF</v>
          </cell>
          <cell r="B14" t="str">
            <v>BARNSLEY HOSPITAL NHS FOUNDATION TRUST</v>
          </cell>
          <cell r="C14" t="str">
            <v>Trust</v>
          </cell>
          <cell r="D14">
            <v>1.0323279999999999</v>
          </cell>
        </row>
        <row r="15">
          <cell r="A15" t="str">
            <v>R1H</v>
          </cell>
          <cell r="B15" t="str">
            <v>BARTS HEALTH NHS TRUST</v>
          </cell>
          <cell r="C15" t="str">
            <v>Trust</v>
          </cell>
          <cell r="D15">
            <v>1.2128019999999999</v>
          </cell>
        </row>
        <row r="16">
          <cell r="A16" t="str">
            <v>RDD</v>
          </cell>
          <cell r="B16" t="str">
            <v>BASILDON AND THURROCK UNIVERSITY HOSPITALS NHS FOUNDATION TRUST</v>
          </cell>
          <cell r="C16" t="str">
            <v>Trust</v>
          </cell>
          <cell r="D16">
            <v>1.1228449999999999</v>
          </cell>
        </row>
        <row r="17">
          <cell r="A17" t="str">
            <v>RC1</v>
          </cell>
          <cell r="B17" t="str">
            <v>BEDFORD HOSPITAL NHS TRUST</v>
          </cell>
          <cell r="C17" t="str">
            <v>Trust</v>
          </cell>
          <cell r="D17">
            <v>1.0886909999999999</v>
          </cell>
        </row>
        <row r="18">
          <cell r="A18" t="str">
            <v>RWX</v>
          </cell>
          <cell r="B18" t="str">
            <v>BERKSHIRE HEALTHCARE NHS FOUNDATION TRUST</v>
          </cell>
          <cell r="C18" t="str">
            <v>Trust</v>
          </cell>
          <cell r="D18">
            <v>1.1504029999999998</v>
          </cell>
        </row>
        <row r="19">
          <cell r="A19" t="str">
            <v>RXT</v>
          </cell>
          <cell r="B19" t="str">
            <v>BIRMINGHAM AND SOLIHULL MENTAL HEALTH NHS FOUNDATION TRUST</v>
          </cell>
          <cell r="C19" t="str">
            <v>Trust</v>
          </cell>
          <cell r="D19">
            <v>1.0453329999999998</v>
          </cell>
        </row>
        <row r="20">
          <cell r="A20" t="str">
            <v>RQ3</v>
          </cell>
          <cell r="B20" t="str">
            <v>BIRMINGHAM CHILDREN'S HOSPITAL NHS FOUNDATION TRUST</v>
          </cell>
          <cell r="C20" t="str">
            <v>Trust</v>
          </cell>
          <cell r="D20">
            <v>1.0516349999999999</v>
          </cell>
        </row>
        <row r="21">
          <cell r="A21" t="str">
            <v>RYW</v>
          </cell>
          <cell r="B21" t="str">
            <v>BIRMINGHAM COMMUNITY HEALTHCARE NHS TRUST</v>
          </cell>
          <cell r="C21" t="str">
            <v>Trust</v>
          </cell>
          <cell r="D21">
            <v>1.0566899999999999</v>
          </cell>
        </row>
        <row r="22">
          <cell r="A22" t="str">
            <v>RLU</v>
          </cell>
          <cell r="B22" t="str">
            <v>BIRMINGHAM WOMEN'S NHS FOUNDATION TRUST</v>
          </cell>
          <cell r="C22" t="str">
            <v>Trust</v>
          </cell>
          <cell r="D22">
            <v>1.0439099999999999</v>
          </cell>
        </row>
        <row r="23">
          <cell r="A23" t="str">
            <v>TAJ</v>
          </cell>
          <cell r="B23" t="str">
            <v>BLACK COUNTRY PARTNERSHIP NHS FOUNDATION TRUST</v>
          </cell>
          <cell r="C23" t="str">
            <v>Trust</v>
          </cell>
          <cell r="D23">
            <v>1.0391919999999999</v>
          </cell>
        </row>
        <row r="24">
          <cell r="A24" t="str">
            <v>RXL</v>
          </cell>
          <cell r="B24" t="str">
            <v>BLACKPOOL TEACHING HOSPITALS NHS FOUNDATION TRUST</v>
          </cell>
          <cell r="C24" t="str">
            <v>Trust</v>
          </cell>
          <cell r="D24">
            <v>1.0265070000000001</v>
          </cell>
        </row>
        <row r="25">
          <cell r="A25" t="str">
            <v>RMC</v>
          </cell>
          <cell r="B25" t="str">
            <v>BOLTON NHS FOUNDATION TRUST</v>
          </cell>
          <cell r="C25" t="str">
            <v>Trust</v>
          </cell>
          <cell r="D25">
            <v>1.048017</v>
          </cell>
        </row>
        <row r="26">
          <cell r="A26" t="str">
            <v>TAD</v>
          </cell>
          <cell r="B26" t="str">
            <v>BRADFORD DISTRICT CARE TRUST</v>
          </cell>
          <cell r="C26" t="str">
            <v>Trust</v>
          </cell>
          <cell r="D26">
            <v>1.033892</v>
          </cell>
        </row>
        <row r="27">
          <cell r="A27" t="str">
            <v>RAE</v>
          </cell>
          <cell r="B27" t="str">
            <v>BRADFORD TEACHING HOSPITALS NHS FOUNDATION TRUST</v>
          </cell>
          <cell r="C27" t="str">
            <v>Trust</v>
          </cell>
          <cell r="D27">
            <v>1.0336920000000001</v>
          </cell>
        </row>
        <row r="28">
          <cell r="A28" t="str">
            <v>RY2</v>
          </cell>
          <cell r="B28" t="str">
            <v>BRIDGEWATER COMMUNITY HEALTHCARE NHS TRUST</v>
          </cell>
          <cell r="C28" t="str">
            <v>Trust</v>
          </cell>
          <cell r="D28">
            <v>1.0410709999999999</v>
          </cell>
        </row>
        <row r="29">
          <cell r="A29" t="str">
            <v>RXH</v>
          </cell>
          <cell r="B29" t="str">
            <v>BRIGHTON AND SUSSEX UNIVERSITY HOSPITALS NHS TRUST</v>
          </cell>
          <cell r="C29" t="str">
            <v>Trust</v>
          </cell>
          <cell r="D29">
            <v>1.0743909999999999</v>
          </cell>
        </row>
        <row r="30">
          <cell r="A30" t="str">
            <v>RXQ</v>
          </cell>
          <cell r="B30" t="str">
            <v>BUCKINGHAMSHIRE HEALTHCARE NHS TRUST</v>
          </cell>
          <cell r="C30" t="str">
            <v>Trust</v>
          </cell>
          <cell r="D30">
            <v>1.144177</v>
          </cell>
        </row>
        <row r="31">
          <cell r="A31" t="str">
            <v>RJF</v>
          </cell>
          <cell r="B31" t="str">
            <v>BURTON HOSPITALS NHS FOUNDATION TRUST</v>
          </cell>
          <cell r="C31" t="str">
            <v>Trust</v>
          </cell>
          <cell r="D31">
            <v>1.0396589999999999</v>
          </cell>
        </row>
        <row r="32">
          <cell r="A32" t="str">
            <v>RWY</v>
          </cell>
          <cell r="B32" t="str">
            <v>CALDERDALE AND HUDDERSFIELD NHS FOUNDATION TRUST</v>
          </cell>
          <cell r="C32" t="str">
            <v>Trust</v>
          </cell>
          <cell r="D32">
            <v>1.038861</v>
          </cell>
        </row>
        <row r="33">
          <cell r="A33" t="str">
            <v>RJX</v>
          </cell>
          <cell r="B33" t="str">
            <v>CALDERSTONES PARTNERSHIP NHS FOUNDATION TRUST</v>
          </cell>
          <cell r="C33" t="str">
            <v>Trust</v>
          </cell>
          <cell r="D33">
            <v>1.028613</v>
          </cell>
        </row>
        <row r="34">
          <cell r="A34" t="str">
            <v>RGT</v>
          </cell>
          <cell r="B34" t="str">
            <v>CAMBRIDGE UNIVERSITY HOSPITALS NHS FOUNDATION TRUST</v>
          </cell>
          <cell r="C34" t="str">
            <v>Trust</v>
          </cell>
          <cell r="D34">
            <v>1.088546</v>
          </cell>
        </row>
        <row r="35">
          <cell r="A35" t="str">
            <v>RT1</v>
          </cell>
          <cell r="B35" t="str">
            <v>CAMBRIDGESHIRE AND PETERBOROUGH NHS FOUNDATION TRUST</v>
          </cell>
          <cell r="C35" t="str">
            <v>Trust</v>
          </cell>
          <cell r="D35">
            <v>1.077334</v>
          </cell>
        </row>
        <row r="36">
          <cell r="A36" t="str">
            <v>RYV</v>
          </cell>
          <cell r="B36" t="str">
            <v>CAMBRIDGESHIRE COMMUNITY SERVICES NHS TRUST</v>
          </cell>
          <cell r="C36" t="str">
            <v>Trust</v>
          </cell>
          <cell r="D36">
            <v>1.0927449999999999</v>
          </cell>
        </row>
        <row r="37">
          <cell r="A37" t="str">
            <v>TAF</v>
          </cell>
          <cell r="B37" t="str">
            <v>CAMDEN AND ISLINGTON NHS FOUNDATION TRUST</v>
          </cell>
          <cell r="C37" t="str">
            <v>Trust</v>
          </cell>
          <cell r="D37">
            <v>1.2232269999999998</v>
          </cell>
        </row>
        <row r="38">
          <cell r="A38" t="str">
            <v>RV3</v>
          </cell>
          <cell r="B38" t="str">
            <v>CENTRAL AND NORTH WEST LONDON NHS FOUNDATION TRUST</v>
          </cell>
          <cell r="C38" t="str">
            <v>Trust</v>
          </cell>
          <cell r="D38">
            <v>1.214072</v>
          </cell>
        </row>
        <row r="39">
          <cell r="A39" t="str">
            <v>RYX</v>
          </cell>
          <cell r="B39" t="str">
            <v>CENTRAL LONDON COMMUNITY HEALTHCARE NHS TRUST</v>
          </cell>
          <cell r="C39" t="str">
            <v>Trust</v>
          </cell>
          <cell r="D39">
            <v>1.231257</v>
          </cell>
        </row>
        <row r="40">
          <cell r="A40" t="str">
            <v>RW3</v>
          </cell>
          <cell r="B40" t="str">
            <v>CENTRAL MANCHESTER UNIVERSITY HOSPITALS NHS FOUNDATION TRUST</v>
          </cell>
          <cell r="C40" t="str">
            <v>Trust</v>
          </cell>
          <cell r="D40">
            <v>1.0568010000000001</v>
          </cell>
        </row>
        <row r="41">
          <cell r="A41" t="str">
            <v>RQM</v>
          </cell>
          <cell r="B41" t="str">
            <v>CHELSEA AND WESTMINSTER HOSPITAL NHS FOUNDATION TRUST</v>
          </cell>
          <cell r="C41" t="str">
            <v>Trust</v>
          </cell>
          <cell r="D41">
            <v>1.293914</v>
          </cell>
        </row>
        <row r="42">
          <cell r="A42" t="str">
            <v>RXA</v>
          </cell>
          <cell r="B42" t="str">
            <v>CHESHIRE AND WIRRAL PARTNERSHIP NHS FOUNDATION TRUST</v>
          </cell>
          <cell r="C42" t="str">
            <v>Trust</v>
          </cell>
          <cell r="D42">
            <v>1.042513</v>
          </cell>
        </row>
        <row r="43">
          <cell r="A43" t="str">
            <v>RFS</v>
          </cell>
          <cell r="B43" t="str">
            <v>CHESTERFIELD ROYAL HOSPITAL NHS FOUNDATION TRUST</v>
          </cell>
          <cell r="C43" t="str">
            <v>Trust</v>
          </cell>
          <cell r="D43">
            <v>1.0288889999999999</v>
          </cell>
        </row>
        <row r="44">
          <cell r="A44" t="str">
            <v>RLN</v>
          </cell>
          <cell r="B44" t="str">
            <v>CITY HOSPITALS SUNDERLAND NHS FOUNDATION TRUST</v>
          </cell>
          <cell r="C44" t="str">
            <v>Trust</v>
          </cell>
          <cell r="D44">
            <v>1.02633</v>
          </cell>
        </row>
        <row r="45">
          <cell r="A45" t="str">
            <v>RDE</v>
          </cell>
          <cell r="B45" t="str">
            <v>COLCHESTER HOSPITAL UNIVERSITY NHS FOUNDATION TRUST</v>
          </cell>
          <cell r="C45" t="str">
            <v>Trust</v>
          </cell>
          <cell r="D45">
            <v>1.0547070000000001</v>
          </cell>
        </row>
        <row r="46">
          <cell r="A46" t="str">
            <v>RJ8</v>
          </cell>
          <cell r="B46" t="str">
            <v>CORNWALL PARTNERSHIP NHS FOUNDATION TRUST</v>
          </cell>
          <cell r="C46" t="str">
            <v>Trust</v>
          </cell>
          <cell r="D46">
            <v>1</v>
          </cell>
        </row>
        <row r="47">
          <cell r="A47" t="str">
            <v>RJR</v>
          </cell>
          <cell r="B47" t="str">
            <v>COUNTESS OF CHESTER HOSPITAL NHS FOUNDATION TRUST</v>
          </cell>
          <cell r="C47" t="str">
            <v>Trust</v>
          </cell>
          <cell r="D47">
            <v>1.0409409999999999</v>
          </cell>
        </row>
        <row r="48">
          <cell r="A48" t="str">
            <v>RXP</v>
          </cell>
          <cell r="B48" t="str">
            <v>COUNTY DURHAM AND DARLINGTON NHS FOUNDATION TRUST</v>
          </cell>
          <cell r="C48" t="str">
            <v>Trust</v>
          </cell>
          <cell r="D48">
            <v>1.027841</v>
          </cell>
        </row>
        <row r="49">
          <cell r="A49" t="str">
            <v>RYG</v>
          </cell>
          <cell r="B49" t="str">
            <v>COVENTRY AND WARWICKSHIRE PARTNERSHIP NHS TRUST</v>
          </cell>
          <cell r="C49" t="str">
            <v>Trust</v>
          </cell>
          <cell r="D49">
            <v>1.054529</v>
          </cell>
        </row>
        <row r="50">
          <cell r="A50" t="str">
            <v>RJ6</v>
          </cell>
          <cell r="B50" t="str">
            <v>CROYDON HEALTH SERVICES NHS TRUST</v>
          </cell>
          <cell r="C50" t="str">
            <v>Trust</v>
          </cell>
          <cell r="D50">
            <v>1.2044729999999999</v>
          </cell>
        </row>
        <row r="51">
          <cell r="A51" t="str">
            <v>RNN</v>
          </cell>
          <cell r="B51" t="str">
            <v>CUMBRIA PARTNERSHIP NHS FOUNDATION TRUST</v>
          </cell>
          <cell r="C51" t="str">
            <v>Trust</v>
          </cell>
          <cell r="D51">
            <v>1.0265819999999999</v>
          </cell>
        </row>
        <row r="52">
          <cell r="A52" t="str">
            <v>RN7</v>
          </cell>
          <cell r="B52" t="str">
            <v>DARTFORD AND GRAVESHAM NHS TRUST</v>
          </cell>
          <cell r="C52" t="str">
            <v>Trust</v>
          </cell>
          <cell r="D52">
            <v>1.157727</v>
          </cell>
        </row>
        <row r="53">
          <cell r="A53" t="str">
            <v>RTG</v>
          </cell>
          <cell r="B53" t="str">
            <v>DERBY HOSPITALS NHS FOUNDATION TRUST</v>
          </cell>
          <cell r="C53" t="str">
            <v>Trust</v>
          </cell>
          <cell r="D53">
            <v>1.0400099999999999</v>
          </cell>
        </row>
        <row r="54">
          <cell r="A54" t="str">
            <v>RY8</v>
          </cell>
          <cell r="B54" t="str">
            <v>DERBYSHIRE COMMUNITY HEALTH SERVICES NHS TRUST</v>
          </cell>
          <cell r="C54" t="str">
            <v>Trust</v>
          </cell>
          <cell r="D54">
            <v>1.0320549999999999</v>
          </cell>
        </row>
        <row r="55">
          <cell r="A55" t="str">
            <v>RXM</v>
          </cell>
          <cell r="B55" t="str">
            <v>DERBYSHIRE HEALTHCARE NHS FOUNDATION TRUST</v>
          </cell>
          <cell r="C55" t="str">
            <v>Trust</v>
          </cell>
          <cell r="D55">
            <v>1.033263</v>
          </cell>
        </row>
        <row r="56">
          <cell r="A56" t="str">
            <v>RWV</v>
          </cell>
          <cell r="B56" t="str">
            <v>DEVON PARTNERSHIP NHS TRUST</v>
          </cell>
          <cell r="C56" t="str">
            <v>Trust</v>
          </cell>
          <cell r="D56">
            <v>1.0165359999999999</v>
          </cell>
        </row>
        <row r="57">
          <cell r="A57" t="str">
            <v>RP5</v>
          </cell>
          <cell r="B57" t="str">
            <v>DONCASTER AND BASSETLAW HOSPITALS NHS FOUNDATION TRUST</v>
          </cell>
          <cell r="C57" t="str">
            <v>Trust</v>
          </cell>
          <cell r="D57">
            <v>1.0358799999999999</v>
          </cell>
        </row>
        <row r="58">
          <cell r="A58" t="str">
            <v>RBD</v>
          </cell>
          <cell r="B58" t="str">
            <v>DORSET COUNTY HOSPITAL NHS FOUNDATION TRUST</v>
          </cell>
          <cell r="C58" t="str">
            <v>Trust</v>
          </cell>
          <cell r="D58">
            <v>1.0473679999999999</v>
          </cell>
        </row>
        <row r="59">
          <cell r="A59" t="str">
            <v>RDY</v>
          </cell>
          <cell r="B59" t="str">
            <v>DORSET HEALTHCARE UNIVERSITY NHS FOUNDATION TRUST</v>
          </cell>
          <cell r="C59" t="str">
            <v>Trust</v>
          </cell>
          <cell r="D59">
            <v>1.0655679999999998</v>
          </cell>
        </row>
        <row r="60">
          <cell r="A60" t="str">
            <v>RYK</v>
          </cell>
          <cell r="B60" t="str">
            <v>DUDLEY AND WALSALL MENTAL HEALTH PARTNERSHIP NHS TRUST</v>
          </cell>
          <cell r="C60" t="str">
            <v>Trust</v>
          </cell>
          <cell r="D60">
            <v>1.0368899999999999</v>
          </cell>
        </row>
        <row r="61">
          <cell r="A61" t="str">
            <v>RC3</v>
          </cell>
          <cell r="B61" t="str">
            <v>EALING HOSPITAL NHS TRUST</v>
          </cell>
          <cell r="C61" t="str">
            <v>Trust</v>
          </cell>
          <cell r="D61">
            <v>1.199182</v>
          </cell>
        </row>
        <row r="62">
          <cell r="A62" t="str">
            <v>RWH</v>
          </cell>
          <cell r="B62" t="str">
            <v>EAST AND NORTH HERTFORDSHIRE NHS TRUST</v>
          </cell>
          <cell r="C62" t="str">
            <v>Trust</v>
          </cell>
          <cell r="D62">
            <v>1.1404609999999999</v>
          </cell>
        </row>
        <row r="63">
          <cell r="A63" t="str">
            <v>RJN</v>
          </cell>
          <cell r="B63" t="str">
            <v>EAST CHESHIRE NHS TRUST</v>
          </cell>
          <cell r="C63" t="str">
            <v>Trust</v>
          </cell>
          <cell r="D63">
            <v>1.0493399999999999</v>
          </cell>
        </row>
        <row r="64">
          <cell r="A64" t="str">
            <v>RVV</v>
          </cell>
          <cell r="B64" t="str">
            <v>EAST KENT HOSPITALS UNIVERSITY NHS FOUNDATION TRUST</v>
          </cell>
          <cell r="C64" t="str">
            <v>Trust</v>
          </cell>
          <cell r="D64">
            <v>1.0455019999999999</v>
          </cell>
        </row>
        <row r="65">
          <cell r="A65" t="str">
            <v>RXR</v>
          </cell>
          <cell r="B65" t="str">
            <v>EAST LANCASHIRE HOSPITALS NHS TRUST</v>
          </cell>
          <cell r="C65" t="str">
            <v>Trust</v>
          </cell>
          <cell r="D65">
            <v>1.0324979999999999</v>
          </cell>
        </row>
        <row r="66">
          <cell r="A66" t="str">
            <v>RWK</v>
          </cell>
          <cell r="B66" t="str">
            <v>EAST LONDON NHS FOUNDATION TRUST</v>
          </cell>
          <cell r="C66" t="str">
            <v>Trust</v>
          </cell>
          <cell r="D66">
            <v>1.217778</v>
          </cell>
        </row>
        <row r="67">
          <cell r="A67" t="str">
            <v>RX9</v>
          </cell>
          <cell r="B67" t="str">
            <v>EAST MIDLANDS AMBULANCE SERVICE NHS TRUST</v>
          </cell>
          <cell r="C67" t="str">
            <v>Trust</v>
          </cell>
          <cell r="D67">
            <v>1.0406759999999999</v>
          </cell>
        </row>
        <row r="68">
          <cell r="A68" t="str">
            <v>RYC</v>
          </cell>
          <cell r="B68" t="str">
            <v>EAST OF ENGLAND AMBULANCE SERVICE NHS TRUST</v>
          </cell>
          <cell r="C68" t="str">
            <v>Trust</v>
          </cell>
          <cell r="D68">
            <v>1.078589</v>
          </cell>
        </row>
        <row r="69">
          <cell r="A69" t="str">
            <v>RXC</v>
          </cell>
          <cell r="B69" t="str">
            <v>EAST SUSSEX HEALTHCARE NHS TRUST</v>
          </cell>
          <cell r="C69" t="str">
            <v>Trust</v>
          </cell>
          <cell r="D69">
            <v>1.044089</v>
          </cell>
        </row>
        <row r="70">
          <cell r="A70" t="str">
            <v>RVR</v>
          </cell>
          <cell r="B70" t="str">
            <v>EPSOM AND ST HELIER UNIVERSITY HOSPITALS NHS TRUST</v>
          </cell>
          <cell r="C70" t="str">
            <v>Trust</v>
          </cell>
          <cell r="D70">
            <v>1.1921850000000001</v>
          </cell>
        </row>
        <row r="71">
          <cell r="A71" t="str">
            <v>RDU</v>
          </cell>
          <cell r="B71" t="str">
            <v>FRIMLEY PARK HOSPITAL NHS FOUNDATION TRUST</v>
          </cell>
          <cell r="C71" t="str">
            <v>Trust</v>
          </cell>
          <cell r="D71">
            <v>1.161694</v>
          </cell>
        </row>
        <row r="72">
          <cell r="A72" t="str">
            <v>RR7</v>
          </cell>
          <cell r="B72" t="str">
            <v>GATESHEAD HEALTH NHS FOUNDATION TRUST</v>
          </cell>
          <cell r="C72" t="str">
            <v>Trust</v>
          </cell>
          <cell r="D72">
            <v>1.0282179999999999</v>
          </cell>
        </row>
        <row r="73">
          <cell r="A73" t="str">
            <v>RLT</v>
          </cell>
          <cell r="B73" t="str">
            <v>GEORGE ELIOT HOSPITAL NHS TRUST</v>
          </cell>
          <cell r="C73" t="str">
            <v>Trust</v>
          </cell>
          <cell r="D73">
            <v>1.0507359999999999</v>
          </cell>
        </row>
        <row r="74">
          <cell r="A74" t="str">
            <v>R1J</v>
          </cell>
          <cell r="B74" t="str">
            <v>GLOUCESTERSHIRE CARE SERVICES NHS TRUST</v>
          </cell>
          <cell r="C74" t="str">
            <v>Trust</v>
          </cell>
          <cell r="D74">
            <v>1.0619609999999999</v>
          </cell>
        </row>
        <row r="75">
          <cell r="A75" t="str">
            <v>RTE</v>
          </cell>
          <cell r="B75" t="str">
            <v>GLOUCESTERSHIRE HOSPITALS NHS FOUNDATION TRUST</v>
          </cell>
          <cell r="C75" t="str">
            <v>Trust</v>
          </cell>
          <cell r="D75">
            <v>1.057096</v>
          </cell>
        </row>
        <row r="76">
          <cell r="A76" t="str">
            <v>RP4</v>
          </cell>
          <cell r="B76" t="str">
            <v>GREAT ORMOND STREET HOSPITAL FOR CHILDREN NHS FOUNDATION TRUST</v>
          </cell>
          <cell r="C76" t="str">
            <v>Trust</v>
          </cell>
          <cell r="D76">
            <v>1.2858309999999999</v>
          </cell>
        </row>
        <row r="77">
          <cell r="A77" t="str">
            <v>RN3</v>
          </cell>
          <cell r="B77" t="str">
            <v>GREAT WESTERN HOSPITALS NHS FOUNDATION TRUST</v>
          </cell>
          <cell r="C77" t="str">
            <v>Trust</v>
          </cell>
          <cell r="D77">
            <v>1.0951949999999999</v>
          </cell>
        </row>
        <row r="78">
          <cell r="A78" t="str">
            <v>RXV</v>
          </cell>
          <cell r="B78" t="str">
            <v>GREATER MANCHESTER WEST MENTAL HEALTH NHS FOUNDATION TRUST</v>
          </cell>
          <cell r="C78" t="str">
            <v>Trust</v>
          </cell>
          <cell r="D78">
            <v>1.0502479999999998</v>
          </cell>
        </row>
        <row r="79">
          <cell r="A79" t="str">
            <v>RJ1</v>
          </cell>
          <cell r="B79" t="str">
            <v>GUY'S AND ST THOMAS' NHS FOUNDATION TRUST</v>
          </cell>
          <cell r="C79" t="str">
            <v>Trust</v>
          </cell>
          <cell r="D79">
            <v>1.277029</v>
          </cell>
        </row>
        <row r="80">
          <cell r="A80" t="str">
            <v>RN5</v>
          </cell>
          <cell r="B80" t="str">
            <v>HAMPSHIRE HOSPITALS NHS FOUNDATION TRUST</v>
          </cell>
          <cell r="C80" t="str">
            <v>Trust</v>
          </cell>
          <cell r="D80">
            <v>1.1096059999999999</v>
          </cell>
        </row>
        <row r="81">
          <cell r="A81" t="str">
            <v>RCD</v>
          </cell>
          <cell r="B81" t="str">
            <v>HARROGATE AND DISTRICT NHS FOUNDATION TRUST</v>
          </cell>
          <cell r="C81" t="str">
            <v>Trust</v>
          </cell>
          <cell r="D81">
            <v>1.0393399999999999</v>
          </cell>
        </row>
        <row r="82">
          <cell r="A82" t="str">
            <v>RR1</v>
          </cell>
          <cell r="B82" t="str">
            <v>HEART OF ENGLAND NHS FOUNDATION TRUST</v>
          </cell>
          <cell r="C82" t="str">
            <v>Trust</v>
          </cell>
          <cell r="D82">
            <v>1.049045</v>
          </cell>
        </row>
        <row r="83">
          <cell r="A83" t="str">
            <v>RD7</v>
          </cell>
          <cell r="B83" t="str">
            <v>HEATHERWOOD AND WEXHAM PARK HOSPITALS NHS FOUNDATION TRUST</v>
          </cell>
          <cell r="C83" t="str">
            <v>Trust</v>
          </cell>
          <cell r="D83">
            <v>1.1686669999999999</v>
          </cell>
        </row>
        <row r="84">
          <cell r="A84" t="str">
            <v>RY4</v>
          </cell>
          <cell r="B84" t="str">
            <v>HERTFORDSHIRE COMMUNITY NHS TRUST</v>
          </cell>
          <cell r="C84" t="str">
            <v>Trust</v>
          </cell>
          <cell r="D84">
            <v>1.1349209999999998</v>
          </cell>
        </row>
        <row r="85">
          <cell r="A85" t="str">
            <v>RWR</v>
          </cell>
          <cell r="B85" t="str">
            <v>HERTFORDSHIRE PARTNERSHIP UNIVERSITY NHS FOUNDATION TRUST</v>
          </cell>
          <cell r="C85" t="str">
            <v>Trust</v>
          </cell>
          <cell r="D85">
            <v>1.1447779999999999</v>
          </cell>
        </row>
        <row r="86">
          <cell r="A86" t="str">
            <v>RQQ</v>
          </cell>
          <cell r="B86" t="str">
            <v>HINCHINGBROOKE HEALTH CARE NHS TRUST</v>
          </cell>
          <cell r="C86" t="str">
            <v>Trust</v>
          </cell>
          <cell r="D86">
            <v>1.0796949999999998</v>
          </cell>
        </row>
        <row r="87">
          <cell r="A87" t="str">
            <v>RQX</v>
          </cell>
          <cell r="B87" t="str">
            <v>HOMERTON UNIVERSITY HOSPITAL NHS FOUNDATION TRUST</v>
          </cell>
          <cell r="C87" t="str">
            <v>Trust</v>
          </cell>
          <cell r="D87">
            <v>1.205155</v>
          </cell>
        </row>
        <row r="88">
          <cell r="A88" t="str">
            <v>RY9</v>
          </cell>
          <cell r="B88" t="str">
            <v>HOUNSLOW AND RICHMOND COMMUNITY HEALTHCARE NHS TRUST</v>
          </cell>
          <cell r="C88" t="str">
            <v>Trust</v>
          </cell>
          <cell r="D88">
            <v>1.179365</v>
          </cell>
        </row>
        <row r="89">
          <cell r="A89" t="str">
            <v>RWA</v>
          </cell>
          <cell r="B89" t="str">
            <v>HULL AND EAST YORKSHIRE HOSPITALS NHS TRUST</v>
          </cell>
          <cell r="C89" t="str">
            <v>Trust</v>
          </cell>
          <cell r="D89">
            <v>1.015522</v>
          </cell>
        </row>
        <row r="90">
          <cell r="A90" t="str">
            <v>RV9</v>
          </cell>
          <cell r="B90" t="str">
            <v>HUMBER NHS FOUNDATION TRUST</v>
          </cell>
          <cell r="C90" t="str">
            <v>Trust</v>
          </cell>
          <cell r="D90">
            <v>1.018732</v>
          </cell>
        </row>
        <row r="91">
          <cell r="A91" t="str">
            <v>RYJ</v>
          </cell>
          <cell r="B91" t="str">
            <v>IMPERIAL COLLEGE HEALTHCARE NHS TRUST</v>
          </cell>
          <cell r="C91" t="str">
            <v>Trust</v>
          </cell>
          <cell r="D91">
            <v>1.241725</v>
          </cell>
        </row>
        <row r="92">
          <cell r="A92" t="str">
            <v>RGQ</v>
          </cell>
          <cell r="B92" t="str">
            <v>IPSWICH HOSPITAL NHS TRUST</v>
          </cell>
          <cell r="C92" t="str">
            <v>Trust</v>
          </cell>
          <cell r="D92">
            <v>1.04491</v>
          </cell>
        </row>
        <row r="93">
          <cell r="A93" t="str">
            <v>R1F</v>
          </cell>
          <cell r="B93" t="str">
            <v>ISLE OF WIGHT NHS TRUST</v>
          </cell>
          <cell r="C93" t="str">
            <v>Trust</v>
          </cell>
          <cell r="D93">
            <v>1.0510729999999999</v>
          </cell>
        </row>
        <row r="94">
          <cell r="A94" t="str">
            <v>RGP</v>
          </cell>
          <cell r="B94" t="str">
            <v>JAMES PAGET UNIVERSITY HOSPITALS NHS FOUNDATION TRUST</v>
          </cell>
          <cell r="C94" t="str">
            <v>Trust</v>
          </cell>
          <cell r="D94">
            <v>1.018651</v>
          </cell>
        </row>
        <row r="95">
          <cell r="A95" t="str">
            <v>RXY</v>
          </cell>
          <cell r="B95" t="str">
            <v>KENT AND MEDWAY NHS AND SOCIAL CARE PARTNERSHIP TRUST</v>
          </cell>
          <cell r="C95" t="str">
            <v>Trust</v>
          </cell>
          <cell r="D95">
            <v>1.0973949999999999</v>
          </cell>
        </row>
        <row r="96">
          <cell r="A96" t="str">
            <v>RYY</v>
          </cell>
          <cell r="B96" t="str">
            <v>KENT COMMUNITY HEALTH NHS TRUST</v>
          </cell>
          <cell r="C96" t="str">
            <v>Trust</v>
          </cell>
          <cell r="D96">
            <v>1.0733189999999999</v>
          </cell>
        </row>
        <row r="97">
          <cell r="A97" t="str">
            <v>RNQ</v>
          </cell>
          <cell r="B97" t="str">
            <v>KETTERING GENERAL HOSPITAL NHS FOUNDATION TRUST</v>
          </cell>
          <cell r="C97" t="str">
            <v>Trust</v>
          </cell>
          <cell r="D97">
            <v>1.054268</v>
          </cell>
        </row>
        <row r="98">
          <cell r="A98" t="str">
            <v>RJZ</v>
          </cell>
          <cell r="B98" t="str">
            <v>KING'S COLLEGE HOSPITAL NHS FOUNDATION TRUST</v>
          </cell>
          <cell r="C98" t="str">
            <v>Trust</v>
          </cell>
          <cell r="D98">
            <v>1.2132259999999999</v>
          </cell>
        </row>
        <row r="99">
          <cell r="A99" t="str">
            <v>RAX</v>
          </cell>
          <cell r="B99" t="str">
            <v>KINGSTON HOSPITAL NHS FOUNDATION TRUST</v>
          </cell>
          <cell r="C99" t="str">
            <v>Trust</v>
          </cell>
          <cell r="D99">
            <v>1.207517</v>
          </cell>
        </row>
        <row r="100">
          <cell r="A100" t="str">
            <v>RW5</v>
          </cell>
          <cell r="B100" t="str">
            <v>LANCASHIRE CARE NHS FOUNDATION TRUST</v>
          </cell>
          <cell r="C100" t="str">
            <v>Trust</v>
          </cell>
          <cell r="D100">
            <v>1.0313509999999999</v>
          </cell>
        </row>
        <row r="101">
          <cell r="A101" t="str">
            <v>RXN</v>
          </cell>
          <cell r="B101" t="str">
            <v>LANCASHIRE TEACHING HOSPITALS NHS FOUNDATION TRUST</v>
          </cell>
          <cell r="C101" t="str">
            <v>Trust</v>
          </cell>
          <cell r="D101">
            <v>1.0354109999999999</v>
          </cell>
        </row>
        <row r="102">
          <cell r="A102" t="str">
            <v>RGD</v>
          </cell>
          <cell r="B102" t="str">
            <v>LEEDS AND YORK PARTNERSHIP NHS FOUNDATION TRUST</v>
          </cell>
          <cell r="C102" t="str">
            <v>Trust</v>
          </cell>
          <cell r="D102">
            <v>1.0401209999999999</v>
          </cell>
        </row>
        <row r="103">
          <cell r="A103" t="str">
            <v>RY6</v>
          </cell>
          <cell r="B103" t="str">
            <v>LEEDS COMMUNITY HEALTHCARE NHS TRUST</v>
          </cell>
          <cell r="C103" t="str">
            <v>Trust</v>
          </cell>
          <cell r="D103">
            <v>1.0503279999999999</v>
          </cell>
        </row>
        <row r="104">
          <cell r="A104" t="str">
            <v>RR8</v>
          </cell>
          <cell r="B104" t="str">
            <v>LEEDS TEACHING HOSPITALS NHS TRUST</v>
          </cell>
          <cell r="C104" t="str">
            <v>Trust</v>
          </cell>
          <cell r="D104">
            <v>1.046098</v>
          </cell>
        </row>
        <row r="105">
          <cell r="A105" t="str">
            <v>RT5</v>
          </cell>
          <cell r="B105" t="str">
            <v>LEICESTERSHIRE PARTNERSHIP NHS TRUST</v>
          </cell>
          <cell r="C105" t="str">
            <v>Trust</v>
          </cell>
          <cell r="D105">
            <v>1.0432489999999999</v>
          </cell>
        </row>
        <row r="106">
          <cell r="A106" t="str">
            <v>RJ2</v>
          </cell>
          <cell r="B106" t="str">
            <v>LEWISHAM AND GREENWICH NHS TRUST</v>
          </cell>
          <cell r="C106" t="str">
            <v>Trust</v>
          </cell>
          <cell r="D106">
            <v>1.2043010000000001</v>
          </cell>
        </row>
        <row r="107">
          <cell r="A107" t="str">
            <v>RY5</v>
          </cell>
          <cell r="B107" t="str">
            <v>LINCOLNSHIRE COMMUNITY HEALTH SERVICES NHS TRUST</v>
          </cell>
          <cell r="C107" t="str">
            <v>Trust</v>
          </cell>
          <cell r="D107">
            <v>1.015523</v>
          </cell>
        </row>
        <row r="108">
          <cell r="A108" t="str">
            <v>RP7</v>
          </cell>
          <cell r="B108" t="str">
            <v>LINCOLNSHIRE PARTNERSHIP NHS FOUNDATION TRUST</v>
          </cell>
          <cell r="C108" t="str">
            <v>Trust</v>
          </cell>
          <cell r="D108">
            <v>1.0160039999999999</v>
          </cell>
        </row>
        <row r="109">
          <cell r="A109" t="str">
            <v>RY1</v>
          </cell>
          <cell r="B109" t="str">
            <v>LIVERPOOL COMMUNITY HEALTH NHS TRUST</v>
          </cell>
          <cell r="C109" t="str">
            <v>Trust</v>
          </cell>
          <cell r="D109">
            <v>1.0439719999999999</v>
          </cell>
        </row>
        <row r="110">
          <cell r="A110" t="str">
            <v>RBQ</v>
          </cell>
          <cell r="B110" t="str">
            <v>LIVERPOOL HEART AND CHEST HOSPITAL NHS FOUNDATION TRUST</v>
          </cell>
          <cell r="C110" t="str">
            <v>Trust</v>
          </cell>
          <cell r="D110">
            <v>1.0417699999999999</v>
          </cell>
        </row>
        <row r="111">
          <cell r="A111" t="str">
            <v>REP</v>
          </cell>
          <cell r="B111" t="str">
            <v>LIVERPOOL WOMEN'S NHS FOUNDATION TRUST</v>
          </cell>
          <cell r="C111" t="str">
            <v>Trust</v>
          </cell>
          <cell r="D111">
            <v>1.0404499999999999</v>
          </cell>
        </row>
        <row r="112">
          <cell r="A112" t="str">
            <v>RRU</v>
          </cell>
          <cell r="B112" t="str">
            <v>LONDON AMBULANCE SERVICE NHS TRUST</v>
          </cell>
          <cell r="C112" t="str">
            <v>Trust</v>
          </cell>
          <cell r="D112">
            <v>1.1964869999999999</v>
          </cell>
        </row>
        <row r="113">
          <cell r="A113" t="str">
            <v>RC9</v>
          </cell>
          <cell r="B113" t="str">
            <v>LUTON AND DUNSTABLE UNIVERSITY HOSPITAL NHS FOUNDATION TRUST</v>
          </cell>
          <cell r="C113" t="str">
            <v>Trust</v>
          </cell>
          <cell r="D113">
            <v>1.1202649999999998</v>
          </cell>
        </row>
        <row r="114">
          <cell r="A114" t="str">
            <v>RWF</v>
          </cell>
          <cell r="B114" t="str">
            <v>MAIDSTONE AND TUNBRIDGE WELLS NHS TRUST</v>
          </cell>
          <cell r="C114" t="str">
            <v>Trust</v>
          </cell>
          <cell r="D114">
            <v>1.1095079999999999</v>
          </cell>
        </row>
        <row r="115">
          <cell r="A115" t="str">
            <v>TAE</v>
          </cell>
          <cell r="B115" t="str">
            <v>MANCHESTER MENTAL HEALTH AND SOCIAL CARE TRUST</v>
          </cell>
          <cell r="C115" t="str">
            <v>Trust</v>
          </cell>
          <cell r="D115">
            <v>1.0565419999999999</v>
          </cell>
        </row>
        <row r="116">
          <cell r="A116" t="str">
            <v>RPA</v>
          </cell>
          <cell r="B116" t="str">
            <v>MEDWAY NHS FOUNDATION TRUST</v>
          </cell>
          <cell r="C116" t="str">
            <v>Trust</v>
          </cell>
          <cell r="D116">
            <v>1.1015969999999999</v>
          </cell>
        </row>
        <row r="117">
          <cell r="A117" t="str">
            <v>RW4</v>
          </cell>
          <cell r="B117" t="str">
            <v>MERSEY CARE NHS TRUST</v>
          </cell>
          <cell r="C117" t="str">
            <v>Trust</v>
          </cell>
          <cell r="D117">
            <v>1.038589</v>
          </cell>
        </row>
        <row r="118">
          <cell r="A118" t="str">
            <v>RBT</v>
          </cell>
          <cell r="B118" t="str">
            <v>MID CHESHIRE HOSPITALS NHS FOUNDATION TRUST</v>
          </cell>
          <cell r="C118" t="str">
            <v>Trust</v>
          </cell>
          <cell r="D118">
            <v>1.043693</v>
          </cell>
        </row>
        <row r="119">
          <cell r="A119" t="str">
            <v>RQ8</v>
          </cell>
          <cell r="B119" t="str">
            <v>MID ESSEX HOSPITAL SERVICES NHS TRUST</v>
          </cell>
          <cell r="C119" t="str">
            <v>Trust</v>
          </cell>
          <cell r="D119">
            <v>1.0992230000000001</v>
          </cell>
        </row>
        <row r="120">
          <cell r="A120" t="str">
            <v>RJD</v>
          </cell>
          <cell r="B120" t="str">
            <v>MID STAFFORDSHIRE NHS FOUNDATION TRUST</v>
          </cell>
          <cell r="C120" t="str">
            <v>Trust</v>
          </cell>
          <cell r="D120">
            <v>1.034867</v>
          </cell>
        </row>
        <row r="121">
          <cell r="A121" t="str">
            <v>RXF</v>
          </cell>
          <cell r="B121" t="str">
            <v>MID YORKSHIRE HOSPITALS NHS TRUST</v>
          </cell>
          <cell r="C121" t="str">
            <v>Trust</v>
          </cell>
          <cell r="D121">
            <v>1.0406009999999999</v>
          </cell>
        </row>
        <row r="122">
          <cell r="A122" t="str">
            <v>RD8</v>
          </cell>
          <cell r="B122" t="str">
            <v>MILTON KEYNES HOSPITAL NHS FOUNDATION TRUST</v>
          </cell>
          <cell r="C122" t="str">
            <v>Trust</v>
          </cell>
          <cell r="D122">
            <v>1.106109</v>
          </cell>
        </row>
        <row r="123">
          <cell r="A123" t="str">
            <v>RP6</v>
          </cell>
          <cell r="B123" t="str">
            <v>MOORFIELDS EYE HOSPITAL NHS FOUNDATION TRUST</v>
          </cell>
          <cell r="C123" t="str">
            <v>Trust</v>
          </cell>
          <cell r="D123">
            <v>1.2646409999999999</v>
          </cell>
        </row>
        <row r="124">
          <cell r="A124" t="str">
            <v>RM1</v>
          </cell>
          <cell r="B124" t="str">
            <v>NORFOLK AND NORWICH UNIVERSITY HOSPITALS NHS FOUNDATION TRUST</v>
          </cell>
          <cell r="C124" t="str">
            <v>Trust</v>
          </cell>
          <cell r="D124">
            <v>1.0152649999999999</v>
          </cell>
        </row>
        <row r="125">
          <cell r="A125" t="str">
            <v>RMY</v>
          </cell>
          <cell r="B125" t="str">
            <v>NORFOLK AND SUFFOLK NHS FOUNDATION TRUST</v>
          </cell>
          <cell r="C125" t="str">
            <v>Trust</v>
          </cell>
          <cell r="D125">
            <v>1.0252829999999999</v>
          </cell>
        </row>
        <row r="126">
          <cell r="A126" t="str">
            <v>RY3</v>
          </cell>
          <cell r="B126" t="str">
            <v>NORFOLK COMMUNITY HEALTH AND CARE NHS TRUST</v>
          </cell>
          <cell r="C126" t="str">
            <v>Trust</v>
          </cell>
          <cell r="D126">
            <v>1.0192870000000001</v>
          </cell>
        </row>
        <row r="127">
          <cell r="A127" t="str">
            <v>RVJ</v>
          </cell>
          <cell r="B127" t="str">
            <v>NORTH BRISTOL NHS TRUST</v>
          </cell>
          <cell r="C127" t="str">
            <v>Trust</v>
          </cell>
          <cell r="D127">
            <v>1.0784639999999999</v>
          </cell>
        </row>
        <row r="128">
          <cell r="A128" t="str">
            <v>RNL</v>
          </cell>
          <cell r="B128" t="str">
            <v>NORTH CUMBRIA UNIVERSITY HOSPITALS NHS TRUST</v>
          </cell>
          <cell r="C128" t="str">
            <v>Trust</v>
          </cell>
          <cell r="D128">
            <v>1.028605</v>
          </cell>
        </row>
        <row r="129">
          <cell r="A129" t="str">
            <v>RX6</v>
          </cell>
          <cell r="B129" t="str">
            <v>NORTH EAST AMBULANCE SERVICE NHS FOUNDATION TRUST</v>
          </cell>
          <cell r="C129" t="str">
            <v>Trust</v>
          </cell>
          <cell r="D129">
            <v>1.0300240000000001</v>
          </cell>
        </row>
        <row r="130">
          <cell r="A130" t="str">
            <v>RAT</v>
          </cell>
          <cell r="B130" t="str">
            <v>NORTH EAST LONDON NHS FOUNDATION TRUST</v>
          </cell>
          <cell r="C130" t="str">
            <v>Trust</v>
          </cell>
          <cell r="D130">
            <v>1.1728689999999999</v>
          </cell>
        </row>
        <row r="131">
          <cell r="A131" t="str">
            <v>RRD</v>
          </cell>
          <cell r="B131" t="str">
            <v>NORTH ESSEX PARTNERSHIP UNIVERSITY NHS FOUNDATION TRUST</v>
          </cell>
          <cell r="C131" t="str">
            <v>Trust</v>
          </cell>
          <cell r="D131">
            <v>1.0865050000000001</v>
          </cell>
        </row>
        <row r="132">
          <cell r="A132" t="str">
            <v>RAP</v>
          </cell>
          <cell r="B132" t="str">
            <v>NORTH MIDDLESEX UNIVERSITY HOSPITAL NHS TRUST</v>
          </cell>
          <cell r="C132" t="str">
            <v>Trust</v>
          </cell>
          <cell r="D132">
            <v>1.201214</v>
          </cell>
        </row>
        <row r="133">
          <cell r="A133" t="str">
            <v>RLY</v>
          </cell>
          <cell r="B133" t="str">
            <v>NORTH STAFFORDSHIRE COMBINED HEALTHCARE NHS TRUST</v>
          </cell>
          <cell r="C133" t="str">
            <v>Trust</v>
          </cell>
          <cell r="D133">
            <v>1.023582</v>
          </cell>
        </row>
        <row r="134">
          <cell r="A134" t="str">
            <v>RVW</v>
          </cell>
          <cell r="B134" t="str">
            <v>NORTH TEES AND HARTLEPOOL NHS FOUNDATION TRUST</v>
          </cell>
          <cell r="C134" t="str">
            <v>Trust</v>
          </cell>
          <cell r="D134">
            <v>1.024769</v>
          </cell>
        </row>
        <row r="135">
          <cell r="A135" t="str">
            <v>RX7</v>
          </cell>
          <cell r="B135" t="str">
            <v>NORTH WEST AMBULANCE SERVICE NHS TRUST</v>
          </cell>
          <cell r="C135" t="str">
            <v>Trust</v>
          </cell>
          <cell r="D135">
            <v>1.046667</v>
          </cell>
        </row>
        <row r="136">
          <cell r="A136" t="str">
            <v>RV8</v>
          </cell>
          <cell r="B136" t="str">
            <v>NORTH WEST LONDON HOSPITALS NHS TRUST</v>
          </cell>
          <cell r="C136" t="str">
            <v>Trust</v>
          </cell>
          <cell r="D136">
            <v>1.1954050000000001</v>
          </cell>
        </row>
        <row r="137">
          <cell r="A137" t="str">
            <v>RNS</v>
          </cell>
          <cell r="B137" t="str">
            <v>NORTHAMPTON GENERAL HOSPITAL NHS TRUST</v>
          </cell>
          <cell r="C137" t="str">
            <v>Trust</v>
          </cell>
          <cell r="D137">
            <v>1.061131</v>
          </cell>
        </row>
        <row r="138">
          <cell r="A138" t="str">
            <v>RP1</v>
          </cell>
          <cell r="B138" t="str">
            <v>NORTHAMPTONSHIRE HEALTHCARE NHS FOUNDATION TRUST</v>
          </cell>
          <cell r="C138" t="str">
            <v>Trust</v>
          </cell>
          <cell r="D138">
            <v>1.0575319999999999</v>
          </cell>
        </row>
        <row r="139">
          <cell r="A139" t="str">
            <v>RBZ</v>
          </cell>
          <cell r="B139" t="str">
            <v>NORTHERN DEVON HEALTHCARE NHS TRUST</v>
          </cell>
          <cell r="C139" t="str">
            <v>Trust</v>
          </cell>
          <cell r="D139">
            <v>1.019398</v>
          </cell>
        </row>
        <row r="140">
          <cell r="A140" t="str">
            <v>RJL</v>
          </cell>
          <cell r="B140" t="str">
            <v>NORTHERN LINCOLNSHIRE AND GOOLE NHS FOUNDATION TRUST</v>
          </cell>
          <cell r="C140" t="str">
            <v>Trust</v>
          </cell>
          <cell r="D140">
            <v>1.025093</v>
          </cell>
        </row>
        <row r="141">
          <cell r="A141" t="str">
            <v>RX4</v>
          </cell>
          <cell r="B141" t="str">
            <v>NORTHUMBERLAND, TYNE AND WEAR NHS FOUNDATION TRUST</v>
          </cell>
          <cell r="C141" t="str">
            <v>Trust</v>
          </cell>
          <cell r="D141">
            <v>1.0293909999999999</v>
          </cell>
        </row>
        <row r="142">
          <cell r="A142" t="str">
            <v>RTF</v>
          </cell>
          <cell r="B142" t="str">
            <v>NORTHUMBRIA HEALTHCARE NHS FOUNDATION TRUST</v>
          </cell>
          <cell r="C142" t="str">
            <v>Trust</v>
          </cell>
          <cell r="D142">
            <v>1.030009</v>
          </cell>
        </row>
        <row r="143">
          <cell r="A143" t="str">
            <v>RX1</v>
          </cell>
          <cell r="B143" t="str">
            <v>NOTTINGHAM UNIVERSITY HOSPITALS NHS TRUST</v>
          </cell>
          <cell r="C143" t="str">
            <v>Trust</v>
          </cell>
          <cell r="D143">
            <v>1.0387249999999999</v>
          </cell>
        </row>
        <row r="144">
          <cell r="A144" t="str">
            <v>RHA</v>
          </cell>
          <cell r="B144" t="str">
            <v>NOTTINGHAMSHIRE HEALTHCARE NHS TRUST</v>
          </cell>
          <cell r="C144" t="str">
            <v>Trust</v>
          </cell>
          <cell r="D144">
            <v>1.0324309999999999</v>
          </cell>
        </row>
        <row r="145">
          <cell r="A145" t="str">
            <v>RNU</v>
          </cell>
          <cell r="B145" t="str">
            <v>OXFORD HEALTH NHS FOUNDATION TRUST</v>
          </cell>
          <cell r="C145" t="str">
            <v>Trust</v>
          </cell>
          <cell r="D145">
            <v>1.1106369999999999</v>
          </cell>
        </row>
        <row r="146">
          <cell r="A146" t="str">
            <v>RTH</v>
          </cell>
          <cell r="B146" t="str">
            <v>OXFORD UNIVERSITY HOSPITALS NHS TRUST</v>
          </cell>
          <cell r="C146" t="str">
            <v>Trust</v>
          </cell>
          <cell r="D146">
            <v>1.100325</v>
          </cell>
        </row>
        <row r="147">
          <cell r="A147" t="str">
            <v>RPG</v>
          </cell>
          <cell r="B147" t="str">
            <v>OXLEAS NHS FOUNDATION TRUST</v>
          </cell>
          <cell r="C147" t="str">
            <v>Trust</v>
          </cell>
          <cell r="D147">
            <v>1.177673</v>
          </cell>
        </row>
        <row r="148">
          <cell r="A148" t="str">
            <v>RGM</v>
          </cell>
          <cell r="B148" t="str">
            <v>PAPWORTH HOSPITAL NHS FOUNDATION TRUST</v>
          </cell>
          <cell r="C148" t="str">
            <v>Trust</v>
          </cell>
          <cell r="D148">
            <v>1.080171</v>
          </cell>
        </row>
        <row r="149">
          <cell r="A149" t="str">
            <v>RW6</v>
          </cell>
          <cell r="B149" t="str">
            <v>PENNINE ACUTE HOSPITALS NHS TRUST</v>
          </cell>
          <cell r="C149" t="str">
            <v>Trust</v>
          </cell>
          <cell r="D149">
            <v>1.0489459999999999</v>
          </cell>
        </row>
        <row r="150">
          <cell r="A150" t="str">
            <v>RT2</v>
          </cell>
          <cell r="B150" t="str">
            <v>PENNINE CARE NHS FOUNDATION TRUST</v>
          </cell>
          <cell r="C150" t="str">
            <v>Trust</v>
          </cell>
          <cell r="D150">
            <v>1.05132</v>
          </cell>
        </row>
        <row r="151">
          <cell r="A151" t="str">
            <v>RGN</v>
          </cell>
          <cell r="B151" t="str">
            <v>PETERBOROUGH AND STAMFORD HOSPITALS NHS FOUNDATION TRUST</v>
          </cell>
          <cell r="C151" t="str">
            <v>Trust</v>
          </cell>
          <cell r="D151">
            <v>1.060238</v>
          </cell>
        </row>
        <row r="152">
          <cell r="A152" t="str">
            <v>RK9</v>
          </cell>
          <cell r="B152" t="str">
            <v>PLYMOUTH HOSPITALS NHS TRUST</v>
          </cell>
          <cell r="C152" t="str">
            <v>Trust</v>
          </cell>
          <cell r="D152">
            <v>1.0158199999999999</v>
          </cell>
        </row>
        <row r="153">
          <cell r="A153" t="str">
            <v>RD3</v>
          </cell>
          <cell r="B153" t="str">
            <v>POOLE HOSPITAL NHS FOUNDATION TRUST</v>
          </cell>
          <cell r="C153" t="str">
            <v>Trust</v>
          </cell>
          <cell r="D153">
            <v>1.0666309999999999</v>
          </cell>
        </row>
        <row r="154">
          <cell r="A154" t="str">
            <v>RHU</v>
          </cell>
          <cell r="B154" t="str">
            <v>PORTSMOUTH HOSPITALS NHS TRUST</v>
          </cell>
          <cell r="C154" t="str">
            <v>Trust</v>
          </cell>
          <cell r="D154">
            <v>1.0889769999999999</v>
          </cell>
        </row>
        <row r="155">
          <cell r="A155" t="str">
            <v>RPC</v>
          </cell>
          <cell r="B155" t="str">
            <v>QUEEN VICTORIA HOSPITAL NHS FOUNDATION TRUST</v>
          </cell>
          <cell r="C155" t="str">
            <v>Trust</v>
          </cell>
          <cell r="D155">
            <v>1.1429179999999999</v>
          </cell>
        </row>
        <row r="156">
          <cell r="A156" t="str">
            <v>RXE</v>
          </cell>
          <cell r="B156" t="str">
            <v>ROTHERHAM DONCASTER AND SOUTH HUMBER NHS FOUNDATION TRUST</v>
          </cell>
          <cell r="C156" t="str">
            <v>Trust</v>
          </cell>
          <cell r="D156">
            <v>1.0342529999999999</v>
          </cell>
        </row>
        <row r="157">
          <cell r="A157" t="str">
            <v>RHW</v>
          </cell>
          <cell r="B157" t="str">
            <v>ROYAL BERKSHIRE NHS FOUNDATION TRUST</v>
          </cell>
          <cell r="C157" t="str">
            <v>Trust</v>
          </cell>
          <cell r="D157">
            <v>1.149759</v>
          </cell>
        </row>
        <row r="158">
          <cell r="A158" t="str">
            <v>RT3</v>
          </cell>
          <cell r="B158" t="str">
            <v>ROYAL BROMPTON &amp; HAREFIELD NHS FOUNDATION TRUST</v>
          </cell>
          <cell r="C158" t="str">
            <v>Trust</v>
          </cell>
          <cell r="D158">
            <v>1.2531949999999998</v>
          </cell>
        </row>
        <row r="159">
          <cell r="A159" t="str">
            <v>REF</v>
          </cell>
          <cell r="B159" t="str">
            <v>ROYAL CORNWALL HOSPITALS NHS TRUST</v>
          </cell>
          <cell r="C159" t="str">
            <v>Trust</v>
          </cell>
          <cell r="D159">
            <v>1.0031889999999999</v>
          </cell>
        </row>
        <row r="160">
          <cell r="A160" t="str">
            <v>RH8</v>
          </cell>
          <cell r="B160" t="str">
            <v>ROYAL DEVON AND EXETER NHS FOUNDATION TRUST</v>
          </cell>
          <cell r="C160" t="str">
            <v>Trust</v>
          </cell>
          <cell r="D160">
            <v>1.0211479999999999</v>
          </cell>
        </row>
        <row r="161">
          <cell r="A161" t="str">
            <v>RAL</v>
          </cell>
          <cell r="B161" t="str">
            <v>ROYAL FREE LONDON NHS FOUNDATION TRUST</v>
          </cell>
          <cell r="C161" t="str">
            <v>Trust</v>
          </cell>
          <cell r="D161">
            <v>1.2464759999999999</v>
          </cell>
        </row>
        <row r="162">
          <cell r="A162" t="str">
            <v>RQ6</v>
          </cell>
          <cell r="B162" t="str">
            <v>ROYAL LIVERPOOL AND BROADGREEN UNIVERSITY HOSPITALS NHS TRUST</v>
          </cell>
          <cell r="C162" t="str">
            <v>Trust</v>
          </cell>
          <cell r="D162">
            <v>1.042243</v>
          </cell>
        </row>
        <row r="163">
          <cell r="A163" t="str">
            <v>RBB</v>
          </cell>
          <cell r="B163" t="str">
            <v>ROYAL NATIONAL HOSPITAL FOR RHEUMATIC DISEASES NHS FOUNDATION TRUST</v>
          </cell>
          <cell r="C163" t="str">
            <v>Trust</v>
          </cell>
          <cell r="D163">
            <v>1.1004039999999999</v>
          </cell>
        </row>
        <row r="164">
          <cell r="A164" t="str">
            <v>RAN</v>
          </cell>
          <cell r="B164" t="str">
            <v>ROYAL NATIONAL ORTHOPAEDIC HOSPITAL NHS TRUST</v>
          </cell>
          <cell r="C164" t="str">
            <v>Trust</v>
          </cell>
          <cell r="D164">
            <v>1.179951</v>
          </cell>
        </row>
        <row r="165">
          <cell r="A165" t="str">
            <v>RA2</v>
          </cell>
          <cell r="B165" t="str">
            <v>ROYAL SURREY COUNTY HOSPITAL NHS FOUNDATION TRUST</v>
          </cell>
          <cell r="C165" t="str">
            <v>Trust</v>
          </cell>
          <cell r="D165">
            <v>1.1599819999999998</v>
          </cell>
        </row>
        <row r="166">
          <cell r="A166" t="str">
            <v>RD1</v>
          </cell>
          <cell r="B166" t="str">
            <v>ROYAL UNITED HOSPITAL BATH NHS TRUST</v>
          </cell>
          <cell r="C166" t="str">
            <v>Trust</v>
          </cell>
          <cell r="D166">
            <v>1.080476</v>
          </cell>
        </row>
        <row r="167">
          <cell r="A167" t="str">
            <v>RM3</v>
          </cell>
          <cell r="B167" t="str">
            <v>SALFORD ROYAL NHS FOUNDATION TRUST</v>
          </cell>
          <cell r="C167" t="str">
            <v>Trust</v>
          </cell>
          <cell r="D167">
            <v>1.0559749999999999</v>
          </cell>
        </row>
        <row r="168">
          <cell r="A168" t="str">
            <v>RNZ</v>
          </cell>
          <cell r="B168" t="str">
            <v>SALISBURY NHS FOUNDATION TRUST</v>
          </cell>
          <cell r="C168" t="str">
            <v>Trust</v>
          </cell>
          <cell r="D168">
            <v>1.070335</v>
          </cell>
        </row>
        <row r="169">
          <cell r="A169" t="str">
            <v>RXK</v>
          </cell>
          <cell r="B169" t="str">
            <v>SANDWELL AND WEST BIRMINGHAM HOSPITALS NHS TRUST</v>
          </cell>
          <cell r="C169" t="str">
            <v>Trust</v>
          </cell>
          <cell r="D169">
            <v>1.040565</v>
          </cell>
        </row>
        <row r="170">
          <cell r="A170" t="str">
            <v>RCU</v>
          </cell>
          <cell r="B170" t="str">
            <v>SHEFFIELD CHILDREN'S NHS FOUNDATION TRUST</v>
          </cell>
          <cell r="C170" t="str">
            <v>Trust</v>
          </cell>
          <cell r="D170">
            <v>1.032715</v>
          </cell>
        </row>
        <row r="171">
          <cell r="A171" t="str">
            <v>TAH</v>
          </cell>
          <cell r="B171" t="str">
            <v>SHEFFIELD HEALTH &amp; SOCIAL CARE NHS FOUNDATION TRUST</v>
          </cell>
          <cell r="C171" t="str">
            <v>Trust</v>
          </cell>
          <cell r="D171">
            <v>1.0305</v>
          </cell>
        </row>
        <row r="172">
          <cell r="A172" t="str">
            <v>RHQ</v>
          </cell>
          <cell r="B172" t="str">
            <v>SHEFFIELD TEACHING HOSPITALS NHS FOUNDATION TRUST</v>
          </cell>
          <cell r="C172" t="str">
            <v>Trust</v>
          </cell>
          <cell r="D172">
            <v>1.0294220000000001</v>
          </cell>
        </row>
        <row r="173">
          <cell r="A173" t="str">
            <v>RK5</v>
          </cell>
          <cell r="B173" t="str">
            <v>SHERWOOD FOREST HOSPITALS NHS FOUNDATION TRUST</v>
          </cell>
          <cell r="C173" t="str">
            <v>Trust</v>
          </cell>
          <cell r="D173">
            <v>1.031436</v>
          </cell>
        </row>
        <row r="174">
          <cell r="A174" t="str">
            <v>RXW</v>
          </cell>
          <cell r="B174" t="str">
            <v>SHREWSBURY AND TELFORD HOSPITAL NHS TRUST</v>
          </cell>
          <cell r="C174" t="str">
            <v>Trust</v>
          </cell>
          <cell r="D174">
            <v>1.0262500000000001</v>
          </cell>
        </row>
        <row r="175">
          <cell r="A175" t="str">
            <v>R1D</v>
          </cell>
          <cell r="B175" t="str">
            <v>SHROPSHIRE COMMUNITY HEALTH NHS TRUST</v>
          </cell>
          <cell r="C175" t="str">
            <v>Trust</v>
          </cell>
          <cell r="D175">
            <v>1.032492</v>
          </cell>
        </row>
        <row r="176">
          <cell r="A176" t="str">
            <v>R1C</v>
          </cell>
          <cell r="B176" t="str">
            <v>SOLENT NHS TRUST</v>
          </cell>
          <cell r="C176" t="str">
            <v>Trust</v>
          </cell>
          <cell r="D176">
            <v>1.0921650000000001</v>
          </cell>
        </row>
        <row r="177">
          <cell r="A177" t="str">
            <v>RH5</v>
          </cell>
          <cell r="B177" t="str">
            <v>SOMERSET PARTNERSHIP NHS FOUNDATION TRUST</v>
          </cell>
          <cell r="C177" t="str">
            <v>Trust</v>
          </cell>
          <cell r="D177">
            <v>1.035666</v>
          </cell>
        </row>
        <row r="178">
          <cell r="A178" t="str">
            <v>RYE</v>
          </cell>
          <cell r="B178" t="str">
            <v>SOUTH CENTRAL AMBULANCE SERVICE NHS FOUNDATION TRUST</v>
          </cell>
          <cell r="C178" t="str">
            <v>Trust</v>
          </cell>
          <cell r="D178">
            <v>1.1182989999999999</v>
          </cell>
        </row>
        <row r="179">
          <cell r="A179" t="str">
            <v>RA9</v>
          </cell>
          <cell r="B179" t="str">
            <v>SOUTH DEVON HEALTHCARE NHS FOUNDATION TRUST</v>
          </cell>
          <cell r="C179" t="str">
            <v>Trust</v>
          </cell>
          <cell r="D179">
            <v>1.013568</v>
          </cell>
        </row>
        <row r="180">
          <cell r="A180" t="str">
            <v>RYD</v>
          </cell>
          <cell r="B180" t="str">
            <v>SOUTH EAST COAST AMBULANCE SERVICE NHS FOUNDATION TRUST</v>
          </cell>
          <cell r="C180" t="str">
            <v>Trust</v>
          </cell>
          <cell r="D180">
            <v>1.094557</v>
          </cell>
        </row>
        <row r="181">
          <cell r="A181" t="str">
            <v>RWN</v>
          </cell>
          <cell r="B181" t="str">
            <v>SOUTH ESSEX PARTNERSHIP UNIVERSITY NHS FOUNDATION TRUST</v>
          </cell>
          <cell r="C181" t="str">
            <v>Trust</v>
          </cell>
          <cell r="D181">
            <v>1.1099000000000001</v>
          </cell>
        </row>
        <row r="182">
          <cell r="A182" t="str">
            <v>RV5</v>
          </cell>
          <cell r="B182" t="str">
            <v>SOUTH LONDON AND MAUDSLEY NHS FOUNDATION TRUST</v>
          </cell>
          <cell r="C182" t="str">
            <v>Trust</v>
          </cell>
          <cell r="D182">
            <v>1.1944779999999999</v>
          </cell>
        </row>
        <row r="183">
          <cell r="A183" t="str">
            <v>RRE</v>
          </cell>
          <cell r="B183" t="str">
            <v>SOUTH STAFFORDSHIRE AND SHROPSHIRE HEALTHCARE NHS FOUNDATION TRUST</v>
          </cell>
          <cell r="C183" t="str">
            <v>Trust</v>
          </cell>
          <cell r="D183">
            <v>1.0315030000000001</v>
          </cell>
        </row>
        <row r="184">
          <cell r="A184" t="str">
            <v>RTR</v>
          </cell>
          <cell r="B184" t="str">
            <v>SOUTH TEES HOSPITALS NHS FOUNDATION TRUST</v>
          </cell>
          <cell r="C184" t="str">
            <v>Trust</v>
          </cell>
          <cell r="D184">
            <v>1.029223</v>
          </cell>
        </row>
        <row r="185">
          <cell r="A185" t="str">
            <v>RE9</v>
          </cell>
          <cell r="B185" t="str">
            <v>SOUTH TYNESIDE NHS FOUNDATION TRUST</v>
          </cell>
          <cell r="C185" t="str">
            <v>Trust</v>
          </cell>
          <cell r="D185">
            <v>1.0294109999999999</v>
          </cell>
        </row>
        <row r="186">
          <cell r="A186" t="str">
            <v>RJC</v>
          </cell>
          <cell r="B186" t="str">
            <v>SOUTH WARWICKSHIRE NHS FOUNDATION TRUST</v>
          </cell>
          <cell r="C186" t="str">
            <v>Trust</v>
          </cell>
          <cell r="D186">
            <v>1.0565449999999998</v>
          </cell>
        </row>
        <row r="187">
          <cell r="A187" t="str">
            <v>RQY</v>
          </cell>
          <cell r="B187" t="str">
            <v>SOUTH WEST LONDON AND ST GEORGE'S MENTAL HEALTH NHS TRUST</v>
          </cell>
          <cell r="C187" t="str">
            <v>Trust</v>
          </cell>
          <cell r="D187">
            <v>1.200734</v>
          </cell>
        </row>
        <row r="188">
          <cell r="A188" t="str">
            <v>RXG</v>
          </cell>
          <cell r="B188" t="str">
            <v>SOUTH WEST YORKSHIRE PARTNERSHIP NHS FOUNDATION TRUST</v>
          </cell>
          <cell r="C188" t="str">
            <v>Trust</v>
          </cell>
          <cell r="D188">
            <v>1.0371360000000001</v>
          </cell>
        </row>
        <row r="189">
          <cell r="A189" t="str">
            <v>RYF</v>
          </cell>
          <cell r="B189" t="str">
            <v>SOUTH WESTERN AMBULANCE SERVICE NHS FOUNDATION TRUST</v>
          </cell>
          <cell r="C189" t="str">
            <v>Trust</v>
          </cell>
          <cell r="D189">
            <v>1.048519</v>
          </cell>
        </row>
        <row r="190">
          <cell r="A190" t="str">
            <v>RAJ</v>
          </cell>
          <cell r="B190" t="str">
            <v>SOUTHEND UNIVERSITY HOSPITAL NHS FOUNDATION TRUST</v>
          </cell>
          <cell r="C190" t="str">
            <v>Trust</v>
          </cell>
          <cell r="D190">
            <v>1.078193</v>
          </cell>
        </row>
        <row r="191">
          <cell r="A191" t="str">
            <v>RW1</v>
          </cell>
          <cell r="B191" t="str">
            <v>SOUTHERN HEALTH NHS FOUNDATION TRUST</v>
          </cell>
          <cell r="C191" t="str">
            <v>Trust</v>
          </cell>
          <cell r="D191">
            <v>1.0910629999999999</v>
          </cell>
        </row>
        <row r="192">
          <cell r="A192" t="str">
            <v>RVY</v>
          </cell>
          <cell r="B192" t="str">
            <v>SOUTHPORT AND ORMSKIRK HOSPITAL NHS TRUST</v>
          </cell>
          <cell r="C192" t="str">
            <v>Trust</v>
          </cell>
          <cell r="D192">
            <v>1.0360639999999999</v>
          </cell>
        </row>
        <row r="193">
          <cell r="A193" t="str">
            <v>RJ7</v>
          </cell>
          <cell r="B193" t="str">
            <v>ST GEORGE'S HEALTHCARE NHS TRUST</v>
          </cell>
          <cell r="C193" t="str">
            <v>Trust</v>
          </cell>
          <cell r="D193">
            <v>1.2124539999999999</v>
          </cell>
        </row>
        <row r="194">
          <cell r="A194" t="str">
            <v>RBN</v>
          </cell>
          <cell r="B194" t="str">
            <v>ST HELENS AND KNOWSLEY HOSPITALS NHS TRUST</v>
          </cell>
          <cell r="C194" t="str">
            <v>Trust</v>
          </cell>
          <cell r="D194">
            <v>1.043069</v>
          </cell>
        </row>
        <row r="195">
          <cell r="A195" t="str">
            <v>R1E</v>
          </cell>
          <cell r="B195" t="str">
            <v>STAFFORDSHIRE AND STOKE ON TRENT PARTNERSHIP NHS TRUST</v>
          </cell>
          <cell r="C195" t="str">
            <v>Trust</v>
          </cell>
          <cell r="D195">
            <v>1.032675</v>
          </cell>
        </row>
        <row r="196">
          <cell r="A196" t="str">
            <v>RWJ</v>
          </cell>
          <cell r="B196" t="str">
            <v>STOCKPORT NHS FOUNDATION TRUST</v>
          </cell>
          <cell r="C196" t="str">
            <v>Trust</v>
          </cell>
          <cell r="D196">
            <v>1.057302</v>
          </cell>
        </row>
        <row r="197">
          <cell r="A197" t="str">
            <v>RXX</v>
          </cell>
          <cell r="B197" t="str">
            <v>SURREY AND BORDERS PARTNERSHIP NHS FOUNDATION TRUST</v>
          </cell>
          <cell r="C197" t="str">
            <v>Trust</v>
          </cell>
          <cell r="D197">
            <v>1.171362</v>
          </cell>
        </row>
        <row r="198">
          <cell r="A198" t="str">
            <v>RTP</v>
          </cell>
          <cell r="B198" t="str">
            <v>SURREY AND SUSSEX HEALTHCARE NHS TRUST</v>
          </cell>
          <cell r="C198" t="str">
            <v>Trust</v>
          </cell>
          <cell r="D198">
            <v>1.164693</v>
          </cell>
        </row>
        <row r="199">
          <cell r="A199" t="str">
            <v>RDR</v>
          </cell>
          <cell r="B199" t="str">
            <v>SUSSEX COMMUNITY NHS TRUST</v>
          </cell>
          <cell r="C199" t="str">
            <v>Trust</v>
          </cell>
          <cell r="D199">
            <v>1.070317</v>
          </cell>
        </row>
        <row r="200">
          <cell r="A200" t="str">
            <v>RX2</v>
          </cell>
          <cell r="B200" t="str">
            <v>SUSSEX PARTNERSHIP NHS FOUNDATION TRUST</v>
          </cell>
          <cell r="C200" t="str">
            <v>Trust</v>
          </cell>
          <cell r="D200">
            <v>1.077078</v>
          </cell>
        </row>
        <row r="201">
          <cell r="A201" t="str">
            <v>RMP</v>
          </cell>
          <cell r="B201" t="str">
            <v>TAMESIDE HOSPITAL NHS FOUNDATION TRUST</v>
          </cell>
          <cell r="C201" t="str">
            <v>Trust</v>
          </cell>
          <cell r="D201">
            <v>1.0523179999999999</v>
          </cell>
        </row>
        <row r="202">
          <cell r="A202" t="str">
            <v>RBA</v>
          </cell>
          <cell r="B202" t="str">
            <v>TAUNTON AND SOMERSET NHS FOUNDATION TRUST</v>
          </cell>
          <cell r="C202" t="str">
            <v>Trust</v>
          </cell>
          <cell r="D202">
            <v>1.02973</v>
          </cell>
        </row>
        <row r="203">
          <cell r="A203" t="str">
            <v>RNK</v>
          </cell>
          <cell r="B203" t="str">
            <v>TAVISTOCK AND PORTMAN NHS FOUNDATION TRUST</v>
          </cell>
          <cell r="C203" t="str">
            <v>Trust</v>
          </cell>
          <cell r="D203">
            <v>1.23827</v>
          </cell>
        </row>
        <row r="204">
          <cell r="A204" t="str">
            <v>RX3</v>
          </cell>
          <cell r="B204" t="str">
            <v>TEES, ESK AND WEAR VALLEYS NHS FOUNDATION TRUST</v>
          </cell>
          <cell r="C204" t="str">
            <v>Trust</v>
          </cell>
          <cell r="D204">
            <v>1.02654</v>
          </cell>
        </row>
        <row r="205">
          <cell r="A205" t="str">
            <v>RBV</v>
          </cell>
          <cell r="B205" t="str">
            <v>THE CHRISTIE NHS FOUNDATION TRUST</v>
          </cell>
          <cell r="C205" t="str">
            <v>Trust</v>
          </cell>
          <cell r="D205">
            <v>1.066837</v>
          </cell>
        </row>
        <row r="206">
          <cell r="A206" t="str">
            <v>REN</v>
          </cell>
          <cell r="B206" t="str">
            <v>THE CLATTERBRIDGE CANCER CENTRE NHS FOUNDATION TRUST</v>
          </cell>
          <cell r="C206" t="str">
            <v>Trust</v>
          </cell>
          <cell r="D206">
            <v>1.039401</v>
          </cell>
        </row>
        <row r="207">
          <cell r="A207" t="str">
            <v>RNA</v>
          </cell>
          <cell r="B207" t="str">
            <v>THE DUDLEY GROUP NHS FOUNDATION TRUST</v>
          </cell>
          <cell r="C207" t="str">
            <v>Trust</v>
          </cell>
          <cell r="D207">
            <v>1.035649</v>
          </cell>
        </row>
        <row r="208">
          <cell r="A208" t="str">
            <v>RAS</v>
          </cell>
          <cell r="B208" t="str">
            <v>THE HILLINGDON HOSPITALS NHS FOUNDATION TRUST</v>
          </cell>
          <cell r="C208" t="str">
            <v>Trust</v>
          </cell>
          <cell r="D208">
            <v>1.183046</v>
          </cell>
        </row>
        <row r="209">
          <cell r="A209" t="str">
            <v>RTD</v>
          </cell>
          <cell r="B209" t="str">
            <v>THE NEWCASTLE UPON TYNE HOSPITALS NHS FOUNDATION TRUST</v>
          </cell>
          <cell r="C209" t="str">
            <v>Trust</v>
          </cell>
          <cell r="D209">
            <v>1.035817</v>
          </cell>
        </row>
        <row r="210">
          <cell r="A210" t="str">
            <v>RQW</v>
          </cell>
          <cell r="B210" t="str">
            <v>THE PRINCESS ALEXANDRA HOSPITAL NHS TRUST</v>
          </cell>
          <cell r="C210" t="str">
            <v>Trust</v>
          </cell>
          <cell r="D210">
            <v>1.1534169999999999</v>
          </cell>
        </row>
        <row r="211">
          <cell r="A211" t="str">
            <v>RCX</v>
          </cell>
          <cell r="B211" t="str">
            <v>THE QUEEN ELIZABETH HOSPITAL, KING'S LYNN, NHS FOUNDATION TRUST</v>
          </cell>
          <cell r="C211" t="str">
            <v>Trust</v>
          </cell>
          <cell r="D211">
            <v>1.025949</v>
          </cell>
        </row>
        <row r="212">
          <cell r="A212" t="str">
            <v>RL1</v>
          </cell>
          <cell r="B212" t="str">
            <v>THE ROBERT JONES AND AGNES HUNT ORTHOPAEDIC HOSPITAL NHS FOUNDATION TRUST</v>
          </cell>
          <cell r="C212" t="str">
            <v>Trust</v>
          </cell>
          <cell r="D212">
            <v>1.0316149999999999</v>
          </cell>
        </row>
        <row r="213">
          <cell r="A213" t="str">
            <v>RFR</v>
          </cell>
          <cell r="B213" t="str">
            <v>THE ROTHERHAM NHS FOUNDATION TRUST</v>
          </cell>
          <cell r="C213" t="str">
            <v>Trust</v>
          </cell>
          <cell r="D213">
            <v>1.0272029999999999</v>
          </cell>
        </row>
        <row r="214">
          <cell r="A214" t="str">
            <v>RDZ</v>
          </cell>
          <cell r="B214" t="str">
            <v>THE ROYAL BOURNEMOUTH AND CHRISTCHURCH HOSPITALS NHS FOUNDATION TRUST</v>
          </cell>
          <cell r="C214" t="str">
            <v>Trust</v>
          </cell>
          <cell r="D214">
            <v>1.064683</v>
          </cell>
        </row>
        <row r="215">
          <cell r="A215" t="str">
            <v>RPY</v>
          </cell>
          <cell r="B215" t="str">
            <v>THE ROYAL MARSDEN NHS FOUNDATION TRUST</v>
          </cell>
          <cell r="C215" t="str">
            <v>Trust</v>
          </cell>
          <cell r="D215">
            <v>1.2137369999999998</v>
          </cell>
        </row>
        <row r="216">
          <cell r="A216" t="str">
            <v>RRJ</v>
          </cell>
          <cell r="B216" t="str">
            <v>THE ROYAL ORTHOPAEDIC HOSPITAL NHS FOUNDATION TRUST</v>
          </cell>
          <cell r="C216" t="str">
            <v>Trust</v>
          </cell>
          <cell r="D216">
            <v>1.0444799999999999</v>
          </cell>
        </row>
        <row r="217">
          <cell r="A217" t="str">
            <v>RL4</v>
          </cell>
          <cell r="B217" t="str">
            <v>THE ROYAL WOLVERHAMPTON NHS TRUST</v>
          </cell>
          <cell r="C217" t="str">
            <v>Trust</v>
          </cell>
          <cell r="D217">
            <v>1.0341130000000001</v>
          </cell>
        </row>
        <row r="218">
          <cell r="A218" t="str">
            <v>RET</v>
          </cell>
          <cell r="B218" t="str">
            <v>THE WALTON CENTRE NHS FOUNDATION TRUST</v>
          </cell>
          <cell r="C218" t="str">
            <v>Trust</v>
          </cell>
          <cell r="D218">
            <v>1.0403369999999998</v>
          </cell>
        </row>
        <row r="219">
          <cell r="A219" t="str">
            <v>RKE</v>
          </cell>
          <cell r="B219" t="str">
            <v>THE WHITTINGTON HOSPITAL NHS TRUST</v>
          </cell>
          <cell r="C219" t="str">
            <v>Trust</v>
          </cell>
          <cell r="D219">
            <v>1.213371</v>
          </cell>
        </row>
        <row r="220">
          <cell r="A220" t="str">
            <v>R1G</v>
          </cell>
          <cell r="B220" t="str">
            <v>TORBAY AND SOUTHERN DEVON HEALTH AND CARE NHS TRUST</v>
          </cell>
          <cell r="C220" t="str">
            <v>Trust</v>
          </cell>
          <cell r="D220">
            <v>1.0113859999999999</v>
          </cell>
        </row>
        <row r="221">
          <cell r="A221" t="str">
            <v>RWD</v>
          </cell>
          <cell r="B221" t="str">
            <v>UNITED LINCOLNSHIRE HOSPITALS NHS TRUST</v>
          </cell>
          <cell r="C221" t="str">
            <v>Trust</v>
          </cell>
          <cell r="D221">
            <v>1.014165</v>
          </cell>
        </row>
        <row r="222">
          <cell r="A222" t="str">
            <v>RRV</v>
          </cell>
          <cell r="B222" t="str">
            <v>UNIVERSITY COLLEGE LONDON HOSPITALS NHS FOUNDATION TRUST</v>
          </cell>
          <cell r="C222" t="str">
            <v>Trust</v>
          </cell>
          <cell r="D222">
            <v>1.297607</v>
          </cell>
        </row>
        <row r="223">
          <cell r="A223" t="str">
            <v>RJE</v>
          </cell>
          <cell r="B223" t="str">
            <v>UNIVERSITY HOSPITAL OF NORTH STAFFORDSHIRE NHS TRUST</v>
          </cell>
          <cell r="C223" t="str">
            <v>Trust</v>
          </cell>
          <cell r="D223">
            <v>1.0241799999999999</v>
          </cell>
        </row>
        <row r="224">
          <cell r="A224" t="str">
            <v>RM2</v>
          </cell>
          <cell r="B224" t="str">
            <v>UNIVERSITY HOSPITAL OF SOUTH MANCHESTER NHS FOUNDATION TRUST</v>
          </cell>
          <cell r="C224" t="str">
            <v>Trust</v>
          </cell>
          <cell r="D224">
            <v>1.059353</v>
          </cell>
        </row>
        <row r="225">
          <cell r="A225" t="str">
            <v>RHM</v>
          </cell>
          <cell r="B225" t="str">
            <v>UNIVERSITY HOSPITAL SOUTHAMPTON NHS FOUNDATION TRUST</v>
          </cell>
          <cell r="C225" t="str">
            <v>Trust</v>
          </cell>
          <cell r="D225">
            <v>1.0876029999999999</v>
          </cell>
        </row>
        <row r="226">
          <cell r="A226" t="str">
            <v>RRK</v>
          </cell>
          <cell r="B226" t="str">
            <v>UNIVERSITY HOSPITALS BIRMINGHAM NHS FOUNDATION TRUST</v>
          </cell>
          <cell r="C226" t="str">
            <v>Trust</v>
          </cell>
          <cell r="D226">
            <v>1.0448659999999999</v>
          </cell>
        </row>
        <row r="227">
          <cell r="A227" t="str">
            <v>RA7</v>
          </cell>
          <cell r="B227" t="str">
            <v>UNIVERSITY HOSPITALS BRISTOL NHS FOUNDATION TRUST</v>
          </cell>
          <cell r="C227" t="str">
            <v>Trust</v>
          </cell>
          <cell r="D227">
            <v>1.0840689999999999</v>
          </cell>
        </row>
        <row r="228">
          <cell r="A228" t="str">
            <v>RKB</v>
          </cell>
          <cell r="B228" t="str">
            <v>UNIVERSITY HOSPITALS COVENTRY AND WARWICKSHIRE NHS TRUST</v>
          </cell>
          <cell r="C228" t="str">
            <v>Trust</v>
          </cell>
          <cell r="D228">
            <v>1.0586180000000001</v>
          </cell>
        </row>
        <row r="229">
          <cell r="A229" t="str">
            <v>RWE</v>
          </cell>
          <cell r="B229" t="str">
            <v>UNIVERSITY HOSPITALS OF LEICESTER NHS TRUST</v>
          </cell>
          <cell r="C229" t="str">
            <v>Trust</v>
          </cell>
          <cell r="D229">
            <v>1.043404</v>
          </cell>
        </row>
        <row r="230">
          <cell r="A230" t="str">
            <v>RTX</v>
          </cell>
          <cell r="B230" t="str">
            <v>UNIVERSITY HOSPITALS OF MORECAMBE BAY NHS FOUNDATION TRUST</v>
          </cell>
          <cell r="C230" t="str">
            <v>Trust</v>
          </cell>
          <cell r="D230">
            <v>1.029326</v>
          </cell>
        </row>
        <row r="231">
          <cell r="A231" t="str">
            <v>RBK</v>
          </cell>
          <cell r="B231" t="str">
            <v>WALSALL HEALTHCARE NHS TRUST</v>
          </cell>
          <cell r="C231" t="str">
            <v>Trust</v>
          </cell>
          <cell r="D231">
            <v>1.034403</v>
          </cell>
        </row>
        <row r="232">
          <cell r="A232" t="str">
            <v>RWW</v>
          </cell>
          <cell r="B232" t="str">
            <v>WARRINGTON AND HALTON HOSPITALS NHS FOUNDATION TRUST</v>
          </cell>
          <cell r="C232" t="str">
            <v>Trust</v>
          </cell>
          <cell r="D232">
            <v>1.0500339999999999</v>
          </cell>
        </row>
        <row r="233">
          <cell r="A233" t="str">
            <v>RWG</v>
          </cell>
          <cell r="B233" t="str">
            <v>WEST HERTFORDSHIRE HOSPITALS NHS TRUST</v>
          </cell>
          <cell r="C233" t="str">
            <v>Trust</v>
          </cell>
          <cell r="D233">
            <v>1.1707609999999999</v>
          </cell>
        </row>
        <row r="234">
          <cell r="A234" t="str">
            <v>RKL</v>
          </cell>
          <cell r="B234" t="str">
            <v>WEST LONDON MENTAL HEALTH NHS TRUST</v>
          </cell>
          <cell r="C234" t="str">
            <v>Trust</v>
          </cell>
          <cell r="D234">
            <v>1.1789159999999999</v>
          </cell>
        </row>
        <row r="235">
          <cell r="A235" t="str">
            <v>RFW</v>
          </cell>
          <cell r="B235" t="str">
            <v>WEST MIDDLESEX UNIVERSITY HOSPITAL NHS TRUST</v>
          </cell>
          <cell r="C235" t="str">
            <v>Trust</v>
          </cell>
          <cell r="D235">
            <v>1.201446</v>
          </cell>
        </row>
        <row r="236">
          <cell r="A236" t="str">
            <v>RYA</v>
          </cell>
          <cell r="B236" t="str">
            <v>WEST MIDLANDS AMBULANCE SERVICE NHS FOUNDATION TRUST</v>
          </cell>
          <cell r="C236" t="str">
            <v>Trust</v>
          </cell>
          <cell r="D236">
            <v>1.040278</v>
          </cell>
        </row>
        <row r="237">
          <cell r="A237" t="str">
            <v>RGR</v>
          </cell>
          <cell r="B237" t="str">
            <v>WEST SUFFOLK NHS FOUNDATION TRUST</v>
          </cell>
          <cell r="C237" t="str">
            <v>Trust</v>
          </cell>
          <cell r="D237">
            <v>1.0437719999999999</v>
          </cell>
        </row>
        <row r="238">
          <cell r="A238" t="str">
            <v>RYR</v>
          </cell>
          <cell r="B238" t="str">
            <v>WESTERN SUSSEX HOSPITALS NHS FOUNDATION TRUST</v>
          </cell>
          <cell r="C238" t="str">
            <v>Trust</v>
          </cell>
          <cell r="D238">
            <v>1.080908</v>
          </cell>
        </row>
        <row r="239">
          <cell r="A239" t="str">
            <v>RA3</v>
          </cell>
          <cell r="B239" t="str">
            <v>WESTON AREA HEALTH NHS TRUST</v>
          </cell>
          <cell r="C239" t="str">
            <v>Trust</v>
          </cell>
          <cell r="D239">
            <v>1.053007</v>
          </cell>
        </row>
        <row r="240">
          <cell r="A240" t="str">
            <v>RY7</v>
          </cell>
          <cell r="B240" t="str">
            <v>WIRRAL COMMUNITY NHS TRUST</v>
          </cell>
          <cell r="C240" t="str">
            <v>Trust</v>
          </cell>
          <cell r="D240">
            <v>1.039936</v>
          </cell>
        </row>
        <row r="241">
          <cell r="A241" t="str">
            <v>RBL</v>
          </cell>
          <cell r="B241" t="str">
            <v>WIRRAL UNIVERSITY TEACHING HOSPITAL NHS FOUNDATION TRUST</v>
          </cell>
          <cell r="C241" t="str">
            <v>Trust</v>
          </cell>
          <cell r="D241">
            <v>1.038864</v>
          </cell>
        </row>
        <row r="242">
          <cell r="A242" t="str">
            <v>RWP</v>
          </cell>
          <cell r="B242" t="str">
            <v>WORCESTERSHIRE ACUTE HOSPITALS NHS TRUST</v>
          </cell>
          <cell r="C242" t="str">
            <v>Trust</v>
          </cell>
          <cell r="D242">
            <v>1.037609</v>
          </cell>
        </row>
        <row r="243">
          <cell r="A243" t="str">
            <v>R1A</v>
          </cell>
          <cell r="B243" t="str">
            <v>WORCESTERSHIRE HEALTH AND CARE NHS TRUST</v>
          </cell>
          <cell r="C243" t="str">
            <v>Trust</v>
          </cell>
          <cell r="D243">
            <v>1.0363910000000001</v>
          </cell>
        </row>
        <row r="244">
          <cell r="A244" t="str">
            <v>RRF</v>
          </cell>
          <cell r="B244" t="str">
            <v>WRIGHTINGTON, WIGAN AND LEIGH NHS FOUNDATION TRUST</v>
          </cell>
          <cell r="C244" t="str">
            <v>Trust</v>
          </cell>
          <cell r="D244">
            <v>1.0417809999999998</v>
          </cell>
        </row>
        <row r="245">
          <cell r="A245" t="str">
            <v>RLQ</v>
          </cell>
          <cell r="B245" t="str">
            <v>WYE VALLEY NHS TRUST</v>
          </cell>
          <cell r="C245" t="str">
            <v>Trust</v>
          </cell>
          <cell r="D245">
            <v>1.0245199999999999</v>
          </cell>
        </row>
        <row r="246">
          <cell r="A246" t="str">
            <v>RA4</v>
          </cell>
          <cell r="B246" t="str">
            <v>YEOVIL DISTRICT HOSPITAL NHS FOUNDATION TRUST</v>
          </cell>
          <cell r="C246" t="str">
            <v>Trust</v>
          </cell>
          <cell r="D246">
            <v>1.035644</v>
          </cell>
        </row>
        <row r="247">
          <cell r="A247" t="str">
            <v>RCB</v>
          </cell>
          <cell r="B247" t="str">
            <v>YORK TEACHING HOSPITAL NHS FOUNDATION TRUST</v>
          </cell>
          <cell r="C247" t="str">
            <v>Trust</v>
          </cell>
          <cell r="D247">
            <v>1.0340419999999999</v>
          </cell>
        </row>
        <row r="248">
          <cell r="A248" t="str">
            <v>RX8</v>
          </cell>
          <cell r="B248" t="str">
            <v>YORKSHIRE AMBULANCE SERVICE NHS TRUST</v>
          </cell>
          <cell r="C248" t="str">
            <v>Trust</v>
          </cell>
          <cell r="D248">
            <v>1.0407579999999998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NHS Trusts and Care Trusts"/>
      <sheetName val="Final List"/>
      <sheetName val="Mergers"/>
    </sheetNames>
    <sheetDataSet>
      <sheetData sheetId="0"/>
      <sheetData sheetId="1">
        <row r="2">
          <cell r="A2" t="str">
            <v>R0A</v>
          </cell>
          <cell r="H2" t="str">
            <v>MANCHESTER</v>
          </cell>
        </row>
        <row r="3">
          <cell r="A3" t="str">
            <v>R1A</v>
          </cell>
          <cell r="H3" t="str">
            <v>WORCESTER</v>
          </cell>
        </row>
        <row r="4">
          <cell r="A4" t="str">
            <v>R1C</v>
          </cell>
          <cell r="H4" t="str">
            <v>SOUTHAMPTON</v>
          </cell>
        </row>
        <row r="5">
          <cell r="A5" t="str">
            <v>R1D</v>
          </cell>
          <cell r="H5" t="str">
            <v>SHREWSBURY</v>
          </cell>
        </row>
        <row r="6">
          <cell r="A6" t="str">
            <v>R1E</v>
          </cell>
          <cell r="H6" t="str">
            <v>NEWCASTLE-UNDER-LYME</v>
          </cell>
        </row>
        <row r="7">
          <cell r="A7" t="str">
            <v>R1F</v>
          </cell>
          <cell r="H7" t="str">
            <v>NEWPORT</v>
          </cell>
        </row>
        <row r="8">
          <cell r="A8" t="str">
            <v>R1H</v>
          </cell>
          <cell r="H8" t="str">
            <v>LONDON</v>
          </cell>
        </row>
        <row r="9">
          <cell r="A9" t="str">
            <v>R1J</v>
          </cell>
          <cell r="H9" t="str">
            <v>GLOUCESTER</v>
          </cell>
        </row>
        <row r="10">
          <cell r="A10" t="str">
            <v>R1K</v>
          </cell>
          <cell r="H10" t="str">
            <v>HARROW</v>
          </cell>
        </row>
        <row r="11">
          <cell r="A11" t="str">
            <v>R1L</v>
          </cell>
          <cell r="H11" t="str">
            <v>WICKFORD</v>
          </cell>
        </row>
        <row r="12">
          <cell r="A12" t="str">
            <v>RA2</v>
          </cell>
          <cell r="H12" t="str">
            <v>GUILDFORD</v>
          </cell>
        </row>
        <row r="13">
          <cell r="A13" t="str">
            <v>RA3</v>
          </cell>
          <cell r="H13" t="str">
            <v>WESTON-SUPER-MARE</v>
          </cell>
        </row>
        <row r="14">
          <cell r="A14" t="str">
            <v>RA4</v>
          </cell>
          <cell r="H14" t="str">
            <v>YEOVIL</v>
          </cell>
        </row>
        <row r="15">
          <cell r="A15" t="str">
            <v>RA7</v>
          </cell>
          <cell r="H15" t="str">
            <v>BRISTOL</v>
          </cell>
        </row>
        <row r="16">
          <cell r="A16" t="str">
            <v>RA9</v>
          </cell>
          <cell r="H16" t="str">
            <v>TORQUAY</v>
          </cell>
        </row>
        <row r="17">
          <cell r="A17" t="str">
            <v>RAE</v>
          </cell>
          <cell r="H17" t="str">
            <v>BRADFORD</v>
          </cell>
        </row>
        <row r="18">
          <cell r="A18" t="str">
            <v>RAJ</v>
          </cell>
          <cell r="H18" t="str">
            <v>WESTCLIFF-ON-SEA</v>
          </cell>
        </row>
        <row r="19">
          <cell r="A19" t="str">
            <v>RAL</v>
          </cell>
          <cell r="H19" t="str">
            <v>LONDON</v>
          </cell>
        </row>
        <row r="20">
          <cell r="A20" t="str">
            <v>RAN</v>
          </cell>
          <cell r="H20" t="str">
            <v>STANMORE</v>
          </cell>
        </row>
        <row r="21">
          <cell r="A21" t="str">
            <v>RAP</v>
          </cell>
          <cell r="H21" t="str">
            <v>LONDON</v>
          </cell>
        </row>
        <row r="22">
          <cell r="A22" t="str">
            <v>RAS</v>
          </cell>
          <cell r="H22" t="str">
            <v>UXBRIDGE</v>
          </cell>
        </row>
        <row r="23">
          <cell r="A23" t="str">
            <v>RAT</v>
          </cell>
          <cell r="H23" t="str">
            <v>RAINHAM</v>
          </cell>
        </row>
        <row r="24">
          <cell r="A24" t="str">
            <v>RAX</v>
          </cell>
          <cell r="H24" t="str">
            <v>KINGSTON UPON THAMES</v>
          </cell>
        </row>
        <row r="25">
          <cell r="A25" t="str">
            <v>RBA</v>
          </cell>
          <cell r="H25" t="str">
            <v>TAUNTON</v>
          </cell>
        </row>
        <row r="26">
          <cell r="A26" t="str">
            <v>RBD</v>
          </cell>
          <cell r="H26" t="str">
            <v>DORCHESTER</v>
          </cell>
        </row>
        <row r="27">
          <cell r="A27" t="str">
            <v>RBK</v>
          </cell>
          <cell r="H27" t="str">
            <v>WALSALL</v>
          </cell>
        </row>
        <row r="28">
          <cell r="A28" t="str">
            <v>RBL</v>
          </cell>
          <cell r="H28" t="str">
            <v>WIRRAL</v>
          </cell>
        </row>
        <row r="29">
          <cell r="A29" t="str">
            <v>RBN</v>
          </cell>
          <cell r="H29" t="str">
            <v>PRESCOT</v>
          </cell>
        </row>
        <row r="30">
          <cell r="A30" t="str">
            <v>RBQ</v>
          </cell>
          <cell r="H30" t="str">
            <v>LIVERPOOL</v>
          </cell>
        </row>
        <row r="31">
          <cell r="A31" t="str">
            <v>RBS</v>
          </cell>
          <cell r="H31" t="str">
            <v>LIVERPOOL</v>
          </cell>
        </row>
        <row r="32">
          <cell r="A32" t="str">
            <v>RBT</v>
          </cell>
          <cell r="H32" t="str">
            <v>CREWE</v>
          </cell>
        </row>
        <row r="33">
          <cell r="A33" t="str">
            <v>RBV</v>
          </cell>
          <cell r="H33" t="str">
            <v>MANCHESTER</v>
          </cell>
        </row>
        <row r="34">
          <cell r="A34" t="str">
            <v>RBZ</v>
          </cell>
          <cell r="H34" t="str">
            <v>BARNSTAPLE</v>
          </cell>
        </row>
        <row r="35">
          <cell r="A35" t="str">
            <v>RC1</v>
          </cell>
          <cell r="H35" t="str">
            <v>BEDFORD</v>
          </cell>
        </row>
        <row r="36">
          <cell r="A36" t="str">
            <v>RC9</v>
          </cell>
          <cell r="H36" t="str">
            <v>LUTON</v>
          </cell>
        </row>
        <row r="37">
          <cell r="A37" t="str">
            <v>RCB</v>
          </cell>
          <cell r="H37" t="str">
            <v>YORK</v>
          </cell>
        </row>
        <row r="38">
          <cell r="A38" t="str">
            <v>RCD</v>
          </cell>
          <cell r="H38" t="str">
            <v>HARROGATE</v>
          </cell>
        </row>
        <row r="39">
          <cell r="A39" t="str">
            <v>RCF</v>
          </cell>
          <cell r="H39" t="str">
            <v>KEIGHLEY</v>
          </cell>
        </row>
        <row r="40">
          <cell r="A40" t="str">
            <v>RCU</v>
          </cell>
          <cell r="H40" t="str">
            <v>SHEFFIELD</v>
          </cell>
        </row>
        <row r="41">
          <cell r="A41" t="str">
            <v>RCX</v>
          </cell>
          <cell r="H41" t="str">
            <v>KINGS LYNN</v>
          </cell>
        </row>
        <row r="42">
          <cell r="A42" t="str">
            <v>RD1</v>
          </cell>
          <cell r="H42" t="str">
            <v>BATH</v>
          </cell>
        </row>
        <row r="43">
          <cell r="A43" t="str">
            <v>RD3</v>
          </cell>
          <cell r="H43" t="str">
            <v>POOLE</v>
          </cell>
        </row>
        <row r="44">
          <cell r="A44" t="str">
            <v>RD8</v>
          </cell>
          <cell r="H44" t="str">
            <v>MILTON KEYNES</v>
          </cell>
        </row>
        <row r="45">
          <cell r="A45" t="str">
            <v>RDD</v>
          </cell>
          <cell r="H45" t="str">
            <v>BASILDON</v>
          </cell>
        </row>
        <row r="46">
          <cell r="A46" t="str">
            <v>RDE</v>
          </cell>
          <cell r="H46" t="str">
            <v>COLCHESTER</v>
          </cell>
        </row>
        <row r="47">
          <cell r="A47" t="str">
            <v>RDR</v>
          </cell>
          <cell r="H47" t="str">
            <v>BRIGHTON</v>
          </cell>
        </row>
        <row r="48">
          <cell r="A48" t="str">
            <v>RDU</v>
          </cell>
          <cell r="H48" t="str">
            <v>CAMBERLEY</v>
          </cell>
        </row>
        <row r="49">
          <cell r="A49" t="str">
            <v>RDY</v>
          </cell>
          <cell r="H49" t="str">
            <v>POOLE</v>
          </cell>
        </row>
        <row r="50">
          <cell r="A50" t="str">
            <v>RDZ</v>
          </cell>
          <cell r="H50" t="str">
            <v>BOURNEMOUTH</v>
          </cell>
        </row>
        <row r="51">
          <cell r="A51" t="str">
            <v>RE9</v>
          </cell>
          <cell r="H51" t="str">
            <v>SOUTH SHIELDS</v>
          </cell>
        </row>
        <row r="52">
          <cell r="A52" t="str">
            <v>REF</v>
          </cell>
          <cell r="H52" t="str">
            <v>TRURO</v>
          </cell>
        </row>
        <row r="53">
          <cell r="A53" t="str">
            <v>REM</v>
          </cell>
          <cell r="H53" t="str">
            <v>LIVERPOOL</v>
          </cell>
        </row>
        <row r="54">
          <cell r="A54" t="str">
            <v>REN</v>
          </cell>
          <cell r="H54" t="str">
            <v>WIRRAL</v>
          </cell>
        </row>
        <row r="55">
          <cell r="A55" t="str">
            <v>REP</v>
          </cell>
          <cell r="H55" t="str">
            <v>LIVERPOOL</v>
          </cell>
        </row>
        <row r="56">
          <cell r="A56" t="str">
            <v>RET</v>
          </cell>
          <cell r="H56" t="str">
            <v>LIVERPOOL</v>
          </cell>
        </row>
        <row r="57">
          <cell r="A57" t="str">
            <v>RF4</v>
          </cell>
          <cell r="H57" t="str">
            <v>ROMFORD</v>
          </cell>
        </row>
        <row r="58">
          <cell r="A58" t="str">
            <v>RFF</v>
          </cell>
          <cell r="H58" t="str">
            <v>BARNSLEY</v>
          </cell>
        </row>
        <row r="59">
          <cell r="A59" t="str">
            <v>RFR</v>
          </cell>
          <cell r="H59" t="str">
            <v>ROTHERHAM</v>
          </cell>
        </row>
        <row r="60">
          <cell r="A60" t="str">
            <v>RFS</v>
          </cell>
          <cell r="H60" t="str">
            <v>CHESTERFIELD</v>
          </cell>
        </row>
        <row r="61">
          <cell r="A61" t="str">
            <v>RGD</v>
          </cell>
          <cell r="H61" t="str">
            <v>LEEDS</v>
          </cell>
        </row>
        <row r="62">
          <cell r="A62" t="str">
            <v>RGM</v>
          </cell>
          <cell r="H62" t="str">
            <v>CAMBRIDGE</v>
          </cell>
        </row>
        <row r="63">
          <cell r="A63" t="str">
            <v>RGN</v>
          </cell>
          <cell r="H63" t="str">
            <v>PETERBOROUGH</v>
          </cell>
        </row>
        <row r="64">
          <cell r="A64" t="str">
            <v>RGP</v>
          </cell>
          <cell r="H64" t="str">
            <v>GREAT YARMOUTH</v>
          </cell>
        </row>
        <row r="65">
          <cell r="A65" t="str">
            <v>RGQ</v>
          </cell>
          <cell r="H65" t="str">
            <v>IPSWICH</v>
          </cell>
        </row>
        <row r="66">
          <cell r="A66" t="str">
            <v>RGR</v>
          </cell>
          <cell r="H66" t="str">
            <v>BURY ST EDMUNDS</v>
          </cell>
        </row>
        <row r="67">
          <cell r="A67" t="str">
            <v>RGT</v>
          </cell>
          <cell r="H67" t="str">
            <v>CAMBRIDGE</v>
          </cell>
        </row>
        <row r="68">
          <cell r="A68" t="str">
            <v>RH5</v>
          </cell>
          <cell r="H68" t="str">
            <v>BRIDGWATER</v>
          </cell>
        </row>
        <row r="69">
          <cell r="A69" t="str">
            <v>RH8</v>
          </cell>
          <cell r="H69" t="str">
            <v>EXETER</v>
          </cell>
        </row>
        <row r="70">
          <cell r="A70" t="str">
            <v>RHA</v>
          </cell>
          <cell r="H70" t="str">
            <v>NOTTINGHAM</v>
          </cell>
        </row>
        <row r="71">
          <cell r="A71" t="str">
            <v>RHM</v>
          </cell>
          <cell r="H71" t="str">
            <v>SOUTHAMPTON</v>
          </cell>
        </row>
        <row r="72">
          <cell r="A72" t="str">
            <v>RHQ</v>
          </cell>
          <cell r="H72" t="str">
            <v>SHEFFIELD</v>
          </cell>
        </row>
        <row r="73">
          <cell r="A73" t="str">
            <v>RHU</v>
          </cell>
          <cell r="H73" t="str">
            <v>PORTSMOUTH</v>
          </cell>
        </row>
        <row r="74">
          <cell r="A74" t="str">
            <v>RHW</v>
          </cell>
          <cell r="H74" t="str">
            <v>READING</v>
          </cell>
        </row>
        <row r="75">
          <cell r="A75" t="str">
            <v>RJ1</v>
          </cell>
          <cell r="H75" t="str">
            <v>LONDON</v>
          </cell>
        </row>
        <row r="76">
          <cell r="A76" t="str">
            <v>RJ2</v>
          </cell>
          <cell r="H76" t="str">
            <v>LONDON</v>
          </cell>
        </row>
        <row r="77">
          <cell r="A77" t="str">
            <v>RJ6</v>
          </cell>
          <cell r="H77" t="str">
            <v>THORNTON HEATH</v>
          </cell>
        </row>
        <row r="78">
          <cell r="A78" t="str">
            <v>RJ7</v>
          </cell>
          <cell r="H78" t="str">
            <v>LONDON</v>
          </cell>
        </row>
        <row r="79">
          <cell r="A79" t="str">
            <v>RJ8</v>
          </cell>
          <cell r="H79" t="str">
            <v>ST AUSTELL</v>
          </cell>
        </row>
        <row r="80">
          <cell r="A80" t="str">
            <v>RJC</v>
          </cell>
          <cell r="H80" t="str">
            <v>WARWICK</v>
          </cell>
        </row>
        <row r="81">
          <cell r="A81" t="str">
            <v>RJD</v>
          </cell>
          <cell r="H81" t="str">
            <v>STAFFORD</v>
          </cell>
        </row>
        <row r="82">
          <cell r="A82" t="str">
            <v>RJE</v>
          </cell>
          <cell r="H82" t="str">
            <v>STOKE-ON-TRENT</v>
          </cell>
        </row>
        <row r="83">
          <cell r="A83" t="str">
            <v>RJF</v>
          </cell>
          <cell r="H83" t="str">
            <v>BURTON-ON-TRENT</v>
          </cell>
        </row>
        <row r="84">
          <cell r="A84" t="str">
            <v>RJL</v>
          </cell>
          <cell r="H84" t="str">
            <v>GRIMSBY</v>
          </cell>
        </row>
        <row r="85">
          <cell r="A85" t="str">
            <v>RJN</v>
          </cell>
          <cell r="H85" t="str">
            <v>MACCLESFIELD</v>
          </cell>
        </row>
        <row r="86">
          <cell r="A86" t="str">
            <v>RJR</v>
          </cell>
          <cell r="H86" t="str">
            <v>CHESTER</v>
          </cell>
        </row>
        <row r="87">
          <cell r="A87" t="str">
            <v>RJZ</v>
          </cell>
          <cell r="H87" t="str">
            <v>LONDON</v>
          </cell>
        </row>
        <row r="88">
          <cell r="A88" t="str">
            <v>RK5</v>
          </cell>
          <cell r="H88" t="str">
            <v>SUTTON-IN-ASHFIELD</v>
          </cell>
        </row>
        <row r="89">
          <cell r="A89" t="str">
            <v>RK9</v>
          </cell>
          <cell r="H89" t="str">
            <v>PLYMOUTH</v>
          </cell>
        </row>
        <row r="90">
          <cell r="A90" t="str">
            <v>RKB</v>
          </cell>
          <cell r="H90" t="str">
            <v>COVENTRY</v>
          </cell>
        </row>
        <row r="91">
          <cell r="A91" t="str">
            <v>RKE</v>
          </cell>
          <cell r="H91" t="str">
            <v>LONDON</v>
          </cell>
        </row>
        <row r="92">
          <cell r="A92" t="str">
            <v>RKL</v>
          </cell>
          <cell r="H92" t="str">
            <v>SOUTHALL</v>
          </cell>
        </row>
        <row r="93">
          <cell r="A93" t="str">
            <v>RL1</v>
          </cell>
          <cell r="H93" t="str">
            <v>OSWESTRY</v>
          </cell>
        </row>
        <row r="94">
          <cell r="A94" t="str">
            <v>RL4</v>
          </cell>
          <cell r="H94" t="str">
            <v>WOLVERHAMPTON</v>
          </cell>
        </row>
        <row r="95">
          <cell r="A95" t="str">
            <v>RLN</v>
          </cell>
          <cell r="H95" t="str">
            <v>SUNDERLAND</v>
          </cell>
        </row>
        <row r="96">
          <cell r="A96" t="str">
            <v>RLQ</v>
          </cell>
          <cell r="H96" t="str">
            <v>HEREFORD</v>
          </cell>
        </row>
        <row r="97">
          <cell r="A97" t="str">
            <v>RLT</v>
          </cell>
          <cell r="H97" t="str">
            <v>NUNEATON</v>
          </cell>
        </row>
        <row r="98">
          <cell r="A98" t="str">
            <v>RLY</v>
          </cell>
          <cell r="H98" t="str">
            <v>STOKE-ON-TRENT</v>
          </cell>
        </row>
        <row r="99">
          <cell r="A99" t="str">
            <v>RM1</v>
          </cell>
          <cell r="H99" t="str">
            <v>NORWICH</v>
          </cell>
        </row>
        <row r="100">
          <cell r="A100" t="str">
            <v>RM2</v>
          </cell>
          <cell r="H100" t="str">
            <v>MANCHESTER</v>
          </cell>
        </row>
        <row r="101">
          <cell r="A101" t="str">
            <v>RM3</v>
          </cell>
          <cell r="H101" t="str">
            <v>SALFORD</v>
          </cell>
        </row>
        <row r="102">
          <cell r="A102" t="str">
            <v>RMC</v>
          </cell>
          <cell r="H102" t="str">
            <v>BOLTON</v>
          </cell>
        </row>
        <row r="103">
          <cell r="A103" t="str">
            <v>RMP</v>
          </cell>
          <cell r="H103" t="str">
            <v>ASHTON-UNDER-LYNE</v>
          </cell>
        </row>
        <row r="104">
          <cell r="A104" t="str">
            <v>RMY</v>
          </cell>
          <cell r="H104" t="str">
            <v>NORWICH</v>
          </cell>
        </row>
        <row r="105">
          <cell r="A105" t="str">
            <v>RN3</v>
          </cell>
          <cell r="H105" t="str">
            <v>SWINDON</v>
          </cell>
        </row>
        <row r="106">
          <cell r="A106" t="str">
            <v>RN5</v>
          </cell>
          <cell r="H106" t="str">
            <v>BASINGSTOKE</v>
          </cell>
        </row>
        <row r="107">
          <cell r="A107" t="str">
            <v>RN7</v>
          </cell>
          <cell r="H107" t="str">
            <v>DARTFORD</v>
          </cell>
        </row>
        <row r="108">
          <cell r="A108" t="str">
            <v>RNA</v>
          </cell>
          <cell r="H108" t="str">
            <v>DUDLEY</v>
          </cell>
        </row>
        <row r="109">
          <cell r="A109" t="str">
            <v>RNK</v>
          </cell>
          <cell r="H109" t="str">
            <v>LONDON</v>
          </cell>
        </row>
        <row r="110">
          <cell r="A110" t="str">
            <v>RNL</v>
          </cell>
          <cell r="H110" t="str">
            <v>WHITEHAVEN</v>
          </cell>
        </row>
        <row r="111">
          <cell r="A111" t="str">
            <v>RNN</v>
          </cell>
          <cell r="H111" t="str">
            <v>CARLISLE</v>
          </cell>
        </row>
        <row r="112">
          <cell r="A112" t="str">
            <v>RNQ</v>
          </cell>
          <cell r="H112" t="str">
            <v>KETTERING</v>
          </cell>
        </row>
        <row r="113">
          <cell r="A113" t="str">
            <v>RNS</v>
          </cell>
          <cell r="H113" t="str">
            <v>NORTHAMPTON</v>
          </cell>
        </row>
        <row r="114">
          <cell r="A114" t="str">
            <v>RNU</v>
          </cell>
          <cell r="H114" t="str">
            <v>OXFORD</v>
          </cell>
        </row>
        <row r="115">
          <cell r="A115" t="str">
            <v>RNZ</v>
          </cell>
          <cell r="H115" t="str">
            <v>SALISBURY</v>
          </cell>
        </row>
        <row r="116">
          <cell r="A116" t="str">
            <v>RP1</v>
          </cell>
          <cell r="H116" t="str">
            <v>KETTERING</v>
          </cell>
        </row>
        <row r="117">
          <cell r="A117" t="str">
            <v>RP4</v>
          </cell>
          <cell r="H117" t="str">
            <v>LONDON</v>
          </cell>
        </row>
        <row r="118">
          <cell r="A118" t="str">
            <v>RP5</v>
          </cell>
          <cell r="H118" t="str">
            <v>DONCASTER</v>
          </cell>
        </row>
        <row r="119">
          <cell r="A119" t="str">
            <v>RP6</v>
          </cell>
          <cell r="H119" t="str">
            <v>LONDON</v>
          </cell>
        </row>
        <row r="120">
          <cell r="A120" t="str">
            <v>RP7</v>
          </cell>
          <cell r="H120" t="str">
            <v>SLEAFORD</v>
          </cell>
        </row>
        <row r="121">
          <cell r="A121" t="str">
            <v>RPA</v>
          </cell>
          <cell r="H121" t="str">
            <v>GILLINGHAM</v>
          </cell>
        </row>
        <row r="122">
          <cell r="A122" t="str">
            <v>RPC</v>
          </cell>
          <cell r="H122" t="str">
            <v>EAST GRINSTEAD</v>
          </cell>
        </row>
        <row r="123">
          <cell r="A123" t="str">
            <v>RPG</v>
          </cell>
          <cell r="H123" t="str">
            <v>DARTFORD</v>
          </cell>
        </row>
        <row r="124">
          <cell r="A124" t="str">
            <v>RPY</v>
          </cell>
          <cell r="H124" t="str">
            <v>LONDON</v>
          </cell>
        </row>
        <row r="125">
          <cell r="A125" t="str">
            <v>RQ3</v>
          </cell>
          <cell r="H125" t="str">
            <v>BIRMINGHAM</v>
          </cell>
        </row>
        <row r="126">
          <cell r="A126" t="str">
            <v>RQ6</v>
          </cell>
          <cell r="H126" t="str">
            <v>LIVERPOOL</v>
          </cell>
        </row>
        <row r="127">
          <cell r="A127" t="str">
            <v>RQ8</v>
          </cell>
          <cell r="H127" t="str">
            <v>CHELMSFORD</v>
          </cell>
        </row>
        <row r="128">
          <cell r="A128" t="str">
            <v>RQF</v>
          </cell>
          <cell r="H128" t="str">
            <v>CARDIFF</v>
          </cell>
        </row>
        <row r="129">
          <cell r="A129" t="str">
            <v>RQM</v>
          </cell>
          <cell r="H129" t="str">
            <v>LONDON</v>
          </cell>
        </row>
        <row r="130">
          <cell r="A130" t="str">
            <v>RQW</v>
          </cell>
          <cell r="H130" t="str">
            <v>HARLOW</v>
          </cell>
        </row>
        <row r="131">
          <cell r="A131" t="str">
            <v>RQX</v>
          </cell>
          <cell r="H131" t="str">
            <v>LONDON</v>
          </cell>
        </row>
        <row r="132">
          <cell r="A132" t="str">
            <v>RQY</v>
          </cell>
          <cell r="H132" t="str">
            <v>LONDON</v>
          </cell>
        </row>
        <row r="133">
          <cell r="A133" t="str">
            <v>RR1</v>
          </cell>
          <cell r="H133" t="str">
            <v>BIRMINGHAM</v>
          </cell>
        </row>
        <row r="134">
          <cell r="A134" t="str">
            <v>RR7</v>
          </cell>
          <cell r="H134" t="str">
            <v>GATESHEAD</v>
          </cell>
        </row>
        <row r="135">
          <cell r="A135" t="str">
            <v>RR8</v>
          </cell>
          <cell r="H135" t="str">
            <v>LEEDS</v>
          </cell>
        </row>
        <row r="136">
          <cell r="A136" t="str">
            <v>RRE</v>
          </cell>
          <cell r="H136" t="str">
            <v>STAFFORD</v>
          </cell>
        </row>
        <row r="137">
          <cell r="A137" t="str">
            <v>RRF</v>
          </cell>
          <cell r="H137" t="str">
            <v>WIGAN</v>
          </cell>
        </row>
        <row r="138">
          <cell r="A138" t="str">
            <v>RRJ</v>
          </cell>
          <cell r="H138" t="str">
            <v>BIRMINGHAM</v>
          </cell>
        </row>
        <row r="139">
          <cell r="A139" t="str">
            <v>RRK</v>
          </cell>
          <cell r="H139" t="str">
            <v>BIRMINGHAM</v>
          </cell>
        </row>
        <row r="140">
          <cell r="A140" t="str">
            <v>RRP</v>
          </cell>
          <cell r="H140" t="str">
            <v>LONDON</v>
          </cell>
        </row>
        <row r="141">
          <cell r="A141" t="str">
            <v>RRU</v>
          </cell>
          <cell r="H141" t="str">
            <v>LONDON</v>
          </cell>
        </row>
        <row r="142">
          <cell r="A142" t="str">
            <v>RRV</v>
          </cell>
          <cell r="H142" t="str">
            <v>LONDON</v>
          </cell>
        </row>
        <row r="143">
          <cell r="A143" t="str">
            <v>RT1</v>
          </cell>
          <cell r="H143" t="str">
            <v>CAMBRIDGE</v>
          </cell>
        </row>
        <row r="144">
          <cell r="A144" t="str">
            <v>RT2</v>
          </cell>
          <cell r="H144" t="str">
            <v>ASHTON-UNDER-LYNE</v>
          </cell>
        </row>
        <row r="145">
          <cell r="A145" t="str">
            <v>RT3</v>
          </cell>
          <cell r="H145" t="str">
            <v>LONDON</v>
          </cell>
        </row>
        <row r="146">
          <cell r="A146" t="str">
            <v>RT4</v>
          </cell>
          <cell r="H146" t="str">
            <v>ST ASAPH</v>
          </cell>
        </row>
        <row r="147">
          <cell r="A147" t="str">
            <v>RT5</v>
          </cell>
          <cell r="H147" t="str">
            <v>LEICESTER</v>
          </cell>
        </row>
        <row r="148">
          <cell r="A148" t="str">
            <v>RTD</v>
          </cell>
          <cell r="H148" t="str">
            <v>NEWCASTLE-UPON-TYNE</v>
          </cell>
        </row>
        <row r="149">
          <cell r="A149" t="str">
            <v>RTE</v>
          </cell>
          <cell r="H149" t="str">
            <v>CHELTENHAM</v>
          </cell>
        </row>
        <row r="150">
          <cell r="A150" t="str">
            <v>RTF</v>
          </cell>
          <cell r="H150" t="str">
            <v>NORTH SHIELDS</v>
          </cell>
        </row>
        <row r="151">
          <cell r="A151" t="str">
            <v>RTG</v>
          </cell>
          <cell r="H151" t="str">
            <v>DERBY</v>
          </cell>
        </row>
        <row r="152">
          <cell r="A152" t="str">
            <v>RTH</v>
          </cell>
          <cell r="H152" t="str">
            <v>OXFORD</v>
          </cell>
        </row>
        <row r="153">
          <cell r="A153" t="str">
            <v>RTK</v>
          </cell>
          <cell r="H153" t="str">
            <v>CHERTSEY</v>
          </cell>
        </row>
        <row r="154">
          <cell r="A154" t="str">
            <v>RTP</v>
          </cell>
          <cell r="H154" t="str">
            <v>REDHILL</v>
          </cell>
        </row>
        <row r="155">
          <cell r="A155" t="str">
            <v>RTQ</v>
          </cell>
          <cell r="H155" t="str">
            <v>GLOUCESTER</v>
          </cell>
        </row>
        <row r="156">
          <cell r="A156" t="str">
            <v>RTR</v>
          </cell>
          <cell r="H156" t="str">
            <v>MIDDLESBROUGH</v>
          </cell>
        </row>
        <row r="157">
          <cell r="A157" t="str">
            <v>RTV</v>
          </cell>
          <cell r="H157" t="str">
            <v>WARRINGTON</v>
          </cell>
        </row>
        <row r="158">
          <cell r="A158" t="str">
            <v>RTX</v>
          </cell>
          <cell r="H158" t="str">
            <v>KENDAL</v>
          </cell>
        </row>
        <row r="159">
          <cell r="A159" t="str">
            <v>RV3</v>
          </cell>
          <cell r="H159" t="str">
            <v>LONDON</v>
          </cell>
        </row>
        <row r="160">
          <cell r="A160" t="str">
            <v>RV5</v>
          </cell>
          <cell r="H160" t="str">
            <v>LONDON</v>
          </cell>
        </row>
        <row r="161">
          <cell r="A161" t="str">
            <v>RV9</v>
          </cell>
          <cell r="H161" t="str">
            <v>HULL</v>
          </cell>
        </row>
        <row r="162">
          <cell r="A162" t="str">
            <v>RVJ</v>
          </cell>
          <cell r="H162" t="str">
            <v>BRISTOL</v>
          </cell>
        </row>
        <row r="163">
          <cell r="A163" t="str">
            <v>RVN</v>
          </cell>
          <cell r="H163" t="str">
            <v>CHIPPENHAM</v>
          </cell>
        </row>
        <row r="164">
          <cell r="A164" t="str">
            <v>RVR</v>
          </cell>
          <cell r="H164" t="str">
            <v>CARSHALTON</v>
          </cell>
        </row>
        <row r="165">
          <cell r="A165" t="str">
            <v>RVV</v>
          </cell>
          <cell r="H165" t="str">
            <v>CANTERBURY</v>
          </cell>
        </row>
        <row r="166">
          <cell r="A166" t="str">
            <v>RVW</v>
          </cell>
          <cell r="H166" t="str">
            <v>HARTLEPOOL</v>
          </cell>
        </row>
        <row r="167">
          <cell r="A167" t="str">
            <v>RVY</v>
          </cell>
          <cell r="H167" t="str">
            <v>SOUTHPORT</v>
          </cell>
        </row>
        <row r="168">
          <cell r="A168" t="str">
            <v>RW1</v>
          </cell>
          <cell r="H168" t="str">
            <v>SOUTHAMPTON</v>
          </cell>
        </row>
        <row r="169">
          <cell r="A169" t="str">
            <v>RW3</v>
          </cell>
          <cell r="H169" t="str">
            <v>MANCHESTER</v>
          </cell>
        </row>
        <row r="170">
          <cell r="A170" t="str">
            <v>RW4</v>
          </cell>
          <cell r="H170" t="str">
            <v>PRESCOT</v>
          </cell>
        </row>
        <row r="171">
          <cell r="A171" t="str">
            <v>RW5</v>
          </cell>
          <cell r="H171" t="str">
            <v>PRESTON</v>
          </cell>
        </row>
        <row r="172">
          <cell r="A172" t="str">
            <v>RW6</v>
          </cell>
          <cell r="H172" t="str">
            <v>MANCHESTER</v>
          </cell>
        </row>
        <row r="173">
          <cell r="A173" t="str">
            <v>RWA</v>
          </cell>
          <cell r="H173" t="str">
            <v>HULL</v>
          </cell>
        </row>
        <row r="174">
          <cell r="A174" t="str">
            <v>RWD</v>
          </cell>
          <cell r="H174" t="str">
            <v>LINCOLN</v>
          </cell>
        </row>
        <row r="175">
          <cell r="A175" t="str">
            <v>RWE</v>
          </cell>
          <cell r="H175" t="str">
            <v>LEICESTER</v>
          </cell>
        </row>
        <row r="176">
          <cell r="A176" t="str">
            <v>RWF</v>
          </cell>
          <cell r="H176" t="str">
            <v>MAIDSTONE</v>
          </cell>
        </row>
        <row r="177">
          <cell r="A177" t="str">
            <v>RWG</v>
          </cell>
          <cell r="H177" t="str">
            <v>WATFORD</v>
          </cell>
        </row>
        <row r="178">
          <cell r="A178" t="str">
            <v>RWH</v>
          </cell>
          <cell r="H178" t="str">
            <v>STEVENAGE</v>
          </cell>
        </row>
        <row r="179">
          <cell r="A179" t="str">
            <v>RWJ</v>
          </cell>
          <cell r="H179" t="str">
            <v>STOCKPORT</v>
          </cell>
        </row>
        <row r="180">
          <cell r="A180" t="str">
            <v>RWK</v>
          </cell>
          <cell r="H180" t="str">
            <v>LONDON</v>
          </cell>
        </row>
        <row r="181">
          <cell r="A181" t="str">
            <v>RWP</v>
          </cell>
          <cell r="H181" t="str">
            <v>WORCESTER</v>
          </cell>
        </row>
        <row r="182">
          <cell r="A182" t="str">
            <v>RWR</v>
          </cell>
          <cell r="H182" t="str">
            <v>ST. ALBANS</v>
          </cell>
        </row>
        <row r="183">
          <cell r="A183" t="str">
            <v>RWV</v>
          </cell>
          <cell r="H183" t="str">
            <v>EXETER</v>
          </cell>
        </row>
        <row r="184">
          <cell r="A184" t="str">
            <v>RWW</v>
          </cell>
          <cell r="H184" t="str">
            <v>WARRINGTON</v>
          </cell>
        </row>
        <row r="185">
          <cell r="A185" t="str">
            <v>RWX</v>
          </cell>
          <cell r="H185" t="str">
            <v>BRACKNELL</v>
          </cell>
        </row>
        <row r="186">
          <cell r="A186" t="str">
            <v>RWY</v>
          </cell>
          <cell r="H186" t="str">
            <v>HUDDERSFIELD</v>
          </cell>
        </row>
        <row r="187">
          <cell r="A187" t="str">
            <v>RX1</v>
          </cell>
          <cell r="H187" t="str">
            <v>NOTTINGHAM</v>
          </cell>
        </row>
        <row r="188">
          <cell r="A188" t="str">
            <v>RX2</v>
          </cell>
          <cell r="H188" t="str">
            <v>CHICHESTER</v>
          </cell>
        </row>
        <row r="189">
          <cell r="A189" t="str">
            <v>RX3</v>
          </cell>
          <cell r="H189" t="str">
            <v>DARLINGTON</v>
          </cell>
        </row>
        <row r="190">
          <cell r="A190" t="str">
            <v>RX4</v>
          </cell>
          <cell r="H190" t="str">
            <v>NEWCASTLE UPON TYNE</v>
          </cell>
        </row>
        <row r="191">
          <cell r="A191" t="str">
            <v>RX6</v>
          </cell>
          <cell r="H191" t="str">
            <v>NEWCASTLE UPON TYNE</v>
          </cell>
        </row>
        <row r="192">
          <cell r="A192" t="str">
            <v>RX7</v>
          </cell>
          <cell r="H192" t="str">
            <v>BOLTON</v>
          </cell>
        </row>
        <row r="193">
          <cell r="A193" t="str">
            <v>RX8</v>
          </cell>
          <cell r="H193" t="str">
            <v>WAKEFIELD</v>
          </cell>
        </row>
        <row r="194">
          <cell r="A194" t="str">
            <v>RX9</v>
          </cell>
          <cell r="H194" t="str">
            <v>NOTTINGHAM</v>
          </cell>
        </row>
        <row r="195">
          <cell r="A195" t="str">
            <v>RXA</v>
          </cell>
          <cell r="H195" t="str">
            <v>CHESTER</v>
          </cell>
        </row>
        <row r="196">
          <cell r="A196" t="str">
            <v>RXC</v>
          </cell>
          <cell r="H196" t="str">
            <v>ST. LEONARDS-ON-SEA</v>
          </cell>
        </row>
        <row r="197">
          <cell r="A197" t="str">
            <v>RXE</v>
          </cell>
          <cell r="H197" t="str">
            <v>DONCASTER</v>
          </cell>
        </row>
        <row r="198">
          <cell r="A198" t="str">
            <v>RXF</v>
          </cell>
          <cell r="H198" t="str">
            <v>WAKEFIELD</v>
          </cell>
        </row>
        <row r="199">
          <cell r="A199" t="str">
            <v>RXG</v>
          </cell>
          <cell r="H199" t="str">
            <v>WAKEFIELD</v>
          </cell>
        </row>
        <row r="200">
          <cell r="A200" t="str">
            <v>RXH</v>
          </cell>
          <cell r="H200" t="str">
            <v>BRIGHTON</v>
          </cell>
        </row>
        <row r="201">
          <cell r="A201" t="str">
            <v>RXK</v>
          </cell>
          <cell r="H201" t="str">
            <v>BIRMINGHAM</v>
          </cell>
        </row>
        <row r="202">
          <cell r="A202" t="str">
            <v>RXL</v>
          </cell>
          <cell r="H202" t="str">
            <v>BLACKPOOL</v>
          </cell>
        </row>
        <row r="203">
          <cell r="A203" t="str">
            <v>RXM</v>
          </cell>
          <cell r="H203" t="str">
            <v>DERBY</v>
          </cell>
        </row>
        <row r="204">
          <cell r="A204" t="str">
            <v>RXN</v>
          </cell>
          <cell r="H204" t="str">
            <v>PRESTON</v>
          </cell>
        </row>
        <row r="205">
          <cell r="A205" t="str">
            <v>RXP</v>
          </cell>
          <cell r="H205" t="str">
            <v>DARLINGTON</v>
          </cell>
        </row>
        <row r="206">
          <cell r="A206" t="str">
            <v>RXQ</v>
          </cell>
          <cell r="H206" t="str">
            <v>AMERSHAM</v>
          </cell>
        </row>
        <row r="207">
          <cell r="A207" t="str">
            <v>RXR</v>
          </cell>
          <cell r="H207" t="str">
            <v>BLACKBURN</v>
          </cell>
        </row>
        <row r="208">
          <cell r="A208" t="str">
            <v>RXT</v>
          </cell>
          <cell r="H208" t="str">
            <v>BIRMINGHAM</v>
          </cell>
        </row>
        <row r="209">
          <cell r="A209" t="str">
            <v>RXV</v>
          </cell>
          <cell r="H209" t="str">
            <v>MANCHESTER</v>
          </cell>
        </row>
        <row r="210">
          <cell r="A210" t="str">
            <v>RXW</v>
          </cell>
          <cell r="H210" t="str">
            <v>SHREWSBURY</v>
          </cell>
        </row>
        <row r="211">
          <cell r="A211" t="str">
            <v>RXX</v>
          </cell>
          <cell r="H211" t="str">
            <v>LEATHERHEAD</v>
          </cell>
        </row>
        <row r="212">
          <cell r="A212" t="str">
            <v>RXY</v>
          </cell>
          <cell r="H212" t="str">
            <v>MAIDSTONE</v>
          </cell>
        </row>
        <row r="213">
          <cell r="A213" t="str">
            <v>RY1</v>
          </cell>
          <cell r="H213" t="str">
            <v>LIVERPOOL</v>
          </cell>
        </row>
        <row r="214">
          <cell r="A214" t="str">
            <v>RY2</v>
          </cell>
          <cell r="H214" t="str">
            <v>WIGAN</v>
          </cell>
        </row>
        <row r="215">
          <cell r="A215" t="str">
            <v>RY3</v>
          </cell>
          <cell r="H215" t="str">
            <v>NORWICH</v>
          </cell>
        </row>
        <row r="216">
          <cell r="A216" t="str">
            <v>RY4</v>
          </cell>
          <cell r="H216" t="str">
            <v>WELWYN GARDEN CITY</v>
          </cell>
        </row>
        <row r="217">
          <cell r="A217" t="str">
            <v>RY5</v>
          </cell>
          <cell r="H217" t="str">
            <v>LINCOLN</v>
          </cell>
        </row>
        <row r="218">
          <cell r="A218" t="str">
            <v>RY6</v>
          </cell>
          <cell r="H218" t="str">
            <v>LEEDS</v>
          </cell>
        </row>
        <row r="219">
          <cell r="A219" t="str">
            <v>RY7</v>
          </cell>
          <cell r="H219" t="str">
            <v>BIRKENHEAD</v>
          </cell>
        </row>
        <row r="220">
          <cell r="A220" t="str">
            <v>RY8</v>
          </cell>
          <cell r="H220" t="str">
            <v>BAKEWELL</v>
          </cell>
        </row>
        <row r="221">
          <cell r="A221" t="str">
            <v>RY9</v>
          </cell>
          <cell r="H221" t="str">
            <v>TEDDINGTON</v>
          </cell>
        </row>
        <row r="222">
          <cell r="A222" t="str">
            <v>RYA</v>
          </cell>
          <cell r="H222" t="str">
            <v>BRIERLEY HILL</v>
          </cell>
        </row>
        <row r="223">
          <cell r="A223" t="str">
            <v>RYC</v>
          </cell>
          <cell r="H223" t="str">
            <v>NORWICH</v>
          </cell>
        </row>
        <row r="224">
          <cell r="A224" t="str">
            <v>RYD</v>
          </cell>
          <cell r="H224" t="str">
            <v>LEWES</v>
          </cell>
        </row>
        <row r="225">
          <cell r="A225" t="str">
            <v>RYE</v>
          </cell>
          <cell r="H225" t="str">
            <v>BICESTER</v>
          </cell>
        </row>
        <row r="226">
          <cell r="A226" t="str">
            <v>RYF</v>
          </cell>
          <cell r="H226" t="str">
            <v>EXETER</v>
          </cell>
        </row>
        <row r="227">
          <cell r="A227" t="str">
            <v>RYG</v>
          </cell>
          <cell r="H227" t="str">
            <v>COVENTRY</v>
          </cell>
        </row>
        <row r="228">
          <cell r="A228" t="str">
            <v>RYJ</v>
          </cell>
          <cell r="H228" t="str">
            <v>LONDON</v>
          </cell>
        </row>
        <row r="229">
          <cell r="A229" t="str">
            <v>RYK</v>
          </cell>
          <cell r="H229" t="str">
            <v>DUDLEY</v>
          </cell>
        </row>
        <row r="230">
          <cell r="A230" t="str">
            <v>RYR</v>
          </cell>
          <cell r="H230" t="str">
            <v>WORTHING</v>
          </cell>
        </row>
        <row r="231">
          <cell r="A231" t="str">
            <v>RYT</v>
          </cell>
          <cell r="H231" t="str">
            <v>CARDIFF</v>
          </cell>
        </row>
        <row r="232">
          <cell r="A232" t="str">
            <v>RYV</v>
          </cell>
          <cell r="H232" t="str">
            <v>ST. IVES</v>
          </cell>
        </row>
        <row r="233">
          <cell r="A233" t="str">
            <v>RYW</v>
          </cell>
          <cell r="H233" t="str">
            <v>BIRMINGHAM</v>
          </cell>
        </row>
        <row r="234">
          <cell r="A234" t="str">
            <v>RYX</v>
          </cell>
          <cell r="H234" t="str">
            <v>LONDON</v>
          </cell>
        </row>
        <row r="235">
          <cell r="A235" t="str">
            <v>RYY</v>
          </cell>
          <cell r="H235" t="str">
            <v>MAIDSTONE</v>
          </cell>
        </row>
        <row r="236">
          <cell r="A236" t="str">
            <v>TAD</v>
          </cell>
          <cell r="H236" t="str">
            <v>SHIPLEY</v>
          </cell>
        </row>
        <row r="237">
          <cell r="A237" t="str">
            <v>TAF</v>
          </cell>
          <cell r="H237" t="str">
            <v>LONDON</v>
          </cell>
        </row>
        <row r="238">
          <cell r="A238" t="str">
            <v>TAH</v>
          </cell>
          <cell r="H238" t="str">
            <v>SHEFFIELD</v>
          </cell>
        </row>
        <row r="239">
          <cell r="A239" t="str">
            <v>TAJ</v>
          </cell>
          <cell r="H239" t="str">
            <v>WEST BROMWICH</v>
          </cell>
        </row>
        <row r="242">
          <cell r="A242" t="str">
            <v>OrgCode</v>
          </cell>
          <cell r="H242" t="str">
            <v>Address Line 4</v>
          </cell>
        </row>
        <row r="243">
          <cell r="A243" t="str">
            <v>RKL</v>
          </cell>
          <cell r="H243" t="str">
            <v>SOUTHALL</v>
          </cell>
        </row>
        <row r="244">
          <cell r="A244" t="str">
            <v>RXA</v>
          </cell>
          <cell r="H244" t="str">
            <v>CHESTER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s"/>
      <sheetName val="Version Control"/>
      <sheetName val="Description"/>
      <sheetName val="Site Data - Floor Area"/>
      <sheetName val="ttwa_2014_16_cluster_nomedic"/>
      <sheetName val="List of Trusts"/>
      <sheetName val="Mergers"/>
      <sheetName val="Trust_2014_16 TTWA"/>
      <sheetName val="Staff non MD Index Flo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M2" t="str">
            <v>R0A</v>
          </cell>
          <cell r="N2">
            <v>1.0199118403818437</v>
          </cell>
        </row>
        <row r="3">
          <cell r="M3" t="str">
            <v>R1A</v>
          </cell>
          <cell r="N3">
            <v>1.0164013435140975</v>
          </cell>
        </row>
        <row r="4">
          <cell r="M4" t="str">
            <v>R1C</v>
          </cell>
          <cell r="N4">
            <v>1.0584789901390352</v>
          </cell>
        </row>
        <row r="5">
          <cell r="M5" t="str">
            <v>R1D</v>
          </cell>
          <cell r="N5">
            <v>1.0012586591706312</v>
          </cell>
        </row>
        <row r="6">
          <cell r="M6" t="str">
            <v>R1F</v>
          </cell>
          <cell r="N6">
            <v>0.98624260160188781</v>
          </cell>
        </row>
        <row r="7">
          <cell r="M7" t="str">
            <v>R1H</v>
          </cell>
          <cell r="N7">
            <v>1.2300707518520138</v>
          </cell>
        </row>
        <row r="8">
          <cell r="M8" t="str">
            <v>R1J</v>
          </cell>
          <cell r="N8">
            <v>1.0286518042499984</v>
          </cell>
        </row>
        <row r="9">
          <cell r="M9" t="str">
            <v>R1K</v>
          </cell>
          <cell r="N9">
            <v>1.2173668370507398</v>
          </cell>
        </row>
        <row r="10">
          <cell r="M10" t="str">
            <v>R1L</v>
          </cell>
          <cell r="N10">
            <v>1.0760875940314298</v>
          </cell>
        </row>
        <row r="11">
          <cell r="M11" t="str">
            <v>RA2</v>
          </cell>
          <cell r="N11">
            <v>1.1446949931927881</v>
          </cell>
        </row>
        <row r="12">
          <cell r="M12" t="str">
            <v>RA3</v>
          </cell>
          <cell r="N12">
            <v>1.0174991692932998</v>
          </cell>
        </row>
        <row r="13">
          <cell r="M13" t="str">
            <v>RA4</v>
          </cell>
          <cell r="N13">
            <v>1.0125413563377428</v>
          </cell>
        </row>
        <row r="14">
          <cell r="M14" t="str">
            <v>RA7</v>
          </cell>
          <cell r="N14">
            <v>1.0626607762297609</v>
          </cell>
        </row>
        <row r="15">
          <cell r="M15" t="str">
            <v>RA9</v>
          </cell>
          <cell r="N15">
            <v>0.93276625720160744</v>
          </cell>
        </row>
        <row r="16">
          <cell r="M16" t="str">
            <v>RAE</v>
          </cell>
          <cell r="N16">
            <v>0.98016694994325948</v>
          </cell>
        </row>
        <row r="17">
          <cell r="M17" t="str">
            <v>RAJ</v>
          </cell>
          <cell r="N17">
            <v>1.0324695653439715</v>
          </cell>
        </row>
        <row r="18">
          <cell r="M18" t="str">
            <v>RAL</v>
          </cell>
          <cell r="N18">
            <v>1.2221411545442888</v>
          </cell>
        </row>
        <row r="19">
          <cell r="M19" t="str">
            <v>RAN</v>
          </cell>
          <cell r="N19">
            <v>1.2033214606530054</v>
          </cell>
        </row>
        <row r="20">
          <cell r="M20" t="str">
            <v>RAP</v>
          </cell>
          <cell r="N20">
            <v>1.226561708299452</v>
          </cell>
        </row>
        <row r="21">
          <cell r="M21" t="str">
            <v>RAS</v>
          </cell>
          <cell r="N21">
            <v>1.1959487852138606</v>
          </cell>
        </row>
        <row r="22">
          <cell r="M22" t="str">
            <v>RAT</v>
          </cell>
          <cell r="N22">
            <v>1.1870102973651706</v>
          </cell>
        </row>
        <row r="23">
          <cell r="M23" t="str">
            <v>RAX</v>
          </cell>
          <cell r="N23">
            <v>1.219224458574014</v>
          </cell>
        </row>
        <row r="24">
          <cell r="M24" t="str">
            <v>RBA</v>
          </cell>
          <cell r="N24">
            <v>1.040507838672049</v>
          </cell>
        </row>
        <row r="25">
          <cell r="M25" t="str">
            <v>RBD</v>
          </cell>
          <cell r="N25">
            <v>1.0089806434636797</v>
          </cell>
        </row>
        <row r="26">
          <cell r="M26" t="str">
            <v>RBK</v>
          </cell>
          <cell r="N26">
            <v>1.0037053259302937</v>
          </cell>
        </row>
        <row r="27">
          <cell r="M27" t="str">
            <v>RBL</v>
          </cell>
          <cell r="N27">
            <v>1.0018376992582614</v>
          </cell>
        </row>
        <row r="28">
          <cell r="M28" t="str">
            <v>RBN</v>
          </cell>
          <cell r="N28">
            <v>1.0072863409059527</v>
          </cell>
        </row>
        <row r="29">
          <cell r="M29" t="str">
            <v>RBQ</v>
          </cell>
          <cell r="N29">
            <v>1.0032340600842113</v>
          </cell>
        </row>
        <row r="30">
          <cell r="M30" t="str">
            <v>RBS</v>
          </cell>
          <cell r="N30">
            <v>1.0032449460219925</v>
          </cell>
        </row>
        <row r="31">
          <cell r="M31" t="str">
            <v>RBT</v>
          </cell>
          <cell r="N31">
            <v>0.99661729939154176</v>
          </cell>
        </row>
        <row r="32">
          <cell r="M32" t="str">
            <v>RBV</v>
          </cell>
          <cell r="N32">
            <v>1.0201649898235228</v>
          </cell>
        </row>
        <row r="33">
          <cell r="M33" t="str">
            <v>RBZ</v>
          </cell>
          <cell r="N33">
            <v>0.94022945435229066</v>
          </cell>
        </row>
        <row r="34">
          <cell r="M34" t="str">
            <v>RC1</v>
          </cell>
          <cell r="N34">
            <v>1.0517112805056614</v>
          </cell>
        </row>
        <row r="35">
          <cell r="M35" t="str">
            <v>RC9</v>
          </cell>
          <cell r="N35">
            <v>1.1065126352501291</v>
          </cell>
        </row>
        <row r="36">
          <cell r="M36" t="str">
            <v>RCB</v>
          </cell>
          <cell r="N36">
            <v>0.97284933559780618</v>
          </cell>
        </row>
        <row r="37">
          <cell r="M37" t="str">
            <v>RCD</v>
          </cell>
          <cell r="N37">
            <v>0.99976952492111137</v>
          </cell>
        </row>
        <row r="38">
          <cell r="M38" t="str">
            <v>RCF</v>
          </cell>
          <cell r="N38">
            <v>0.97221907241381667</v>
          </cell>
        </row>
        <row r="39">
          <cell r="M39" t="str">
            <v>RCU</v>
          </cell>
          <cell r="N39">
            <v>0.99322487991254937</v>
          </cell>
        </row>
        <row r="40">
          <cell r="M40" t="str">
            <v>RCX</v>
          </cell>
          <cell r="N40">
            <v>0.99427560911071422</v>
          </cell>
        </row>
        <row r="41">
          <cell r="M41" t="str">
            <v>RD1</v>
          </cell>
          <cell r="N41">
            <v>1.0530834676532288</v>
          </cell>
        </row>
        <row r="42">
          <cell r="M42" t="str">
            <v>RD3</v>
          </cell>
          <cell r="N42">
            <v>1.0169200250707016</v>
          </cell>
        </row>
        <row r="43">
          <cell r="M43" t="str">
            <v>RD8</v>
          </cell>
          <cell r="N43">
            <v>1.1020688632098969</v>
          </cell>
        </row>
        <row r="44">
          <cell r="M44" t="str">
            <v>RDD</v>
          </cell>
          <cell r="N44">
            <v>1.0781053226615747</v>
          </cell>
        </row>
        <row r="45">
          <cell r="M45" t="str">
            <v>RDE</v>
          </cell>
          <cell r="N45">
            <v>1.015464348961566</v>
          </cell>
        </row>
        <row r="46">
          <cell r="M46" t="str">
            <v>RDR</v>
          </cell>
          <cell r="N46">
            <v>1.0615980293664087</v>
          </cell>
        </row>
        <row r="47">
          <cell r="M47" t="str">
            <v>RDU</v>
          </cell>
          <cell r="N47">
            <v>1.176307127007616</v>
          </cell>
        </row>
        <row r="48">
          <cell r="M48" t="str">
            <v>RDY</v>
          </cell>
          <cell r="N48">
            <v>1.0083599860509052</v>
          </cell>
        </row>
        <row r="49">
          <cell r="M49" t="str">
            <v>RDZ</v>
          </cell>
          <cell r="N49">
            <v>1.0235756332129005</v>
          </cell>
        </row>
        <row r="50">
          <cell r="M50" t="str">
            <v>RE9</v>
          </cell>
          <cell r="N50">
            <v>1.0037223447900476</v>
          </cell>
        </row>
        <row r="51">
          <cell r="M51" t="str">
            <v>REF</v>
          </cell>
          <cell r="N51">
            <v>0.97369295673991385</v>
          </cell>
        </row>
        <row r="52">
          <cell r="M52" t="str">
            <v>REM</v>
          </cell>
          <cell r="N52">
            <v>1.002947513019683</v>
          </cell>
        </row>
        <row r="53">
          <cell r="M53" t="str">
            <v>REN</v>
          </cell>
          <cell r="N53">
            <v>1.0020181473940262</v>
          </cell>
        </row>
        <row r="54">
          <cell r="M54" t="str">
            <v>REP</v>
          </cell>
          <cell r="N54">
            <v>1.0026351410416063</v>
          </cell>
        </row>
        <row r="55">
          <cell r="M55" t="str">
            <v>RET</v>
          </cell>
          <cell r="N55">
            <v>1.0029487113187379</v>
          </cell>
        </row>
        <row r="56">
          <cell r="M56" t="str">
            <v>RF4</v>
          </cell>
          <cell r="N56">
            <v>1.2178926950446669</v>
          </cell>
        </row>
        <row r="57">
          <cell r="M57" t="str">
            <v>RFF</v>
          </cell>
          <cell r="N57">
            <v>0.98810403296168337</v>
          </cell>
        </row>
        <row r="58">
          <cell r="M58" t="str">
            <v>RFR</v>
          </cell>
          <cell r="N58">
            <v>0.99396968914315553</v>
          </cell>
        </row>
        <row r="59">
          <cell r="M59" t="str">
            <v>RFS</v>
          </cell>
          <cell r="N59">
            <v>0.98136534655355667</v>
          </cell>
        </row>
        <row r="60">
          <cell r="M60" t="str">
            <v>RGD</v>
          </cell>
          <cell r="N60">
            <v>1.016255045365883</v>
          </cell>
        </row>
        <row r="61">
          <cell r="M61" t="str">
            <v>RGM</v>
          </cell>
          <cell r="N61">
            <v>1.0360767869059297</v>
          </cell>
        </row>
        <row r="62">
          <cell r="M62" t="str">
            <v>RGN</v>
          </cell>
          <cell r="N62">
            <v>1.009342339009685</v>
          </cell>
        </row>
        <row r="63">
          <cell r="M63" t="str">
            <v>RGP</v>
          </cell>
          <cell r="N63">
            <v>0.98904759278075449</v>
          </cell>
        </row>
        <row r="64">
          <cell r="M64" t="str">
            <v>RGR</v>
          </cell>
          <cell r="N64">
            <v>1.0156873758377625</v>
          </cell>
        </row>
        <row r="65">
          <cell r="M65" t="str">
            <v>RGT</v>
          </cell>
          <cell r="N65">
            <v>1.1039354072802556</v>
          </cell>
        </row>
        <row r="66">
          <cell r="M66" t="str">
            <v>RH5</v>
          </cell>
          <cell r="N66">
            <v>1.0083334830016595</v>
          </cell>
        </row>
        <row r="67">
          <cell r="M67" t="str">
            <v>RH8</v>
          </cell>
          <cell r="N67">
            <v>0.96801860529757522</v>
          </cell>
        </row>
        <row r="68">
          <cell r="M68" t="str">
            <v>RHA</v>
          </cell>
          <cell r="N68">
            <v>1.011742885003301</v>
          </cell>
        </row>
        <row r="69">
          <cell r="M69" t="str">
            <v>RHM</v>
          </cell>
          <cell r="N69">
            <v>1.0895013585946065</v>
          </cell>
        </row>
        <row r="70">
          <cell r="M70" t="str">
            <v>RHQ</v>
          </cell>
          <cell r="N70">
            <v>0.99331135783242741</v>
          </cell>
        </row>
        <row r="71">
          <cell r="M71" t="str">
            <v>RHU</v>
          </cell>
          <cell r="N71">
            <v>1.0383156112553278</v>
          </cell>
        </row>
        <row r="72">
          <cell r="M72" t="str">
            <v>RHW</v>
          </cell>
          <cell r="N72">
            <v>1.1835366319127254</v>
          </cell>
        </row>
        <row r="73">
          <cell r="M73" t="str">
            <v>RJ1</v>
          </cell>
          <cell r="N73">
            <v>1.2304353207465673</v>
          </cell>
        </row>
        <row r="74">
          <cell r="M74" t="str">
            <v>RJ2</v>
          </cell>
          <cell r="N74">
            <v>1.2301229601280783</v>
          </cell>
        </row>
        <row r="75">
          <cell r="M75" t="str">
            <v>RJ6</v>
          </cell>
          <cell r="N75">
            <v>1.2283430836662674</v>
          </cell>
        </row>
        <row r="76">
          <cell r="M76" t="str">
            <v>RJ7</v>
          </cell>
          <cell r="N76">
            <v>1.2276203527071359</v>
          </cell>
        </row>
        <row r="77">
          <cell r="M77" t="str">
            <v>RJ8</v>
          </cell>
          <cell r="N77">
            <v>0.94875621748378403</v>
          </cell>
        </row>
        <row r="78">
          <cell r="M78" t="str">
            <v>RJC</v>
          </cell>
          <cell r="N78">
            <v>1.0512410693942602</v>
          </cell>
        </row>
        <row r="79">
          <cell r="M79" t="str">
            <v>RJE</v>
          </cell>
          <cell r="N79">
            <v>0.98163304520192252</v>
          </cell>
        </row>
        <row r="80">
          <cell r="M80" t="str">
            <v>RJL</v>
          </cell>
          <cell r="N80">
            <v>0.99500319477544186</v>
          </cell>
        </row>
        <row r="81">
          <cell r="M81" t="str">
            <v>RJN</v>
          </cell>
          <cell r="N81">
            <v>1.0150967374121931</v>
          </cell>
        </row>
        <row r="82">
          <cell r="M82" t="str">
            <v>RJR</v>
          </cell>
          <cell r="N82">
            <v>1.008664652008362</v>
          </cell>
        </row>
        <row r="83">
          <cell r="M83" t="str">
            <v>RJZ</v>
          </cell>
          <cell r="N83">
            <v>1.22864628668069</v>
          </cell>
        </row>
        <row r="84">
          <cell r="M84" t="str">
            <v>RK5</v>
          </cell>
          <cell r="N84">
            <v>0.98921260029821245</v>
          </cell>
        </row>
        <row r="85">
          <cell r="M85" t="str">
            <v>RK9</v>
          </cell>
          <cell r="N85">
            <v>0.98305768878283484</v>
          </cell>
        </row>
        <row r="86">
          <cell r="M86" t="str">
            <v>RKB</v>
          </cell>
          <cell r="N86">
            <v>1.0273206412553553</v>
          </cell>
        </row>
        <row r="87">
          <cell r="M87" t="str">
            <v>RKE</v>
          </cell>
          <cell r="N87">
            <v>1.2289113931557982</v>
          </cell>
        </row>
        <row r="88">
          <cell r="M88" t="str">
            <v>RKL</v>
          </cell>
          <cell r="N88">
            <v>1.1989154555253916</v>
          </cell>
        </row>
        <row r="89">
          <cell r="M89" t="str">
            <v>RL1</v>
          </cell>
          <cell r="N89">
            <v>0.97628604605857061</v>
          </cell>
        </row>
        <row r="90">
          <cell r="M90" t="str">
            <v>RL4</v>
          </cell>
          <cell r="N90">
            <v>0.99278118460476272</v>
          </cell>
        </row>
        <row r="91">
          <cell r="M91" t="str">
            <v>RLN</v>
          </cell>
          <cell r="N91">
            <v>0.9993799583543187</v>
          </cell>
        </row>
        <row r="92">
          <cell r="M92" t="str">
            <v>RLQ</v>
          </cell>
          <cell r="N92">
            <v>0.96227169834908988</v>
          </cell>
        </row>
        <row r="93">
          <cell r="M93" t="str">
            <v>RLT</v>
          </cell>
          <cell r="N93">
            <v>1.0258859039932906</v>
          </cell>
        </row>
        <row r="94">
          <cell r="M94" t="str">
            <v>RLY</v>
          </cell>
          <cell r="N94">
            <v>0.97662123921445609</v>
          </cell>
        </row>
        <row r="95">
          <cell r="M95" t="str">
            <v>RM1</v>
          </cell>
          <cell r="N95">
            <v>0.98777697101235051</v>
          </cell>
        </row>
        <row r="96">
          <cell r="M96" t="str">
            <v>RM3</v>
          </cell>
          <cell r="N96">
            <v>1.0197083570495469</v>
          </cell>
        </row>
        <row r="97">
          <cell r="M97" t="str">
            <v>RMC</v>
          </cell>
          <cell r="N97">
            <v>1.0178137206064184</v>
          </cell>
        </row>
        <row r="98">
          <cell r="M98" t="str">
            <v>RMP</v>
          </cell>
          <cell r="N98">
            <v>1.0192729279857187</v>
          </cell>
        </row>
        <row r="99">
          <cell r="M99" t="str">
            <v>RMY</v>
          </cell>
          <cell r="N99">
            <v>0.99157750657975041</v>
          </cell>
        </row>
        <row r="100">
          <cell r="M100" t="str">
            <v>RN3</v>
          </cell>
          <cell r="N100">
            <v>1.0677492655790553</v>
          </cell>
        </row>
        <row r="101">
          <cell r="M101" t="str">
            <v>RN5</v>
          </cell>
          <cell r="N101">
            <v>1.1191637419146314</v>
          </cell>
        </row>
        <row r="102">
          <cell r="M102" t="str">
            <v>RN7</v>
          </cell>
          <cell r="N102">
            <v>1.217254234762212</v>
          </cell>
        </row>
        <row r="103">
          <cell r="M103" t="str">
            <v>RNA</v>
          </cell>
          <cell r="N103">
            <v>0.98659786548072759</v>
          </cell>
        </row>
        <row r="104">
          <cell r="M104" t="str">
            <v>RNK</v>
          </cell>
          <cell r="N104">
            <v>1.2324603796005249</v>
          </cell>
        </row>
        <row r="105">
          <cell r="M105" t="str">
            <v>RNL</v>
          </cell>
          <cell r="N105">
            <v>1.0198810321017833</v>
          </cell>
        </row>
        <row r="106">
          <cell r="M106" t="str">
            <v>RNN</v>
          </cell>
          <cell r="N106">
            <v>0.99760688621769933</v>
          </cell>
        </row>
        <row r="107">
          <cell r="M107" t="str">
            <v>RNQ</v>
          </cell>
          <cell r="N107">
            <v>1.0316305315169874</v>
          </cell>
        </row>
        <row r="108">
          <cell r="M108" t="str">
            <v>RNS</v>
          </cell>
          <cell r="N108">
            <v>1.0275602896385869</v>
          </cell>
        </row>
        <row r="109">
          <cell r="M109" t="str">
            <v>RNU</v>
          </cell>
          <cell r="N109">
            <v>1.1047168935822389</v>
          </cell>
        </row>
        <row r="110">
          <cell r="M110" t="str">
            <v>RNZ</v>
          </cell>
          <cell r="N110">
            <v>1.0122371183212415</v>
          </cell>
        </row>
        <row r="111">
          <cell r="M111" t="str">
            <v>RP1</v>
          </cell>
          <cell r="N111">
            <v>1.0282462908837391</v>
          </cell>
        </row>
        <row r="112">
          <cell r="M112" t="str">
            <v>RP4</v>
          </cell>
          <cell r="N112">
            <v>1.2302704466482519</v>
          </cell>
        </row>
        <row r="113">
          <cell r="M113" t="str">
            <v>RP5</v>
          </cell>
          <cell r="N113">
            <v>1.0071614648009035</v>
          </cell>
        </row>
        <row r="114">
          <cell r="M114" t="str">
            <v>RP6</v>
          </cell>
          <cell r="N114">
            <v>1.2304557316284828</v>
          </cell>
        </row>
        <row r="115">
          <cell r="M115" t="str">
            <v>RP7</v>
          </cell>
          <cell r="N115">
            <v>0.97267784685495795</v>
          </cell>
        </row>
        <row r="116">
          <cell r="M116" t="str">
            <v>RPA</v>
          </cell>
          <cell r="N116">
            <v>1.0545819473922247</v>
          </cell>
        </row>
        <row r="117">
          <cell r="M117" t="str">
            <v>RPC</v>
          </cell>
          <cell r="N117">
            <v>1.112502388368769</v>
          </cell>
        </row>
        <row r="118">
          <cell r="M118" t="str">
            <v>RPG</v>
          </cell>
          <cell r="N118">
            <v>1.2277267063124482</v>
          </cell>
        </row>
        <row r="119">
          <cell r="M119" t="str">
            <v>RPY</v>
          </cell>
          <cell r="N119">
            <v>1.2251818809538551</v>
          </cell>
        </row>
        <row r="120">
          <cell r="M120" t="str">
            <v>RQ3</v>
          </cell>
          <cell r="N120">
            <v>1.037364808960928</v>
          </cell>
        </row>
        <row r="121">
          <cell r="M121" t="str">
            <v>RQ6</v>
          </cell>
          <cell r="N121">
            <v>1.0027416346203157</v>
          </cell>
        </row>
        <row r="122">
          <cell r="M122" t="str">
            <v>RQ8</v>
          </cell>
          <cell r="N122">
            <v>1.0415553700930578</v>
          </cell>
        </row>
        <row r="123">
          <cell r="M123" t="str">
            <v>RQM</v>
          </cell>
          <cell r="N123">
            <v>1.2248405880584097</v>
          </cell>
        </row>
        <row r="124">
          <cell r="M124" t="str">
            <v>RQW</v>
          </cell>
          <cell r="N124">
            <v>1.1445563131759795</v>
          </cell>
        </row>
        <row r="125">
          <cell r="M125" t="str">
            <v>RQX</v>
          </cell>
          <cell r="N125">
            <v>1.2301542277695718</v>
          </cell>
        </row>
        <row r="126">
          <cell r="M126" t="str">
            <v>RQY</v>
          </cell>
          <cell r="N126">
            <v>1.2260881380634039</v>
          </cell>
        </row>
        <row r="127">
          <cell r="M127" t="str">
            <v>RR7</v>
          </cell>
          <cell r="N127">
            <v>1.0055485639697253</v>
          </cell>
        </row>
        <row r="128">
          <cell r="M128" t="str">
            <v>RR8</v>
          </cell>
          <cell r="N128">
            <v>1.0162267948570229</v>
          </cell>
        </row>
        <row r="129">
          <cell r="M129" t="str">
            <v>RRE</v>
          </cell>
          <cell r="N129">
            <v>0.99215072929612835</v>
          </cell>
        </row>
        <row r="130">
          <cell r="M130" t="str">
            <v>RRF</v>
          </cell>
          <cell r="N130">
            <v>1.0118177320357389</v>
          </cell>
        </row>
        <row r="131">
          <cell r="M131" t="str">
            <v>RRJ</v>
          </cell>
          <cell r="N131">
            <v>1.036991866064382</v>
          </cell>
        </row>
        <row r="132">
          <cell r="M132" t="str">
            <v>RRK</v>
          </cell>
          <cell r="N132">
            <v>1.0389104363361252</v>
          </cell>
        </row>
        <row r="133">
          <cell r="M133" t="str">
            <v>RRP</v>
          </cell>
          <cell r="N133">
            <v>1.2197540556158697</v>
          </cell>
        </row>
        <row r="134">
          <cell r="M134" t="str">
            <v>RRU</v>
          </cell>
          <cell r="N134">
            <v>1.2324603796005249</v>
          </cell>
        </row>
        <row r="135">
          <cell r="M135" t="str">
            <v>RRV</v>
          </cell>
          <cell r="N135">
            <v>1.2300818191101515</v>
          </cell>
        </row>
        <row r="136">
          <cell r="M136" t="str">
            <v>RT1</v>
          </cell>
          <cell r="N136">
            <v>1.0684951384409593</v>
          </cell>
        </row>
        <row r="137">
          <cell r="M137" t="str">
            <v>RT2</v>
          </cell>
          <cell r="N137">
            <v>1.0185152381084768</v>
          </cell>
        </row>
        <row r="138">
          <cell r="M138" t="str">
            <v>RT3</v>
          </cell>
          <cell r="N138">
            <v>1.2119830103502327</v>
          </cell>
        </row>
        <row r="139">
          <cell r="M139" t="str">
            <v>RT5</v>
          </cell>
          <cell r="N139">
            <v>1.0049459137093828</v>
          </cell>
        </row>
        <row r="140">
          <cell r="M140" t="str">
            <v>RTD</v>
          </cell>
          <cell r="N140">
            <v>1.0062552597358971</v>
          </cell>
        </row>
        <row r="141">
          <cell r="M141" t="str">
            <v>RTE</v>
          </cell>
          <cell r="N141">
            <v>1.0374105296822487</v>
          </cell>
        </row>
        <row r="142">
          <cell r="M142" t="str">
            <v>RTF</v>
          </cell>
          <cell r="N142">
            <v>0.99875731803909273</v>
          </cell>
        </row>
        <row r="143">
          <cell r="M143" t="str">
            <v>RTG</v>
          </cell>
          <cell r="N143">
            <v>1.0223630831845956</v>
          </cell>
        </row>
        <row r="144">
          <cell r="M144" t="str">
            <v>RTH</v>
          </cell>
          <cell r="N144">
            <v>1.1026514403291674</v>
          </cell>
        </row>
        <row r="145">
          <cell r="M145" t="str">
            <v>RTK</v>
          </cell>
          <cell r="N145">
            <v>1.1986326163153431</v>
          </cell>
        </row>
        <row r="146">
          <cell r="M146" t="str">
            <v>RTP</v>
          </cell>
          <cell r="N146">
            <v>1.1601899261165687</v>
          </cell>
        </row>
        <row r="147">
          <cell r="M147" t="str">
            <v>RTQ</v>
          </cell>
          <cell r="N147">
            <v>1.0238124730046583</v>
          </cell>
        </row>
        <row r="148">
          <cell r="M148" t="str">
            <v>RTR</v>
          </cell>
          <cell r="N148">
            <v>0.99057990068120971</v>
          </cell>
        </row>
        <row r="149">
          <cell r="M149" t="str">
            <v>RTV</v>
          </cell>
          <cell r="N149">
            <v>1.012676089156477</v>
          </cell>
        </row>
        <row r="150">
          <cell r="M150" t="str">
            <v>RTX</v>
          </cell>
          <cell r="N150">
            <v>0.9863099522752441</v>
          </cell>
        </row>
        <row r="151">
          <cell r="M151" t="str">
            <v>RV3</v>
          </cell>
          <cell r="N151">
            <v>1.2140051706285466</v>
          </cell>
        </row>
        <row r="152">
          <cell r="M152" t="str">
            <v>RV5</v>
          </cell>
          <cell r="N152">
            <v>1.2243892464428676</v>
          </cell>
        </row>
        <row r="153">
          <cell r="M153" t="str">
            <v>RV9</v>
          </cell>
          <cell r="N153">
            <v>0.96258300751690073</v>
          </cell>
        </row>
        <row r="154">
          <cell r="M154" t="str">
            <v>RVJ</v>
          </cell>
          <cell r="N154">
            <v>1.062864533207039</v>
          </cell>
        </row>
        <row r="155">
          <cell r="M155" t="str">
            <v>RVN</v>
          </cell>
          <cell r="N155">
            <v>1.0466323646715048</v>
          </cell>
        </row>
        <row r="156">
          <cell r="M156" t="str">
            <v>RVR</v>
          </cell>
          <cell r="N156">
            <v>1.2209637391648105</v>
          </cell>
        </row>
        <row r="157">
          <cell r="M157" t="str">
            <v>RVV</v>
          </cell>
          <cell r="N157">
            <v>0.99763419088766203</v>
          </cell>
        </row>
        <row r="158">
          <cell r="M158" t="str">
            <v>RVW</v>
          </cell>
          <cell r="N158">
            <v>0.98280752251181303</v>
          </cell>
        </row>
        <row r="159">
          <cell r="M159" t="str">
            <v>RVY</v>
          </cell>
          <cell r="N159">
            <v>1.0018340527816405</v>
          </cell>
        </row>
        <row r="160">
          <cell r="M160" t="str">
            <v>RW1</v>
          </cell>
          <cell r="N160">
            <v>1.0807766848150773</v>
          </cell>
        </row>
        <row r="161">
          <cell r="M161" t="str">
            <v>RW4</v>
          </cell>
          <cell r="N161">
            <v>0.99943499629506827</v>
          </cell>
        </row>
        <row r="162">
          <cell r="M162" t="str">
            <v>RW5</v>
          </cell>
          <cell r="N162">
            <v>0.98394764312116045</v>
          </cell>
        </row>
        <row r="163">
          <cell r="M163" t="str">
            <v>RW6</v>
          </cell>
          <cell r="N163">
            <v>1.0190824057296499</v>
          </cell>
        </row>
        <row r="164">
          <cell r="M164" t="str">
            <v>RWA</v>
          </cell>
          <cell r="N164">
            <v>0.97365751815832657</v>
          </cell>
        </row>
        <row r="165">
          <cell r="M165" t="str">
            <v>RWD</v>
          </cell>
          <cell r="N165">
            <v>0.96801323042787968</v>
          </cell>
        </row>
        <row r="166">
          <cell r="M166" t="str">
            <v>RWE</v>
          </cell>
          <cell r="N166">
            <v>1.0032595339765737</v>
          </cell>
        </row>
        <row r="167">
          <cell r="M167" t="str">
            <v>RWF</v>
          </cell>
          <cell r="N167">
            <v>1.0617831397519364</v>
          </cell>
        </row>
        <row r="168">
          <cell r="M168" t="str">
            <v>RWG</v>
          </cell>
          <cell r="N168">
            <v>1.1514783006762446</v>
          </cell>
        </row>
        <row r="169">
          <cell r="M169" t="str">
            <v>RWH</v>
          </cell>
          <cell r="N169">
            <v>1.1189245473514795</v>
          </cell>
        </row>
        <row r="170">
          <cell r="M170" t="str">
            <v>RWJ</v>
          </cell>
          <cell r="N170">
            <v>1.0198089959170722</v>
          </cell>
        </row>
        <row r="171">
          <cell r="M171" t="str">
            <v>RWK</v>
          </cell>
          <cell r="N171">
            <v>1.2010004552160347</v>
          </cell>
        </row>
        <row r="172">
          <cell r="M172" t="str">
            <v>RWP</v>
          </cell>
          <cell r="N172">
            <v>1.0094667246815505</v>
          </cell>
        </row>
        <row r="173">
          <cell r="M173" t="str">
            <v>RWR</v>
          </cell>
          <cell r="N173">
            <v>1.1138731796288877</v>
          </cell>
        </row>
        <row r="174">
          <cell r="M174" t="str">
            <v>RWV</v>
          </cell>
          <cell r="N174">
            <v>0.95902720187773705</v>
          </cell>
        </row>
        <row r="175">
          <cell r="M175" t="str">
            <v>RWW</v>
          </cell>
          <cell r="N175">
            <v>1.0121109647022062</v>
          </cell>
        </row>
        <row r="176">
          <cell r="M176" t="str">
            <v>RWX</v>
          </cell>
          <cell r="N176">
            <v>1.1801647354842855</v>
          </cell>
        </row>
        <row r="177">
          <cell r="M177" t="str">
            <v>RWY</v>
          </cell>
          <cell r="N177">
            <v>0.98363170952406298</v>
          </cell>
        </row>
        <row r="178">
          <cell r="M178" t="str">
            <v>RX1</v>
          </cell>
          <cell r="N178">
            <v>1.0082164449002027</v>
          </cell>
        </row>
        <row r="179">
          <cell r="M179" t="str">
            <v>RX2</v>
          </cell>
          <cell r="N179">
            <v>1.0244729205334573</v>
          </cell>
        </row>
        <row r="180">
          <cell r="M180" t="str">
            <v>RX3</v>
          </cell>
          <cell r="N180">
            <v>0.99816146657651461</v>
          </cell>
        </row>
        <row r="181">
          <cell r="M181" t="str">
            <v>RX4</v>
          </cell>
          <cell r="N181">
            <v>1.0011754546888658</v>
          </cell>
        </row>
        <row r="182">
          <cell r="M182" t="str">
            <v>RX6</v>
          </cell>
          <cell r="N182">
            <v>1.0072576999664307</v>
          </cell>
        </row>
        <row r="183">
          <cell r="M183" t="str">
            <v>RX7</v>
          </cell>
          <cell r="N183">
            <v>1.0206896066665649</v>
          </cell>
        </row>
        <row r="184">
          <cell r="M184" t="str">
            <v>RX8</v>
          </cell>
          <cell r="N184">
            <v>1.0059517621994019</v>
          </cell>
        </row>
        <row r="185">
          <cell r="M185" t="str">
            <v>RX9</v>
          </cell>
          <cell r="N185">
            <v>1.0083979368209839</v>
          </cell>
        </row>
        <row r="186">
          <cell r="M186" t="str">
            <v>RXA</v>
          </cell>
          <cell r="N186">
            <v>1.009487704544457</v>
          </cell>
        </row>
        <row r="187">
          <cell r="M187" t="str">
            <v>RXC</v>
          </cell>
          <cell r="N187">
            <v>0.98867683306078713</v>
          </cell>
        </row>
        <row r="188">
          <cell r="M188" t="str">
            <v>RXE</v>
          </cell>
          <cell r="N188">
            <v>1.0024465587141052</v>
          </cell>
        </row>
        <row r="189">
          <cell r="M189" t="str">
            <v>RXF</v>
          </cell>
          <cell r="N189">
            <v>1.0017777180050769</v>
          </cell>
        </row>
        <row r="190">
          <cell r="M190" t="str">
            <v>RXG</v>
          </cell>
          <cell r="N190">
            <v>0.99738753701294791</v>
          </cell>
        </row>
        <row r="191">
          <cell r="M191" t="str">
            <v>RXH</v>
          </cell>
          <cell r="N191">
            <v>1.0453873302155958</v>
          </cell>
        </row>
        <row r="192">
          <cell r="M192" t="str">
            <v>RXK</v>
          </cell>
          <cell r="N192">
            <v>1.0208072624920352</v>
          </cell>
        </row>
        <row r="193">
          <cell r="M193" t="str">
            <v>RXL</v>
          </cell>
          <cell r="N193">
            <v>0.96999208391337122</v>
          </cell>
        </row>
        <row r="194">
          <cell r="M194" t="str">
            <v>RXM</v>
          </cell>
          <cell r="N194">
            <v>1.0223009522515687</v>
          </cell>
        </row>
        <row r="195">
          <cell r="M195" t="str">
            <v>RXN</v>
          </cell>
          <cell r="N195">
            <v>0.99073855463981153</v>
          </cell>
        </row>
        <row r="196">
          <cell r="M196" t="str">
            <v>RXP</v>
          </cell>
          <cell r="N196">
            <v>1.0209521844839302</v>
          </cell>
        </row>
        <row r="197">
          <cell r="M197" t="str">
            <v>RXQ</v>
          </cell>
          <cell r="N197">
            <v>1.1398550231577469</v>
          </cell>
        </row>
        <row r="198">
          <cell r="M198" t="str">
            <v>RXR</v>
          </cell>
          <cell r="N198">
            <v>0.98739520329967756</v>
          </cell>
        </row>
        <row r="199">
          <cell r="M199" t="str">
            <v>RXT</v>
          </cell>
          <cell r="N199">
            <v>1.0388385247198708</v>
          </cell>
        </row>
        <row r="200">
          <cell r="M200" t="str">
            <v>RXV</v>
          </cell>
          <cell r="N200">
            <v>1.0192608453263825</v>
          </cell>
        </row>
        <row r="201">
          <cell r="M201" t="str">
            <v>RXW</v>
          </cell>
          <cell r="N201">
            <v>0.99928009810770835</v>
          </cell>
        </row>
        <row r="202">
          <cell r="M202" t="str">
            <v>RXX</v>
          </cell>
          <cell r="N202">
            <v>1.1827336951862977</v>
          </cell>
        </row>
        <row r="203">
          <cell r="M203" t="str">
            <v>RXY</v>
          </cell>
          <cell r="N203">
            <v>1.0741379461018954</v>
          </cell>
        </row>
        <row r="204">
          <cell r="M204" t="str">
            <v>RY2</v>
          </cell>
          <cell r="N204">
            <v>1.0125545753041916</v>
          </cell>
        </row>
        <row r="205">
          <cell r="M205" t="str">
            <v>RY3</v>
          </cell>
          <cell r="N205">
            <v>0.98236167503377292</v>
          </cell>
        </row>
        <row r="206">
          <cell r="M206" t="str">
            <v>RY4</v>
          </cell>
          <cell r="N206">
            <v>1.141544007716272</v>
          </cell>
        </row>
        <row r="207">
          <cell r="M207" t="str">
            <v>RY5</v>
          </cell>
          <cell r="N207">
            <v>0.97640115944908312</v>
          </cell>
        </row>
        <row r="208">
          <cell r="M208" t="str">
            <v>RY6</v>
          </cell>
          <cell r="N208">
            <v>1.0144499060168888</v>
          </cell>
        </row>
        <row r="209">
          <cell r="M209" t="str">
            <v>RY7</v>
          </cell>
          <cell r="N209">
            <v>1.0001808404922485</v>
          </cell>
        </row>
        <row r="210">
          <cell r="M210" t="str">
            <v>RY8</v>
          </cell>
          <cell r="N210">
            <v>0.99802089485080325</v>
          </cell>
        </row>
        <row r="211">
          <cell r="M211" t="str">
            <v>RY9</v>
          </cell>
          <cell r="N211">
            <v>1.2143996502327887</v>
          </cell>
        </row>
        <row r="212">
          <cell r="M212" t="str">
            <v>RYA</v>
          </cell>
          <cell r="N212">
            <v>0.95053017139434814</v>
          </cell>
        </row>
        <row r="213">
          <cell r="M213" t="str">
            <v>RYC</v>
          </cell>
          <cell r="N213">
            <v>0.98782211542129517</v>
          </cell>
        </row>
        <row r="214">
          <cell r="M214" t="str">
            <v>RYD</v>
          </cell>
          <cell r="N214">
            <v>1.0182538032531738</v>
          </cell>
        </row>
        <row r="215">
          <cell r="M215" t="str">
            <v>RYE</v>
          </cell>
          <cell r="N215">
            <v>1.1026657819747925</v>
          </cell>
        </row>
        <row r="216">
          <cell r="M216" t="str">
            <v>RYF</v>
          </cell>
          <cell r="N216">
            <v>0.96837365627288818</v>
          </cell>
        </row>
        <row r="217">
          <cell r="M217" t="str">
            <v>RYG</v>
          </cell>
          <cell r="N217">
            <v>1.037097021758365</v>
          </cell>
        </row>
        <row r="218">
          <cell r="M218" t="str">
            <v>RYJ</v>
          </cell>
          <cell r="N218">
            <v>1.2278385338827498</v>
          </cell>
        </row>
        <row r="219">
          <cell r="M219" t="str">
            <v>RYK</v>
          </cell>
          <cell r="N219">
            <v>0.99472535479953361</v>
          </cell>
        </row>
        <row r="220">
          <cell r="M220" t="str">
            <v>RYR</v>
          </cell>
          <cell r="N220">
            <v>0.99693220590582676</v>
          </cell>
        </row>
        <row r="221">
          <cell r="M221" t="str">
            <v>RYV</v>
          </cell>
          <cell r="N221">
            <v>1.0246375055689132</v>
          </cell>
        </row>
        <row r="222">
          <cell r="M222" t="str">
            <v>RYW</v>
          </cell>
          <cell r="N222">
            <v>1.0394864319621691</v>
          </cell>
        </row>
        <row r="223">
          <cell r="M223" t="str">
            <v>RYX</v>
          </cell>
          <cell r="N223">
            <v>1.2217404698562042</v>
          </cell>
        </row>
        <row r="224">
          <cell r="M224" t="str">
            <v>RYY</v>
          </cell>
          <cell r="N224">
            <v>1.0631664798900657</v>
          </cell>
        </row>
        <row r="225">
          <cell r="M225" t="str">
            <v>TAD</v>
          </cell>
          <cell r="N225">
            <v>0.97708836523070786</v>
          </cell>
        </row>
        <row r="226">
          <cell r="M226" t="str">
            <v>TAF</v>
          </cell>
          <cell r="N226">
            <v>1.2294794214986213</v>
          </cell>
        </row>
        <row r="227">
          <cell r="M227" t="str">
            <v>TAH</v>
          </cell>
          <cell r="N227">
            <v>0.99301504995310441</v>
          </cell>
        </row>
        <row r="228">
          <cell r="M228" t="str">
            <v>TAJ</v>
          </cell>
          <cell r="N228">
            <v>0.99986162618110841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s"/>
      <sheetName val="Average Earnig"/>
      <sheetName val="Version Control"/>
      <sheetName val="HCAS zones"/>
      <sheetName val="Sites to PCT for HCAS"/>
      <sheetName val="Pricing_StaffCost"/>
      <sheetName val="Trusts Staff cost"/>
      <sheetName val="Site Data - Floor Area"/>
      <sheetName val="List of Trusts"/>
      <sheetName val="Mergers"/>
      <sheetName val="M&amp;D index by site"/>
      <sheetName val="M&amp;D 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B4" t="str">
            <v>R0A</v>
          </cell>
          <cell r="E4">
            <v>1</v>
          </cell>
        </row>
        <row r="5">
          <cell r="B5" t="str">
            <v>R1A</v>
          </cell>
          <cell r="E5">
            <v>1</v>
          </cell>
        </row>
        <row r="6">
          <cell r="B6" t="str">
            <v>R1C</v>
          </cell>
          <cell r="E6">
            <v>1</v>
          </cell>
        </row>
        <row r="7">
          <cell r="B7" t="str">
            <v>R1D</v>
          </cell>
          <cell r="E7">
            <v>1</v>
          </cell>
        </row>
        <row r="8">
          <cell r="B8" t="str">
            <v>R1F</v>
          </cell>
          <cell r="E8">
            <v>1</v>
          </cell>
        </row>
        <row r="9">
          <cell r="B9" t="str">
            <v>R1H</v>
          </cell>
          <cell r="E9">
            <v>1.0211724009598964</v>
          </cell>
        </row>
        <row r="10">
          <cell r="B10" t="str">
            <v>R1J</v>
          </cell>
          <cell r="E10">
            <v>1</v>
          </cell>
        </row>
        <row r="11">
          <cell r="B11" t="str">
            <v>R1K</v>
          </cell>
          <cell r="E11">
            <v>1.0211724009598964</v>
          </cell>
        </row>
        <row r="12">
          <cell r="B12" t="str">
            <v>R1L</v>
          </cell>
          <cell r="E12">
            <v>1.0005121816224976</v>
          </cell>
        </row>
        <row r="13">
          <cell r="B13" t="str">
            <v>RA2</v>
          </cell>
          <cell r="E13">
            <v>1.0014591525175878</v>
          </cell>
        </row>
        <row r="14">
          <cell r="B14" t="str">
            <v>RA3</v>
          </cell>
          <cell r="E14">
            <v>1</v>
          </cell>
        </row>
        <row r="15">
          <cell r="B15" t="str">
            <v>RA4</v>
          </cell>
          <cell r="E15">
            <v>1</v>
          </cell>
        </row>
        <row r="16">
          <cell r="B16" t="str">
            <v>RA7</v>
          </cell>
          <cell r="E16">
            <v>1</v>
          </cell>
        </row>
        <row r="17">
          <cell r="B17" t="str">
            <v>RA9</v>
          </cell>
          <cell r="E17">
            <v>0.99999999999999989</v>
          </cell>
        </row>
        <row r="18">
          <cell r="B18" t="str">
            <v>RAE</v>
          </cell>
          <cell r="E18">
            <v>0.99999999999999978</v>
          </cell>
        </row>
        <row r="19">
          <cell r="B19" t="str">
            <v>RAJ</v>
          </cell>
          <cell r="E19">
            <v>1</v>
          </cell>
        </row>
        <row r="20">
          <cell r="B20" t="str">
            <v>RAL</v>
          </cell>
          <cell r="E20">
            <v>1.0211724009598964</v>
          </cell>
        </row>
        <row r="21">
          <cell r="B21" t="str">
            <v>RAN</v>
          </cell>
          <cell r="E21">
            <v>1.0211724009598964</v>
          </cell>
        </row>
        <row r="22">
          <cell r="B22" t="str">
            <v>RAP</v>
          </cell>
          <cell r="E22">
            <v>1.0211724009598964</v>
          </cell>
        </row>
        <row r="23">
          <cell r="B23" t="str">
            <v>RAS</v>
          </cell>
          <cell r="E23">
            <v>1.0211724009598964</v>
          </cell>
        </row>
        <row r="24">
          <cell r="B24" t="str">
            <v>RAT</v>
          </cell>
          <cell r="E24">
            <v>1.0147853980488315</v>
          </cell>
        </row>
        <row r="25">
          <cell r="B25" t="str">
            <v>RAX</v>
          </cell>
          <cell r="E25">
            <v>1.0211724009598964</v>
          </cell>
        </row>
        <row r="26">
          <cell r="B26" t="str">
            <v>RBA</v>
          </cell>
          <cell r="E26">
            <v>1</v>
          </cell>
        </row>
        <row r="27">
          <cell r="B27" t="str">
            <v>RBD</v>
          </cell>
          <cell r="E27">
            <v>1</v>
          </cell>
        </row>
        <row r="28">
          <cell r="B28" t="str">
            <v>RBK</v>
          </cell>
          <cell r="E28">
            <v>1</v>
          </cell>
        </row>
        <row r="29">
          <cell r="B29" t="str">
            <v>RBL</v>
          </cell>
          <cell r="E29">
            <v>1</v>
          </cell>
        </row>
        <row r="30">
          <cell r="B30" t="str">
            <v>RBN</v>
          </cell>
          <cell r="E30">
            <v>1</v>
          </cell>
        </row>
        <row r="31">
          <cell r="B31" t="str">
            <v>RBQ</v>
          </cell>
          <cell r="E31">
            <v>1</v>
          </cell>
        </row>
        <row r="32">
          <cell r="B32" t="str">
            <v>RBS</v>
          </cell>
          <cell r="E32">
            <v>1</v>
          </cell>
        </row>
        <row r="33">
          <cell r="B33" t="str">
            <v>RBT</v>
          </cell>
          <cell r="E33">
            <v>1</v>
          </cell>
        </row>
        <row r="34">
          <cell r="B34" t="str">
            <v>RBV</v>
          </cell>
          <cell r="E34">
            <v>1</v>
          </cell>
        </row>
        <row r="35">
          <cell r="B35" t="str">
            <v>RBZ</v>
          </cell>
          <cell r="E35">
            <v>1.0000000000000002</v>
          </cell>
        </row>
        <row r="36">
          <cell r="B36" t="str">
            <v>RC1</v>
          </cell>
          <cell r="E36">
            <v>1</v>
          </cell>
        </row>
        <row r="37">
          <cell r="B37" t="str">
            <v>RC9</v>
          </cell>
          <cell r="E37">
            <v>1</v>
          </cell>
        </row>
        <row r="38">
          <cell r="B38" t="str">
            <v>RCB</v>
          </cell>
          <cell r="E38">
            <v>1</v>
          </cell>
        </row>
        <row r="39">
          <cell r="B39" t="str">
            <v>RCD</v>
          </cell>
          <cell r="E39">
            <v>1</v>
          </cell>
        </row>
        <row r="40">
          <cell r="B40" t="str">
            <v>RCF</v>
          </cell>
          <cell r="E40">
            <v>1</v>
          </cell>
        </row>
        <row r="41">
          <cell r="B41" t="str">
            <v>RCU</v>
          </cell>
          <cell r="E41">
            <v>1</v>
          </cell>
        </row>
        <row r="42">
          <cell r="B42" t="str">
            <v>RCX</v>
          </cell>
          <cell r="E42">
            <v>1</v>
          </cell>
        </row>
        <row r="43">
          <cell r="B43" t="str">
            <v>RD1</v>
          </cell>
          <cell r="E43">
            <v>1</v>
          </cell>
        </row>
        <row r="44">
          <cell r="B44" t="str">
            <v>RD3</v>
          </cell>
          <cell r="E44">
            <v>1</v>
          </cell>
        </row>
        <row r="45">
          <cell r="B45" t="str">
            <v>RD8</v>
          </cell>
          <cell r="E45">
            <v>1</v>
          </cell>
        </row>
        <row r="46">
          <cell r="B46" t="str">
            <v>RDD</v>
          </cell>
          <cell r="E46">
            <v>1.0014591525175878</v>
          </cell>
        </row>
        <row r="47">
          <cell r="B47" t="str">
            <v>RDE</v>
          </cell>
          <cell r="E47">
            <v>1</v>
          </cell>
        </row>
        <row r="48">
          <cell r="B48" t="str">
            <v>RDR</v>
          </cell>
          <cell r="E48">
            <v>1.0000000000000002</v>
          </cell>
        </row>
        <row r="49">
          <cell r="B49" t="str">
            <v>RDU</v>
          </cell>
          <cell r="E49">
            <v>1.0014591525175878</v>
          </cell>
        </row>
        <row r="50">
          <cell r="B50" t="str">
            <v>RDY</v>
          </cell>
          <cell r="E50">
            <v>1.0000000000000002</v>
          </cell>
        </row>
        <row r="51">
          <cell r="B51" t="str">
            <v>RDZ</v>
          </cell>
          <cell r="E51">
            <v>1</v>
          </cell>
        </row>
        <row r="52">
          <cell r="B52" t="str">
            <v>RE9</v>
          </cell>
          <cell r="E52">
            <v>1</v>
          </cell>
        </row>
        <row r="53">
          <cell r="B53" t="str">
            <v>REF</v>
          </cell>
          <cell r="E53">
            <v>1</v>
          </cell>
        </row>
        <row r="54">
          <cell r="B54" t="str">
            <v>REM</v>
          </cell>
          <cell r="E54">
            <v>1</v>
          </cell>
        </row>
        <row r="55">
          <cell r="B55" t="str">
            <v>REN</v>
          </cell>
          <cell r="E55">
            <v>1</v>
          </cell>
        </row>
        <row r="56">
          <cell r="B56" t="str">
            <v>REP</v>
          </cell>
          <cell r="E56">
            <v>1</v>
          </cell>
        </row>
        <row r="57">
          <cell r="B57" t="str">
            <v>RET</v>
          </cell>
          <cell r="E57">
            <v>1</v>
          </cell>
        </row>
        <row r="58">
          <cell r="B58" t="str">
            <v>RF4</v>
          </cell>
          <cell r="E58">
            <v>1.0211724009598964</v>
          </cell>
        </row>
        <row r="59">
          <cell r="B59" t="str">
            <v>RFF</v>
          </cell>
          <cell r="E59">
            <v>1</v>
          </cell>
        </row>
        <row r="60">
          <cell r="B60" t="str">
            <v>RFR</v>
          </cell>
          <cell r="E60">
            <v>1</v>
          </cell>
        </row>
        <row r="61">
          <cell r="B61" t="str">
            <v>RFS</v>
          </cell>
          <cell r="E61">
            <v>1</v>
          </cell>
        </row>
        <row r="62">
          <cell r="B62" t="str">
            <v>RGD</v>
          </cell>
          <cell r="E62">
            <v>1</v>
          </cell>
        </row>
        <row r="63">
          <cell r="B63" t="str">
            <v>RGM</v>
          </cell>
          <cell r="E63">
            <v>1</v>
          </cell>
        </row>
        <row r="64">
          <cell r="B64" t="str">
            <v>RGN</v>
          </cell>
          <cell r="E64">
            <v>1</v>
          </cell>
        </row>
        <row r="65">
          <cell r="B65" t="str">
            <v>RGP</v>
          </cell>
          <cell r="E65">
            <v>1</v>
          </cell>
        </row>
        <row r="66">
          <cell r="B66" t="str">
            <v>RGR</v>
          </cell>
          <cell r="E66">
            <v>1</v>
          </cell>
        </row>
        <row r="67">
          <cell r="B67" t="str">
            <v>RGT</v>
          </cell>
          <cell r="E67">
            <v>1</v>
          </cell>
        </row>
        <row r="68">
          <cell r="B68" t="str">
            <v>RH5</v>
          </cell>
          <cell r="E68">
            <v>0.99999999999999989</v>
          </cell>
        </row>
        <row r="69">
          <cell r="B69" t="str">
            <v>RH8</v>
          </cell>
          <cell r="E69">
            <v>1</v>
          </cell>
        </row>
        <row r="70">
          <cell r="B70" t="str">
            <v>RHA</v>
          </cell>
          <cell r="E70">
            <v>1.0000000000000002</v>
          </cell>
        </row>
        <row r="71">
          <cell r="B71" t="str">
            <v>RHM</v>
          </cell>
          <cell r="E71">
            <v>0.99999999999999989</v>
          </cell>
        </row>
        <row r="72">
          <cell r="B72" t="str">
            <v>RHQ</v>
          </cell>
          <cell r="E72">
            <v>1</v>
          </cell>
        </row>
        <row r="73">
          <cell r="B73" t="str">
            <v>RHU</v>
          </cell>
          <cell r="E73">
            <v>1</v>
          </cell>
        </row>
        <row r="74">
          <cell r="B74" t="str">
            <v>RHW</v>
          </cell>
          <cell r="E74">
            <v>1</v>
          </cell>
        </row>
        <row r="75">
          <cell r="B75" t="str">
            <v>RJ1</v>
          </cell>
          <cell r="E75">
            <v>1.0211724009598964</v>
          </cell>
        </row>
        <row r="76">
          <cell r="B76" t="str">
            <v>RJ2</v>
          </cell>
          <cell r="E76">
            <v>1.0211724009598964</v>
          </cell>
        </row>
        <row r="77">
          <cell r="B77" t="str">
            <v>RJ6</v>
          </cell>
          <cell r="E77">
            <v>1.0211724009598964</v>
          </cell>
        </row>
        <row r="78">
          <cell r="B78" t="str">
            <v>RJ7</v>
          </cell>
          <cell r="E78">
            <v>1.0211724009598964</v>
          </cell>
        </row>
        <row r="79">
          <cell r="B79" t="str">
            <v>RJ8</v>
          </cell>
          <cell r="E79">
            <v>1.0000000000000002</v>
          </cell>
        </row>
        <row r="80">
          <cell r="B80" t="str">
            <v>RJC</v>
          </cell>
          <cell r="E80">
            <v>1</v>
          </cell>
        </row>
        <row r="81">
          <cell r="B81" t="str">
            <v>RJE</v>
          </cell>
          <cell r="E81">
            <v>1</v>
          </cell>
        </row>
        <row r="82">
          <cell r="B82" t="str">
            <v>RJL</v>
          </cell>
          <cell r="E82">
            <v>1</v>
          </cell>
        </row>
        <row r="83">
          <cell r="B83" t="str">
            <v>RJN</v>
          </cell>
          <cell r="E83">
            <v>1</v>
          </cell>
        </row>
        <row r="84">
          <cell r="B84" t="str">
            <v>RJR</v>
          </cell>
          <cell r="E84">
            <v>1</v>
          </cell>
        </row>
        <row r="85">
          <cell r="B85" t="str">
            <v>RJZ</v>
          </cell>
          <cell r="E85">
            <v>1.0211724009598964</v>
          </cell>
        </row>
        <row r="86">
          <cell r="B86" t="str">
            <v>RK5</v>
          </cell>
          <cell r="E86">
            <v>1</v>
          </cell>
        </row>
        <row r="87">
          <cell r="B87" t="str">
            <v>RK9</v>
          </cell>
          <cell r="E87">
            <v>1</v>
          </cell>
        </row>
        <row r="88">
          <cell r="B88" t="str">
            <v>RKB</v>
          </cell>
          <cell r="E88">
            <v>1</v>
          </cell>
        </row>
        <row r="89">
          <cell r="B89" t="str">
            <v>RKE</v>
          </cell>
          <cell r="E89">
            <v>1.0211724009598964</v>
          </cell>
        </row>
        <row r="90">
          <cell r="B90" t="str">
            <v>RKL</v>
          </cell>
          <cell r="E90">
            <v>1.0120920114704148</v>
          </cell>
        </row>
        <row r="91">
          <cell r="B91" t="str">
            <v>RL1</v>
          </cell>
          <cell r="E91">
            <v>1</v>
          </cell>
        </row>
        <row r="92">
          <cell r="B92" t="str">
            <v>RL4</v>
          </cell>
          <cell r="E92">
            <v>1</v>
          </cell>
        </row>
        <row r="93">
          <cell r="B93" t="str">
            <v>RLN</v>
          </cell>
          <cell r="E93">
            <v>1</v>
          </cell>
        </row>
        <row r="94">
          <cell r="B94" t="str">
            <v>RLQ</v>
          </cell>
          <cell r="E94">
            <v>1</v>
          </cell>
        </row>
        <row r="95">
          <cell r="B95" t="str">
            <v>RLT</v>
          </cell>
          <cell r="E95">
            <v>1</v>
          </cell>
        </row>
        <row r="96">
          <cell r="B96" t="str">
            <v>RLY</v>
          </cell>
          <cell r="E96">
            <v>1</v>
          </cell>
        </row>
        <row r="97">
          <cell r="B97" t="str">
            <v>RM1</v>
          </cell>
          <cell r="E97">
            <v>1</v>
          </cell>
        </row>
        <row r="98">
          <cell r="B98" t="str">
            <v>RM3</v>
          </cell>
          <cell r="E98">
            <v>1</v>
          </cell>
        </row>
        <row r="99">
          <cell r="B99" t="str">
            <v>RMC</v>
          </cell>
          <cell r="E99">
            <v>1</v>
          </cell>
        </row>
        <row r="100">
          <cell r="B100" t="str">
            <v>RMP</v>
          </cell>
          <cell r="E100">
            <v>1</v>
          </cell>
        </row>
        <row r="101">
          <cell r="B101" t="str">
            <v>RMY</v>
          </cell>
          <cell r="E101">
            <v>1</v>
          </cell>
        </row>
        <row r="102">
          <cell r="B102" t="str">
            <v>RN3</v>
          </cell>
          <cell r="E102">
            <v>1</v>
          </cell>
        </row>
        <row r="103">
          <cell r="B103" t="str">
            <v>RN5</v>
          </cell>
          <cell r="E103">
            <v>1</v>
          </cell>
        </row>
        <row r="104">
          <cell r="B104" t="str">
            <v>RN7</v>
          </cell>
          <cell r="E104">
            <v>1.0014591525175878</v>
          </cell>
        </row>
        <row r="105">
          <cell r="B105" t="str">
            <v>RNA</v>
          </cell>
          <cell r="E105">
            <v>1</v>
          </cell>
        </row>
        <row r="106">
          <cell r="B106" t="str">
            <v>RNK</v>
          </cell>
          <cell r="E106">
            <v>1.0211724009598964</v>
          </cell>
        </row>
        <row r="107">
          <cell r="B107" t="str">
            <v>RNL</v>
          </cell>
          <cell r="E107">
            <v>1</v>
          </cell>
        </row>
        <row r="108">
          <cell r="B108" t="str">
            <v>RNN</v>
          </cell>
          <cell r="E108">
            <v>0.99999999999999989</v>
          </cell>
        </row>
        <row r="109">
          <cell r="B109" t="str">
            <v>RNQ</v>
          </cell>
          <cell r="E109">
            <v>1</v>
          </cell>
        </row>
        <row r="110">
          <cell r="B110" t="str">
            <v>RNS</v>
          </cell>
          <cell r="E110">
            <v>1</v>
          </cell>
        </row>
        <row r="111">
          <cell r="B111" t="str">
            <v>RNU</v>
          </cell>
          <cell r="E111">
            <v>1</v>
          </cell>
        </row>
        <row r="112">
          <cell r="B112" t="str">
            <v>RNZ</v>
          </cell>
          <cell r="E112">
            <v>1</v>
          </cell>
        </row>
        <row r="113">
          <cell r="B113" t="str">
            <v>RP1</v>
          </cell>
          <cell r="E113">
            <v>1</v>
          </cell>
        </row>
        <row r="114">
          <cell r="B114" t="str">
            <v>RP4</v>
          </cell>
          <cell r="E114">
            <v>1.0211724009598964</v>
          </cell>
        </row>
        <row r="115">
          <cell r="B115" t="str">
            <v>RP5</v>
          </cell>
          <cell r="E115">
            <v>1</v>
          </cell>
        </row>
        <row r="116">
          <cell r="B116" t="str">
            <v>RP6</v>
          </cell>
          <cell r="E116">
            <v>1.0211724009598964</v>
          </cell>
        </row>
        <row r="117">
          <cell r="B117" t="str">
            <v>RP7</v>
          </cell>
          <cell r="E117">
            <v>0.99999999999999978</v>
          </cell>
        </row>
        <row r="118">
          <cell r="B118" t="str">
            <v>RPA</v>
          </cell>
          <cell r="E118">
            <v>1</v>
          </cell>
        </row>
        <row r="119">
          <cell r="B119" t="str">
            <v>RPC</v>
          </cell>
          <cell r="E119">
            <v>1</v>
          </cell>
        </row>
        <row r="120">
          <cell r="B120" t="str">
            <v>RPG</v>
          </cell>
          <cell r="E120">
            <v>1.0184268740444851</v>
          </cell>
        </row>
        <row r="121">
          <cell r="B121" t="str">
            <v>RPY</v>
          </cell>
          <cell r="E121">
            <v>1.0211724009598964</v>
          </cell>
        </row>
        <row r="122">
          <cell r="B122" t="str">
            <v>RQ3</v>
          </cell>
          <cell r="E122">
            <v>1</v>
          </cell>
        </row>
        <row r="123">
          <cell r="B123" t="str">
            <v>RQ6</v>
          </cell>
          <cell r="E123">
            <v>1</v>
          </cell>
        </row>
        <row r="124">
          <cell r="B124" t="str">
            <v>RQ8</v>
          </cell>
          <cell r="E124">
            <v>1</v>
          </cell>
        </row>
        <row r="125">
          <cell r="B125" t="str">
            <v>RQM</v>
          </cell>
          <cell r="E125">
            <v>1.0211724009598964</v>
          </cell>
        </row>
        <row r="126">
          <cell r="B126" t="str">
            <v>RQW</v>
          </cell>
          <cell r="E126">
            <v>1.0014591525175878</v>
          </cell>
        </row>
        <row r="127">
          <cell r="B127" t="str">
            <v>RQX</v>
          </cell>
          <cell r="E127">
            <v>1.0211724009598964</v>
          </cell>
        </row>
        <row r="128">
          <cell r="B128" t="str">
            <v>RQY</v>
          </cell>
          <cell r="E128">
            <v>1.0211724009598964</v>
          </cell>
        </row>
        <row r="129">
          <cell r="B129" t="str">
            <v>RR7</v>
          </cell>
          <cell r="E129">
            <v>1</v>
          </cell>
        </row>
        <row r="130">
          <cell r="B130" t="str">
            <v>RR8</v>
          </cell>
          <cell r="E130">
            <v>1</v>
          </cell>
        </row>
        <row r="131">
          <cell r="B131" t="str">
            <v>RRE</v>
          </cell>
          <cell r="E131">
            <v>1</v>
          </cell>
        </row>
        <row r="132">
          <cell r="B132" t="str">
            <v>RRF</v>
          </cell>
          <cell r="E132">
            <v>1</v>
          </cell>
        </row>
        <row r="133">
          <cell r="B133" t="str">
            <v>RRJ</v>
          </cell>
          <cell r="E133">
            <v>1</v>
          </cell>
        </row>
        <row r="134">
          <cell r="B134" t="str">
            <v>RRK</v>
          </cell>
          <cell r="E134">
            <v>1</v>
          </cell>
        </row>
        <row r="135">
          <cell r="B135" t="str">
            <v>RRP</v>
          </cell>
          <cell r="E135">
            <v>1.0211724009598964</v>
          </cell>
        </row>
        <row r="136">
          <cell r="B136" t="str">
            <v>RRU</v>
          </cell>
          <cell r="E136">
            <v>1.0211724009598964</v>
          </cell>
        </row>
        <row r="137">
          <cell r="B137" t="str">
            <v>RRV</v>
          </cell>
          <cell r="E137">
            <v>1.0211724009598964</v>
          </cell>
        </row>
        <row r="138">
          <cell r="B138" t="str">
            <v>RT1</v>
          </cell>
          <cell r="E138">
            <v>0.99999999999999978</v>
          </cell>
        </row>
        <row r="139">
          <cell r="B139" t="str">
            <v>RT2</v>
          </cell>
          <cell r="E139">
            <v>0.99999999999999989</v>
          </cell>
        </row>
        <row r="140">
          <cell r="B140" t="str">
            <v>RT3</v>
          </cell>
          <cell r="E140">
            <v>1.0211724009598964</v>
          </cell>
        </row>
        <row r="141">
          <cell r="B141" t="str">
            <v>RT5</v>
          </cell>
          <cell r="E141">
            <v>1</v>
          </cell>
        </row>
        <row r="142">
          <cell r="B142" t="str">
            <v>RTD</v>
          </cell>
          <cell r="E142">
            <v>1</v>
          </cell>
        </row>
        <row r="143">
          <cell r="B143" t="str">
            <v>RTE</v>
          </cell>
          <cell r="E143">
            <v>1</v>
          </cell>
        </row>
        <row r="144">
          <cell r="B144" t="str">
            <v>RTF</v>
          </cell>
          <cell r="E144">
            <v>1</v>
          </cell>
        </row>
        <row r="145">
          <cell r="B145" t="str">
            <v>RTG</v>
          </cell>
          <cell r="E145">
            <v>1</v>
          </cell>
        </row>
        <row r="146">
          <cell r="B146" t="str">
            <v>RTH</v>
          </cell>
          <cell r="E146">
            <v>1</v>
          </cell>
        </row>
        <row r="147">
          <cell r="B147" t="str">
            <v>RTK</v>
          </cell>
          <cell r="E147">
            <v>1.0014591525175878</v>
          </cell>
        </row>
        <row r="148">
          <cell r="B148" t="str">
            <v>RTP</v>
          </cell>
          <cell r="E148">
            <v>1.0014591525175878</v>
          </cell>
        </row>
        <row r="149">
          <cell r="B149" t="str">
            <v>RTQ</v>
          </cell>
          <cell r="E149">
            <v>0.99999999999999978</v>
          </cell>
        </row>
        <row r="150">
          <cell r="B150" t="str">
            <v>RTR</v>
          </cell>
          <cell r="E150">
            <v>1</v>
          </cell>
        </row>
        <row r="151">
          <cell r="B151" t="str">
            <v>RTV</v>
          </cell>
          <cell r="E151">
            <v>0.99999999999999989</v>
          </cell>
        </row>
        <row r="152">
          <cell r="B152" t="str">
            <v>RTX</v>
          </cell>
          <cell r="E152">
            <v>1</v>
          </cell>
        </row>
        <row r="153">
          <cell r="B153" t="str">
            <v>RV3</v>
          </cell>
          <cell r="E153">
            <v>1.0186227405721355</v>
          </cell>
        </row>
        <row r="154">
          <cell r="B154" t="str">
            <v>RV5</v>
          </cell>
          <cell r="E154">
            <v>1.0206153362371537</v>
          </cell>
        </row>
        <row r="155">
          <cell r="B155" t="str">
            <v>RV9</v>
          </cell>
          <cell r="E155">
            <v>1</v>
          </cell>
        </row>
        <row r="156">
          <cell r="B156" t="str">
            <v>RVJ</v>
          </cell>
          <cell r="E156">
            <v>1</v>
          </cell>
        </row>
        <row r="157">
          <cell r="B157" t="str">
            <v>RVN</v>
          </cell>
          <cell r="E157">
            <v>1</v>
          </cell>
        </row>
        <row r="158">
          <cell r="B158" t="str">
            <v>RVR</v>
          </cell>
          <cell r="E158">
            <v>1.0120944876593481</v>
          </cell>
        </row>
        <row r="159">
          <cell r="B159" t="str">
            <v>RVV</v>
          </cell>
          <cell r="E159">
            <v>1</v>
          </cell>
        </row>
        <row r="160">
          <cell r="B160" t="str">
            <v>RVW</v>
          </cell>
          <cell r="E160">
            <v>1</v>
          </cell>
        </row>
        <row r="161">
          <cell r="B161" t="str">
            <v>RVY</v>
          </cell>
          <cell r="E161">
            <v>1</v>
          </cell>
        </row>
        <row r="162">
          <cell r="B162" t="str">
            <v>RW1</v>
          </cell>
          <cell r="E162">
            <v>1.0000000000000002</v>
          </cell>
        </row>
        <row r="163">
          <cell r="B163" t="str">
            <v>RW4</v>
          </cell>
          <cell r="E163">
            <v>1</v>
          </cell>
        </row>
        <row r="164">
          <cell r="B164" t="str">
            <v>RW5</v>
          </cell>
          <cell r="E164">
            <v>1</v>
          </cell>
        </row>
        <row r="165">
          <cell r="B165" t="str">
            <v>RW6</v>
          </cell>
          <cell r="E165">
            <v>1</v>
          </cell>
        </row>
        <row r="166">
          <cell r="B166" t="str">
            <v>RWA</v>
          </cell>
          <cell r="E166">
            <v>1</v>
          </cell>
        </row>
        <row r="167">
          <cell r="B167" t="str">
            <v>RWD</v>
          </cell>
          <cell r="E167">
            <v>1</v>
          </cell>
        </row>
        <row r="168">
          <cell r="B168" t="str">
            <v>RWE</v>
          </cell>
          <cell r="E168">
            <v>1</v>
          </cell>
        </row>
        <row r="169">
          <cell r="B169" t="str">
            <v>RWF</v>
          </cell>
          <cell r="E169">
            <v>1</v>
          </cell>
        </row>
        <row r="170">
          <cell r="B170" t="str">
            <v>RWG</v>
          </cell>
          <cell r="E170">
            <v>1.0014591525175875</v>
          </cell>
        </row>
        <row r="171">
          <cell r="B171" t="str">
            <v>RWH</v>
          </cell>
          <cell r="E171">
            <v>1.0031246274536048</v>
          </cell>
        </row>
        <row r="172">
          <cell r="B172" t="str">
            <v>RWJ</v>
          </cell>
          <cell r="E172">
            <v>1</v>
          </cell>
        </row>
        <row r="173">
          <cell r="B173" t="str">
            <v>RWK</v>
          </cell>
          <cell r="E173">
            <v>1.0171482529221729</v>
          </cell>
        </row>
        <row r="174">
          <cell r="B174" t="str">
            <v>RWP</v>
          </cell>
          <cell r="E174">
            <v>1</v>
          </cell>
        </row>
        <row r="175">
          <cell r="B175" t="str">
            <v>RWR</v>
          </cell>
          <cell r="E175">
            <v>1.0008505446973586</v>
          </cell>
        </row>
        <row r="176">
          <cell r="B176" t="str">
            <v>RWV</v>
          </cell>
          <cell r="E176">
            <v>1</v>
          </cell>
        </row>
        <row r="177">
          <cell r="B177" t="str">
            <v>RWW</v>
          </cell>
          <cell r="E177">
            <v>1</v>
          </cell>
        </row>
        <row r="178">
          <cell r="B178" t="str">
            <v>RWX</v>
          </cell>
          <cell r="E178">
            <v>1.0007490786791537</v>
          </cell>
        </row>
        <row r="179">
          <cell r="B179" t="str">
            <v>RWY</v>
          </cell>
          <cell r="E179">
            <v>1</v>
          </cell>
        </row>
        <row r="180">
          <cell r="B180" t="str">
            <v>RX1</v>
          </cell>
          <cell r="E180">
            <v>1</v>
          </cell>
        </row>
        <row r="181">
          <cell r="B181" t="str">
            <v>RX2</v>
          </cell>
          <cell r="E181">
            <v>0.99999999999999978</v>
          </cell>
        </row>
        <row r="182">
          <cell r="B182" t="str">
            <v>RX3</v>
          </cell>
          <cell r="E182">
            <v>1</v>
          </cell>
        </row>
        <row r="183">
          <cell r="B183" t="str">
            <v>RX4</v>
          </cell>
          <cell r="E183">
            <v>1</v>
          </cell>
        </row>
        <row r="184">
          <cell r="B184" t="str">
            <v>RX6</v>
          </cell>
          <cell r="E184">
            <v>1</v>
          </cell>
        </row>
        <row r="185">
          <cell r="B185" t="str">
            <v>RX7</v>
          </cell>
          <cell r="E185">
            <v>1</v>
          </cell>
        </row>
        <row r="186">
          <cell r="B186" t="str">
            <v>RX8</v>
          </cell>
          <cell r="E186">
            <v>1</v>
          </cell>
        </row>
        <row r="187">
          <cell r="B187" t="str">
            <v>RX9</v>
          </cell>
          <cell r="E187">
            <v>1</v>
          </cell>
        </row>
        <row r="188">
          <cell r="B188" t="str">
            <v>RXA</v>
          </cell>
          <cell r="E188">
            <v>0.99999999999999989</v>
          </cell>
        </row>
        <row r="189">
          <cell r="B189" t="str">
            <v>RXC</v>
          </cell>
          <cell r="E189">
            <v>1</v>
          </cell>
        </row>
        <row r="190">
          <cell r="B190" t="str">
            <v>RXE</v>
          </cell>
          <cell r="E190">
            <v>1</v>
          </cell>
        </row>
        <row r="191">
          <cell r="B191" t="str">
            <v>RXF</v>
          </cell>
          <cell r="E191">
            <v>0.99999999999999989</v>
          </cell>
        </row>
        <row r="192">
          <cell r="B192" t="str">
            <v>RXG</v>
          </cell>
          <cell r="E192">
            <v>1</v>
          </cell>
        </row>
        <row r="193">
          <cell r="B193" t="str">
            <v>RXH</v>
          </cell>
          <cell r="E193">
            <v>1</v>
          </cell>
        </row>
        <row r="194">
          <cell r="B194" t="str">
            <v>RXK</v>
          </cell>
          <cell r="E194">
            <v>1</v>
          </cell>
        </row>
        <row r="195">
          <cell r="B195" t="str">
            <v>RXL</v>
          </cell>
          <cell r="E195">
            <v>1</v>
          </cell>
        </row>
        <row r="196">
          <cell r="B196" t="str">
            <v>RXM</v>
          </cell>
          <cell r="E196">
            <v>1</v>
          </cell>
        </row>
        <row r="197">
          <cell r="B197" t="str">
            <v>RXN</v>
          </cell>
          <cell r="E197">
            <v>1</v>
          </cell>
        </row>
        <row r="198">
          <cell r="B198" t="str">
            <v>RXP</v>
          </cell>
          <cell r="E198">
            <v>0.99999999999999989</v>
          </cell>
        </row>
        <row r="199">
          <cell r="B199" t="str">
            <v>RXQ</v>
          </cell>
          <cell r="E199">
            <v>1</v>
          </cell>
        </row>
        <row r="200">
          <cell r="B200" t="str">
            <v>RXR</v>
          </cell>
          <cell r="E200">
            <v>0.99999999999999978</v>
          </cell>
        </row>
        <row r="201">
          <cell r="B201" t="str">
            <v>RXT</v>
          </cell>
          <cell r="E201">
            <v>1</v>
          </cell>
        </row>
        <row r="202">
          <cell r="B202" t="str">
            <v>RXV</v>
          </cell>
          <cell r="E202">
            <v>1</v>
          </cell>
        </row>
        <row r="203">
          <cell r="B203" t="str">
            <v>RXW</v>
          </cell>
          <cell r="E203">
            <v>1</v>
          </cell>
        </row>
        <row r="204">
          <cell r="B204" t="str">
            <v>RXX</v>
          </cell>
          <cell r="E204">
            <v>1.0014591525175878</v>
          </cell>
        </row>
        <row r="205">
          <cell r="B205" t="str">
            <v>RXY</v>
          </cell>
          <cell r="E205">
            <v>1.0003744917460689</v>
          </cell>
        </row>
        <row r="206">
          <cell r="B206" t="str">
            <v>RY2</v>
          </cell>
          <cell r="E206">
            <v>1</v>
          </cell>
        </row>
        <row r="207">
          <cell r="B207" t="str">
            <v>RY3</v>
          </cell>
          <cell r="E207">
            <v>1.0000000000000002</v>
          </cell>
        </row>
        <row r="208">
          <cell r="B208" t="str">
            <v>RY4</v>
          </cell>
          <cell r="E208">
            <v>1.0014591525175875</v>
          </cell>
        </row>
        <row r="209">
          <cell r="B209" t="str">
            <v>RY5</v>
          </cell>
          <cell r="E209">
            <v>1</v>
          </cell>
        </row>
        <row r="210">
          <cell r="B210" t="str">
            <v>RY6</v>
          </cell>
          <cell r="E210">
            <v>0.99999999999999989</v>
          </cell>
        </row>
        <row r="211">
          <cell r="B211" t="str">
            <v>RY7</v>
          </cell>
          <cell r="E211">
            <v>1</v>
          </cell>
        </row>
        <row r="212">
          <cell r="B212" t="str">
            <v>RY8</v>
          </cell>
          <cell r="E212">
            <v>1</v>
          </cell>
        </row>
        <row r="213">
          <cell r="B213" t="str">
            <v>RY9</v>
          </cell>
          <cell r="E213">
            <v>1.0211724009598964</v>
          </cell>
        </row>
        <row r="214">
          <cell r="B214" t="str">
            <v>RYA</v>
          </cell>
          <cell r="E214">
            <v>1</v>
          </cell>
        </row>
        <row r="215">
          <cell r="B215" t="str">
            <v>RYC</v>
          </cell>
          <cell r="E215">
            <v>1</v>
          </cell>
        </row>
        <row r="216">
          <cell r="B216" t="str">
            <v>RYD</v>
          </cell>
          <cell r="E216">
            <v>1</v>
          </cell>
        </row>
        <row r="217">
          <cell r="B217" t="str">
            <v>RYE</v>
          </cell>
          <cell r="E217">
            <v>1</v>
          </cell>
        </row>
        <row r="218">
          <cell r="B218" t="str">
            <v>RYF</v>
          </cell>
          <cell r="E218">
            <v>1</v>
          </cell>
        </row>
        <row r="219">
          <cell r="B219" t="str">
            <v>RYG</v>
          </cell>
          <cell r="E219">
            <v>1</v>
          </cell>
        </row>
        <row r="220">
          <cell r="B220" t="str">
            <v>RYJ</v>
          </cell>
          <cell r="E220">
            <v>1.0211724009598966</v>
          </cell>
        </row>
        <row r="221">
          <cell r="B221" t="str">
            <v>RYK</v>
          </cell>
          <cell r="E221">
            <v>1</v>
          </cell>
        </row>
        <row r="222">
          <cell r="B222" t="str">
            <v>RYR</v>
          </cell>
          <cell r="E222">
            <v>1</v>
          </cell>
        </row>
        <row r="223">
          <cell r="B223" t="str">
            <v>RYV</v>
          </cell>
          <cell r="E223">
            <v>1</v>
          </cell>
        </row>
        <row r="224">
          <cell r="B224" t="str">
            <v>RYW</v>
          </cell>
          <cell r="E224">
            <v>1.0000000000000002</v>
          </cell>
        </row>
        <row r="225">
          <cell r="B225" t="str">
            <v>RYX</v>
          </cell>
          <cell r="E225">
            <v>1.0211724009598964</v>
          </cell>
        </row>
        <row r="226">
          <cell r="B226" t="str">
            <v>RYY</v>
          </cell>
          <cell r="E226">
            <v>1</v>
          </cell>
        </row>
        <row r="227">
          <cell r="B227" t="str">
            <v>TAD</v>
          </cell>
          <cell r="E227">
            <v>1</v>
          </cell>
        </row>
        <row r="228">
          <cell r="B228" t="str">
            <v>TAF</v>
          </cell>
          <cell r="E228">
            <v>1.0211724009598964</v>
          </cell>
        </row>
        <row r="229">
          <cell r="B229" t="str">
            <v>TAH</v>
          </cell>
          <cell r="E229">
            <v>1</v>
          </cell>
        </row>
        <row r="230">
          <cell r="B230" t="str">
            <v>TAJ</v>
          </cell>
          <cell r="E230">
            <v>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s"/>
      <sheetName val="Version Control"/>
      <sheetName val="BCIS Index and Pivot"/>
      <sheetName val="Site Data - Floor Area"/>
      <sheetName val="List of Trusts"/>
      <sheetName val="Mergers"/>
      <sheetName val="Building Index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L4" t="str">
            <v>R0A</v>
          </cell>
          <cell r="P4">
            <v>0.98661749212021765</v>
          </cell>
        </row>
        <row r="5">
          <cell r="L5" t="str">
            <v>R1A</v>
          </cell>
          <cell r="P5">
            <v>0.98851717563416952</v>
          </cell>
        </row>
        <row r="6">
          <cell r="L6" t="str">
            <v>R1C</v>
          </cell>
          <cell r="P6">
            <v>1.0295389647821618</v>
          </cell>
        </row>
        <row r="7">
          <cell r="L7" t="str">
            <v>R1D</v>
          </cell>
          <cell r="P7">
            <v>0.95484721117186633</v>
          </cell>
        </row>
        <row r="8">
          <cell r="L8" t="str">
            <v>R1F</v>
          </cell>
          <cell r="P8">
            <v>1.0364261543008475</v>
          </cell>
        </row>
        <row r="9">
          <cell r="L9" t="str">
            <v>R1H</v>
          </cell>
          <cell r="P9">
            <v>1.1536146557494755</v>
          </cell>
        </row>
        <row r="10">
          <cell r="L10" t="str">
            <v>R1J</v>
          </cell>
          <cell r="P10">
            <v>0.95424935061078264</v>
          </cell>
        </row>
        <row r="11">
          <cell r="L11" t="str">
            <v>R1K</v>
          </cell>
          <cell r="P11">
            <v>1.127891309468539</v>
          </cell>
        </row>
        <row r="12">
          <cell r="L12" t="str">
            <v>R1L</v>
          </cell>
          <cell r="P12">
            <v>1.0110725299365597</v>
          </cell>
        </row>
        <row r="13">
          <cell r="L13" t="str">
            <v>RA2</v>
          </cell>
          <cell r="P13">
            <v>1.1220026257568807</v>
          </cell>
        </row>
        <row r="14">
          <cell r="L14" t="str">
            <v>RA3</v>
          </cell>
          <cell r="P14">
            <v>0.92232419235946961</v>
          </cell>
        </row>
        <row r="15">
          <cell r="L15" t="str">
            <v>RA4</v>
          </cell>
          <cell r="P15">
            <v>0.91281569553102149</v>
          </cell>
        </row>
        <row r="16">
          <cell r="L16" t="str">
            <v>RA7</v>
          </cell>
          <cell r="P16">
            <v>0.96035817967326209</v>
          </cell>
        </row>
        <row r="17">
          <cell r="L17" t="str">
            <v>RA9</v>
          </cell>
          <cell r="P17">
            <v>0.95084968284481408</v>
          </cell>
        </row>
        <row r="18">
          <cell r="L18" t="str">
            <v>RAE</v>
          </cell>
          <cell r="P18">
            <v>0.81773072724654017</v>
          </cell>
        </row>
        <row r="19">
          <cell r="L19" t="str">
            <v>RAJ</v>
          </cell>
          <cell r="P19">
            <v>0.96986667650171043</v>
          </cell>
        </row>
        <row r="20">
          <cell r="L20" t="str">
            <v>RAL</v>
          </cell>
          <cell r="P20">
            <v>1.178387483125181</v>
          </cell>
        </row>
        <row r="21">
          <cell r="L21" t="str">
            <v>RAN</v>
          </cell>
          <cell r="P21">
            <v>1.0934771352715362</v>
          </cell>
        </row>
        <row r="22">
          <cell r="L22" t="str">
            <v>RAP</v>
          </cell>
          <cell r="P22">
            <v>1.1029856320999842</v>
          </cell>
        </row>
        <row r="23">
          <cell r="L23" t="str">
            <v>RAS</v>
          </cell>
          <cell r="P23">
            <v>1.0896507455416677</v>
          </cell>
        </row>
        <row r="24">
          <cell r="L24" t="str">
            <v>RAT</v>
          </cell>
          <cell r="P24">
            <v>1.0424781271835557</v>
          </cell>
        </row>
        <row r="25">
          <cell r="L25" t="str">
            <v>RAX</v>
          </cell>
          <cell r="P25">
            <v>1.1695451098991214</v>
          </cell>
        </row>
        <row r="26">
          <cell r="L26" t="str">
            <v>RBA</v>
          </cell>
          <cell r="P26">
            <v>0.92232419235946961</v>
          </cell>
        </row>
        <row r="27">
          <cell r="L27" t="str">
            <v>RBD</v>
          </cell>
          <cell r="P27">
            <v>0.96986667650171043</v>
          </cell>
        </row>
        <row r="28">
          <cell r="L28" t="str">
            <v>RBK</v>
          </cell>
          <cell r="P28">
            <v>0.91281569553102149</v>
          </cell>
        </row>
        <row r="29">
          <cell r="L29" t="str">
            <v>RBL</v>
          </cell>
          <cell r="P29">
            <v>0.96986667650171043</v>
          </cell>
        </row>
        <row r="30">
          <cell r="L30" t="str">
            <v>RBN</v>
          </cell>
          <cell r="P30">
            <v>0.97913990296478182</v>
          </cell>
        </row>
        <row r="31">
          <cell r="L31" t="str">
            <v>RBQ</v>
          </cell>
          <cell r="P31">
            <v>0.94134118601636596</v>
          </cell>
        </row>
        <row r="32">
          <cell r="L32" t="str">
            <v>RBS</v>
          </cell>
          <cell r="P32">
            <v>0.94179346904292927</v>
          </cell>
        </row>
        <row r="33">
          <cell r="L33" t="str">
            <v>RBT</v>
          </cell>
          <cell r="P33">
            <v>0.96018459584386884</v>
          </cell>
        </row>
        <row r="34">
          <cell r="L34" t="str">
            <v>RBV</v>
          </cell>
          <cell r="P34">
            <v>0.98888367015860668</v>
          </cell>
        </row>
        <row r="35">
          <cell r="L35" t="str">
            <v>RBZ</v>
          </cell>
          <cell r="P35">
            <v>0.92156061919035848</v>
          </cell>
        </row>
        <row r="36">
          <cell r="L36" t="str">
            <v>RC1</v>
          </cell>
          <cell r="P36">
            <v>0.99839216698705491</v>
          </cell>
        </row>
        <row r="37">
          <cell r="L37" t="str">
            <v>RC9</v>
          </cell>
          <cell r="P37">
            <v>1.007900663815503</v>
          </cell>
        </row>
        <row r="38">
          <cell r="L38" t="str">
            <v>RCB</v>
          </cell>
          <cell r="P38">
            <v>0.90110056360262769</v>
          </cell>
        </row>
        <row r="39">
          <cell r="L39" t="str">
            <v>RCD</v>
          </cell>
          <cell r="P39">
            <v>0.89379870187412525</v>
          </cell>
        </row>
        <row r="40">
          <cell r="L40" t="str">
            <v>RCF</v>
          </cell>
          <cell r="P40">
            <v>0.85778038184373906</v>
          </cell>
        </row>
        <row r="41">
          <cell r="L41" t="str">
            <v>RCU</v>
          </cell>
          <cell r="P41">
            <v>0.88429020504567724</v>
          </cell>
        </row>
        <row r="42">
          <cell r="L42" t="str">
            <v>RCX</v>
          </cell>
          <cell r="P42">
            <v>0.95084968284481408</v>
          </cell>
        </row>
        <row r="43">
          <cell r="L43" t="str">
            <v>RD1</v>
          </cell>
          <cell r="P43">
            <v>0.96029783773585942</v>
          </cell>
        </row>
        <row r="44">
          <cell r="L44" t="str">
            <v>RD3</v>
          </cell>
          <cell r="P44">
            <v>0.94134118601636596</v>
          </cell>
        </row>
        <row r="45">
          <cell r="L45" t="str">
            <v>RD8</v>
          </cell>
          <cell r="P45">
            <v>1.007900663815503</v>
          </cell>
        </row>
        <row r="46">
          <cell r="L46" t="str">
            <v>RDD</v>
          </cell>
          <cell r="P46">
            <v>1.016313644527205</v>
          </cell>
        </row>
        <row r="47">
          <cell r="L47" t="str">
            <v>RDE</v>
          </cell>
          <cell r="P47">
            <v>0.93381305899568734</v>
          </cell>
        </row>
        <row r="48">
          <cell r="L48" t="str">
            <v>RDR</v>
          </cell>
          <cell r="P48">
            <v>1.0772512794472235</v>
          </cell>
        </row>
        <row r="49">
          <cell r="L49" t="str">
            <v>RDU</v>
          </cell>
          <cell r="P49">
            <v>1.12809604972259</v>
          </cell>
        </row>
        <row r="50">
          <cell r="L50" t="str">
            <v>RDY</v>
          </cell>
          <cell r="P50">
            <v>0.95441655495073019</v>
          </cell>
        </row>
        <row r="51">
          <cell r="L51" t="str">
            <v>RDZ</v>
          </cell>
          <cell r="P51">
            <v>0.97682033184634154</v>
          </cell>
        </row>
        <row r="52">
          <cell r="L52" t="str">
            <v>RE9</v>
          </cell>
          <cell r="P52">
            <v>0.89272357065937835</v>
          </cell>
        </row>
        <row r="53">
          <cell r="L53" t="str">
            <v>REF</v>
          </cell>
          <cell r="P53">
            <v>0.96134473168916623</v>
          </cell>
        </row>
        <row r="54">
          <cell r="L54" t="str">
            <v>REM</v>
          </cell>
          <cell r="P54">
            <v>0.94134118601636596</v>
          </cell>
        </row>
        <row r="55">
          <cell r="L55" t="str">
            <v>REN</v>
          </cell>
          <cell r="P55">
            <v>0.96986667650171066</v>
          </cell>
        </row>
        <row r="56">
          <cell r="L56" t="str">
            <v>REP</v>
          </cell>
          <cell r="P56">
            <v>0.94134118601636596</v>
          </cell>
        </row>
        <row r="57">
          <cell r="L57" t="str">
            <v>RET</v>
          </cell>
          <cell r="P57">
            <v>0.94134118601636596</v>
          </cell>
        </row>
        <row r="58">
          <cell r="L58" t="str">
            <v>RF4</v>
          </cell>
          <cell r="P58">
            <v>1.0342937819780926</v>
          </cell>
        </row>
        <row r="59">
          <cell r="L59" t="str">
            <v>RFF</v>
          </cell>
          <cell r="P59">
            <v>0.81773072724654017</v>
          </cell>
        </row>
        <row r="60">
          <cell r="L60" t="str">
            <v>RFR</v>
          </cell>
          <cell r="P60">
            <v>0.82723922407498829</v>
          </cell>
        </row>
        <row r="61">
          <cell r="L61" t="str">
            <v>RFS</v>
          </cell>
          <cell r="P61">
            <v>1.0364261543008475</v>
          </cell>
        </row>
        <row r="62">
          <cell r="L62" t="str">
            <v>RGD</v>
          </cell>
          <cell r="P62">
            <v>0.8546694673667089</v>
          </cell>
        </row>
        <row r="63">
          <cell r="L63" t="str">
            <v>RGM</v>
          </cell>
          <cell r="P63">
            <v>0.96035817967326231</v>
          </cell>
        </row>
        <row r="64">
          <cell r="L64" t="str">
            <v>RGN</v>
          </cell>
          <cell r="P64">
            <v>0.93228385593139063</v>
          </cell>
        </row>
        <row r="65">
          <cell r="L65" t="str">
            <v>RGP</v>
          </cell>
          <cell r="P65">
            <v>0.92232419235946961</v>
          </cell>
        </row>
        <row r="66">
          <cell r="L66" t="str">
            <v>RGR</v>
          </cell>
          <cell r="P66">
            <v>0.93266129599565961</v>
          </cell>
        </row>
        <row r="67">
          <cell r="L67" t="str">
            <v>RGT</v>
          </cell>
          <cell r="P67">
            <v>0.97937517333015855</v>
          </cell>
        </row>
        <row r="68">
          <cell r="L68" t="str">
            <v>RH5</v>
          </cell>
          <cell r="P68">
            <v>0.92151537499176717</v>
          </cell>
        </row>
        <row r="69">
          <cell r="L69" t="str">
            <v>RH8</v>
          </cell>
          <cell r="P69">
            <v>0.90330719870257337</v>
          </cell>
        </row>
        <row r="70">
          <cell r="L70" t="str">
            <v>RHA</v>
          </cell>
          <cell r="P70">
            <v>0.97971743527991717</v>
          </cell>
        </row>
        <row r="71">
          <cell r="L71" t="str">
            <v>RHM</v>
          </cell>
          <cell r="P71">
            <v>1.0454923486110317</v>
          </cell>
        </row>
        <row r="72">
          <cell r="L72" t="str">
            <v>RHQ</v>
          </cell>
          <cell r="P72">
            <v>0.88429020504567712</v>
          </cell>
        </row>
        <row r="73">
          <cell r="L73" t="str">
            <v>RHU</v>
          </cell>
          <cell r="P73">
            <v>1.0174091606439513</v>
          </cell>
        </row>
        <row r="74">
          <cell r="L74" t="str">
            <v>RHW</v>
          </cell>
          <cell r="P74">
            <v>1.0744601416146398</v>
          </cell>
        </row>
        <row r="75">
          <cell r="L75" t="str">
            <v>RJ1</v>
          </cell>
          <cell r="P75">
            <v>1.2075294133317998</v>
          </cell>
        </row>
        <row r="76">
          <cell r="L76" t="str">
            <v>RJ2</v>
          </cell>
          <cell r="P76">
            <v>1.1462133578934812</v>
          </cell>
        </row>
        <row r="77">
          <cell r="L77" t="str">
            <v>RJ6</v>
          </cell>
          <cell r="P77">
            <v>1.150528116242225</v>
          </cell>
        </row>
        <row r="78">
          <cell r="L78" t="str">
            <v>RJ7</v>
          </cell>
          <cell r="P78">
            <v>1.2170875940413621</v>
          </cell>
        </row>
        <row r="79">
          <cell r="L79" t="str">
            <v>RJ8</v>
          </cell>
          <cell r="P79">
            <v>0.96051493833540535</v>
          </cell>
        </row>
        <row r="80">
          <cell r="L80" t="str">
            <v>RJC</v>
          </cell>
          <cell r="P80">
            <v>0.98806694039178067</v>
          </cell>
        </row>
        <row r="81">
          <cell r="L81" t="str">
            <v>RJE</v>
          </cell>
          <cell r="P81">
            <v>0.93733808152267195</v>
          </cell>
        </row>
        <row r="82">
          <cell r="L82" t="str">
            <v>RJL</v>
          </cell>
          <cell r="P82">
            <v>0.83111977931058267</v>
          </cell>
        </row>
        <row r="83">
          <cell r="L83" t="str">
            <v>RJN</v>
          </cell>
          <cell r="P83">
            <v>1.0132278536465376</v>
          </cell>
        </row>
        <row r="84">
          <cell r="L84" t="str">
            <v>RJR</v>
          </cell>
          <cell r="P84">
            <v>0.97794843883873395</v>
          </cell>
        </row>
        <row r="85">
          <cell r="L85" t="str">
            <v>RJZ</v>
          </cell>
          <cell r="P85">
            <v>1.1797747632502356</v>
          </cell>
        </row>
        <row r="86">
          <cell r="L86" t="str">
            <v>RK5</v>
          </cell>
          <cell r="P86">
            <v>0.95519900933964685</v>
          </cell>
        </row>
        <row r="87">
          <cell r="L87" t="str">
            <v>RK9</v>
          </cell>
          <cell r="P87">
            <v>0.92232419235946961</v>
          </cell>
        </row>
        <row r="88">
          <cell r="L88" t="str">
            <v>RKB</v>
          </cell>
          <cell r="P88">
            <v>0.94475244804116476</v>
          </cell>
        </row>
        <row r="89">
          <cell r="L89" t="str">
            <v>RKE</v>
          </cell>
          <cell r="P89">
            <v>1.2073790245302027</v>
          </cell>
        </row>
        <row r="90">
          <cell r="L90" t="str">
            <v>RKL</v>
          </cell>
          <cell r="P90">
            <v>1.1321728163971874</v>
          </cell>
        </row>
        <row r="91">
          <cell r="L91" t="str">
            <v>RL1</v>
          </cell>
          <cell r="P91">
            <v>0.94134118601636607</v>
          </cell>
        </row>
        <row r="92">
          <cell r="L92" t="str">
            <v>RL4</v>
          </cell>
          <cell r="P92">
            <v>0.94401364582217928</v>
          </cell>
        </row>
        <row r="93">
          <cell r="L93" t="str">
            <v>RLN</v>
          </cell>
          <cell r="P93">
            <v>0.874781708217229</v>
          </cell>
        </row>
        <row r="94">
          <cell r="L94" t="str">
            <v>RLQ</v>
          </cell>
          <cell r="P94">
            <v>0.9128156955310216</v>
          </cell>
        </row>
        <row r="95">
          <cell r="L95" t="str">
            <v>RLT</v>
          </cell>
          <cell r="P95">
            <v>0.94134118601636596</v>
          </cell>
        </row>
        <row r="96">
          <cell r="L96" t="str">
            <v>RLY</v>
          </cell>
          <cell r="P96">
            <v>0.93183268918791795</v>
          </cell>
        </row>
        <row r="97">
          <cell r="L97" t="str">
            <v>RM1</v>
          </cell>
          <cell r="P97">
            <v>0.90323764475360913</v>
          </cell>
        </row>
        <row r="98">
          <cell r="L98" t="str">
            <v>RM3</v>
          </cell>
          <cell r="P98">
            <v>0.96986667650171043</v>
          </cell>
        </row>
        <row r="99">
          <cell r="L99" t="str">
            <v>RMC</v>
          </cell>
          <cell r="P99">
            <v>0.96035817967326231</v>
          </cell>
        </row>
        <row r="100">
          <cell r="L100" t="str">
            <v>RMP</v>
          </cell>
          <cell r="P100">
            <v>0.96736130473983828</v>
          </cell>
        </row>
        <row r="101">
          <cell r="L101" t="str">
            <v>RMY</v>
          </cell>
          <cell r="P101">
            <v>0.92511823554676742</v>
          </cell>
        </row>
        <row r="102">
          <cell r="L102" t="str">
            <v>RN3</v>
          </cell>
          <cell r="P102">
            <v>0.92232419235946961</v>
          </cell>
        </row>
        <row r="103">
          <cell r="L103" t="str">
            <v>RN5</v>
          </cell>
          <cell r="P103">
            <v>1.0675847636244473</v>
          </cell>
        </row>
        <row r="104">
          <cell r="L104" t="str">
            <v>RN7</v>
          </cell>
          <cell r="P104">
            <v>1.1315111225853285</v>
          </cell>
        </row>
        <row r="105">
          <cell r="L105" t="str">
            <v>RNA</v>
          </cell>
          <cell r="P105">
            <v>0.92232419235946961</v>
          </cell>
        </row>
        <row r="106">
          <cell r="L106" t="str">
            <v>RNK</v>
          </cell>
          <cell r="P106">
            <v>1.2170875940413621</v>
          </cell>
        </row>
        <row r="107">
          <cell r="L107" t="str">
            <v>RNL</v>
          </cell>
          <cell r="P107">
            <v>0.96481638135405334</v>
          </cell>
        </row>
        <row r="108">
          <cell r="L108" t="str">
            <v>RNN</v>
          </cell>
          <cell r="P108">
            <v>0.98712086431246671</v>
          </cell>
        </row>
        <row r="109">
          <cell r="L109" t="str">
            <v>RNQ</v>
          </cell>
          <cell r="P109">
            <v>1.0554431479577437</v>
          </cell>
        </row>
        <row r="110">
          <cell r="L110" t="str">
            <v>RNS</v>
          </cell>
          <cell r="P110">
            <v>1.0459346511292955</v>
          </cell>
        </row>
        <row r="111">
          <cell r="L111" t="str">
            <v>RNU</v>
          </cell>
          <cell r="P111">
            <v>1.052796069727179</v>
          </cell>
        </row>
        <row r="112">
          <cell r="L112" t="str">
            <v>RNZ</v>
          </cell>
          <cell r="P112">
            <v>0.94134118601636585</v>
          </cell>
        </row>
        <row r="113">
          <cell r="L113" t="str">
            <v>RP1</v>
          </cell>
          <cell r="P113">
            <v>1.0462211015733014</v>
          </cell>
        </row>
        <row r="114">
          <cell r="L114" t="str">
            <v>RP4</v>
          </cell>
          <cell r="P114">
            <v>1.2265960908698101</v>
          </cell>
        </row>
        <row r="115">
          <cell r="L115" t="str">
            <v>RP5</v>
          </cell>
          <cell r="P115">
            <v>0.92943900261606727</v>
          </cell>
        </row>
        <row r="116">
          <cell r="L116" t="str">
            <v>RP6</v>
          </cell>
          <cell r="P116">
            <v>1.2075790972129139</v>
          </cell>
        </row>
        <row r="117">
          <cell r="L117" t="str">
            <v>RP7</v>
          </cell>
          <cell r="P117">
            <v>0.99257714747348336</v>
          </cell>
        </row>
        <row r="118">
          <cell r="L118" t="str">
            <v>RPA</v>
          </cell>
          <cell r="P118">
            <v>1.0934771352715362</v>
          </cell>
        </row>
        <row r="119">
          <cell r="L119" t="str">
            <v>RPC</v>
          </cell>
          <cell r="P119">
            <v>1.083968638443088</v>
          </cell>
        </row>
        <row r="120">
          <cell r="L120" t="str">
            <v>RPG</v>
          </cell>
          <cell r="P120">
            <v>1.1488506091749382</v>
          </cell>
        </row>
        <row r="121">
          <cell r="L121" t="str">
            <v>RPY</v>
          </cell>
          <cell r="P121">
            <v>1.176978994959434</v>
          </cell>
        </row>
        <row r="122">
          <cell r="L122" t="str">
            <v>RQ3</v>
          </cell>
          <cell r="P122">
            <v>0.95084968284481408</v>
          </cell>
        </row>
        <row r="123">
          <cell r="L123" t="str">
            <v>RQ6</v>
          </cell>
          <cell r="P123">
            <v>0.94134118601636596</v>
          </cell>
        </row>
        <row r="124">
          <cell r="L124" t="str">
            <v>RQ8</v>
          </cell>
          <cell r="P124">
            <v>0.97151194440041311</v>
          </cell>
        </row>
        <row r="125">
          <cell r="L125" t="str">
            <v>RQM</v>
          </cell>
          <cell r="P125">
            <v>1.2004441218290769</v>
          </cell>
        </row>
        <row r="126">
          <cell r="L126" t="str">
            <v>RQW</v>
          </cell>
          <cell r="P126">
            <v>1.007900663815503</v>
          </cell>
        </row>
        <row r="127">
          <cell r="L127" t="str">
            <v>RQX</v>
          </cell>
          <cell r="P127">
            <v>1.1798639674097879</v>
          </cell>
        </row>
        <row r="128">
          <cell r="L128" t="str">
            <v>RQY</v>
          </cell>
          <cell r="P128">
            <v>1.207603427622131</v>
          </cell>
        </row>
        <row r="129">
          <cell r="L129" t="str">
            <v>RR7</v>
          </cell>
          <cell r="P129">
            <v>0.93077980693898144</v>
          </cell>
        </row>
        <row r="130">
          <cell r="L130" t="str">
            <v>RR8</v>
          </cell>
          <cell r="P130">
            <v>0.84645199388430648</v>
          </cell>
        </row>
        <row r="131">
          <cell r="L131" t="str">
            <v>RRE</v>
          </cell>
          <cell r="P131">
            <v>0.94470152525561257</v>
          </cell>
        </row>
        <row r="132">
          <cell r="L132" t="str">
            <v>RRF</v>
          </cell>
          <cell r="P132">
            <v>0.92509296348867198</v>
          </cell>
        </row>
        <row r="133">
          <cell r="L133" t="str">
            <v>RRJ</v>
          </cell>
          <cell r="P133">
            <v>0.95084968284481408</v>
          </cell>
        </row>
        <row r="134">
          <cell r="L134" t="str">
            <v>RRK</v>
          </cell>
          <cell r="P134">
            <v>0.94900501601673726</v>
          </cell>
        </row>
        <row r="135">
          <cell r="L135" t="str">
            <v>RRP</v>
          </cell>
          <cell r="P135">
            <v>1.1371942002197881</v>
          </cell>
        </row>
        <row r="136">
          <cell r="L136" t="str">
            <v>RRU</v>
          </cell>
          <cell r="P136">
            <v>1.1470387596079321</v>
          </cell>
        </row>
        <row r="137">
          <cell r="L137" t="str">
            <v>RRV</v>
          </cell>
          <cell r="P137">
            <v>1.2257758251923687</v>
          </cell>
        </row>
        <row r="138">
          <cell r="L138" t="str">
            <v>RT1</v>
          </cell>
          <cell r="P138">
            <v>0.95440415263976097</v>
          </cell>
        </row>
        <row r="139">
          <cell r="L139" t="str">
            <v>RT2</v>
          </cell>
          <cell r="P139">
            <v>0.95099643052044114</v>
          </cell>
        </row>
        <row r="140">
          <cell r="L140" t="str">
            <v>RT3</v>
          </cell>
          <cell r="P140">
            <v>1.2024742917858189</v>
          </cell>
        </row>
        <row r="141">
          <cell r="L141" t="str">
            <v>RT5</v>
          </cell>
          <cell r="P141">
            <v>1.0038808624448237</v>
          </cell>
        </row>
        <row r="142">
          <cell r="L142" t="str">
            <v>RTD</v>
          </cell>
          <cell r="P142">
            <v>0.9128156955310216</v>
          </cell>
        </row>
        <row r="143">
          <cell r="L143" t="str">
            <v>RTE</v>
          </cell>
          <cell r="P143">
            <v>0.91573936837574443</v>
          </cell>
        </row>
        <row r="144">
          <cell r="L144" t="str">
            <v>RTF</v>
          </cell>
          <cell r="P144">
            <v>0.92420066595079076</v>
          </cell>
        </row>
        <row r="145">
          <cell r="L145" t="str">
            <v>RTG</v>
          </cell>
          <cell r="P145">
            <v>0.94315812148321043</v>
          </cell>
        </row>
        <row r="146">
          <cell r="L146" t="str">
            <v>RTH</v>
          </cell>
          <cell r="P146">
            <v>1.0686031925576078</v>
          </cell>
        </row>
        <row r="147">
          <cell r="L147" t="str">
            <v>RTK</v>
          </cell>
          <cell r="P147">
            <v>1.0799770887318272</v>
          </cell>
        </row>
        <row r="148">
          <cell r="L148" t="str">
            <v>RTP</v>
          </cell>
          <cell r="P148">
            <v>1.1410196194137769</v>
          </cell>
        </row>
        <row r="149">
          <cell r="L149" t="str">
            <v>RTQ</v>
          </cell>
          <cell r="P149">
            <v>0.92478896931245558</v>
          </cell>
        </row>
        <row r="150">
          <cell r="L150" t="str">
            <v>RTR</v>
          </cell>
          <cell r="P150">
            <v>0.93924984445281767</v>
          </cell>
        </row>
        <row r="151">
          <cell r="L151" t="str">
            <v>RTV</v>
          </cell>
          <cell r="P151">
            <v>0.94600472890108667</v>
          </cell>
        </row>
        <row r="152">
          <cell r="L152" t="str">
            <v>RTX</v>
          </cell>
          <cell r="P152">
            <v>0.94625721996251111</v>
          </cell>
        </row>
        <row r="153">
          <cell r="L153" t="str">
            <v>RV3</v>
          </cell>
          <cell r="P153">
            <v>1.1703622586221898</v>
          </cell>
        </row>
        <row r="154">
          <cell r="L154" t="str">
            <v>RV5</v>
          </cell>
          <cell r="P154">
            <v>1.1621531713381466</v>
          </cell>
        </row>
        <row r="155">
          <cell r="L155" t="str">
            <v>RV9</v>
          </cell>
          <cell r="P155">
            <v>0.87307288168740904</v>
          </cell>
        </row>
        <row r="156">
          <cell r="L156" t="str">
            <v>RVJ</v>
          </cell>
          <cell r="P156">
            <v>0.94904190546358869</v>
          </cell>
        </row>
        <row r="157">
          <cell r="L157" t="str">
            <v>RVN</v>
          </cell>
          <cell r="P157">
            <v>0.94269134046913683</v>
          </cell>
        </row>
        <row r="158">
          <cell r="L158" t="str">
            <v>RVR</v>
          </cell>
          <cell r="P158">
            <v>1.1220026257568807</v>
          </cell>
        </row>
        <row r="159">
          <cell r="L159" t="str">
            <v>RVV</v>
          </cell>
          <cell r="P159">
            <v>1.1017906678971887</v>
          </cell>
        </row>
        <row r="160">
          <cell r="L160" t="str">
            <v>RVW</v>
          </cell>
          <cell r="P160">
            <v>0.91281288072450706</v>
          </cell>
        </row>
        <row r="161">
          <cell r="L161" t="str">
            <v>RVY</v>
          </cell>
          <cell r="P161">
            <v>0.97937517333015855</v>
          </cell>
        </row>
        <row r="162">
          <cell r="L162" t="str">
            <v>RW1</v>
          </cell>
          <cell r="P162">
            <v>1.0585999215471442</v>
          </cell>
        </row>
        <row r="163">
          <cell r="L163" t="str">
            <v>RW4</v>
          </cell>
          <cell r="P163">
            <v>0.97648920209822809</v>
          </cell>
        </row>
        <row r="164">
          <cell r="L164" t="str">
            <v>RW5</v>
          </cell>
          <cell r="P164">
            <v>0.97190197225318697</v>
          </cell>
        </row>
        <row r="165">
          <cell r="L165" t="str">
            <v>RW6</v>
          </cell>
          <cell r="P165">
            <v>0.96231362115633479</v>
          </cell>
        </row>
        <row r="166">
          <cell r="L166" t="str">
            <v>RWA</v>
          </cell>
          <cell r="P166">
            <v>0.85556989870231115</v>
          </cell>
        </row>
        <row r="167">
          <cell r="L167" t="str">
            <v>RWD</v>
          </cell>
          <cell r="P167">
            <v>0.989264124532377</v>
          </cell>
        </row>
        <row r="168">
          <cell r="L168" t="str">
            <v>RWE</v>
          </cell>
          <cell r="P168">
            <v>0.99401842222703929</v>
          </cell>
        </row>
        <row r="169">
          <cell r="L169" t="str">
            <v>RWF</v>
          </cell>
          <cell r="P169">
            <v>1.0803389363289317</v>
          </cell>
        </row>
        <row r="170">
          <cell r="L170" t="str">
            <v>RWG</v>
          </cell>
          <cell r="P170">
            <v>1.0307136205837806</v>
          </cell>
        </row>
        <row r="171">
          <cell r="L171" t="str">
            <v>RWH</v>
          </cell>
          <cell r="P171">
            <v>0.99481109924042954</v>
          </cell>
        </row>
        <row r="172">
          <cell r="L172" t="str">
            <v>RWJ</v>
          </cell>
          <cell r="P172">
            <v>0.95084968284481408</v>
          </cell>
        </row>
        <row r="173">
          <cell r="L173" t="str">
            <v>RWK</v>
          </cell>
          <cell r="P173">
            <v>1.1284274422769318</v>
          </cell>
        </row>
        <row r="174">
          <cell r="L174" t="str">
            <v>RWP</v>
          </cell>
          <cell r="P174">
            <v>0.96526945557455079</v>
          </cell>
        </row>
        <row r="175">
          <cell r="L175" t="str">
            <v>RWR</v>
          </cell>
          <cell r="P175">
            <v>0.99394397873189488</v>
          </cell>
        </row>
        <row r="176">
          <cell r="L176" t="str">
            <v>RWV</v>
          </cell>
          <cell r="P176">
            <v>0.93386704818655863</v>
          </cell>
        </row>
        <row r="177">
          <cell r="L177" t="str">
            <v>RWW</v>
          </cell>
          <cell r="P177">
            <v>0.94427935210454339</v>
          </cell>
        </row>
        <row r="178">
          <cell r="L178" t="str">
            <v>RWX</v>
          </cell>
          <cell r="P178">
            <v>1.0807917160302432</v>
          </cell>
        </row>
        <row r="179">
          <cell r="L179" t="str">
            <v>RWY</v>
          </cell>
          <cell r="P179">
            <v>0.84449348702306792</v>
          </cell>
        </row>
        <row r="180">
          <cell r="L180" t="str">
            <v>RX1</v>
          </cell>
          <cell r="P180">
            <v>0.98893470343702472</v>
          </cell>
        </row>
        <row r="181">
          <cell r="L181" t="str">
            <v>RX2</v>
          </cell>
          <cell r="P181">
            <v>1.0888696705505148</v>
          </cell>
        </row>
        <row r="182">
          <cell r="L182" t="str">
            <v>RX3</v>
          </cell>
          <cell r="P182">
            <v>0.93236754678060552</v>
          </cell>
        </row>
        <row r="183">
          <cell r="L183" t="str">
            <v>RX4</v>
          </cell>
          <cell r="P183">
            <v>0.91939127072249482</v>
          </cell>
        </row>
        <row r="184">
          <cell r="L184" t="str">
            <v>RX6</v>
          </cell>
          <cell r="P184">
            <v>0.9286094699240367</v>
          </cell>
        </row>
        <row r="185">
          <cell r="L185" t="str">
            <v>RX7</v>
          </cell>
          <cell r="P185">
            <v>0.96433986272017558</v>
          </cell>
        </row>
        <row r="186">
          <cell r="L186" t="str">
            <v>RX8</v>
          </cell>
          <cell r="P186">
            <v>0.86146981265740152</v>
          </cell>
        </row>
        <row r="187">
          <cell r="L187" t="str">
            <v>RX9</v>
          </cell>
          <cell r="P187">
            <v>1.0024360104658196</v>
          </cell>
        </row>
        <row r="188">
          <cell r="L188" t="str">
            <v>RXA</v>
          </cell>
          <cell r="P188">
            <v>0.98800486939502885</v>
          </cell>
        </row>
        <row r="189">
          <cell r="L189" t="str">
            <v>RXC</v>
          </cell>
          <cell r="P189">
            <v>1.1095209481939119</v>
          </cell>
        </row>
        <row r="190">
          <cell r="L190" t="str">
            <v>RXE</v>
          </cell>
          <cell r="P190">
            <v>0.9019611071458753</v>
          </cell>
        </row>
        <row r="191">
          <cell r="L191" t="str">
            <v>RXF</v>
          </cell>
          <cell r="P191">
            <v>0.84554497882959356</v>
          </cell>
        </row>
        <row r="192">
          <cell r="L192" t="str">
            <v>RXG</v>
          </cell>
          <cell r="P192">
            <v>0.83160189775437932</v>
          </cell>
        </row>
        <row r="193">
          <cell r="L193" t="str">
            <v>RXH</v>
          </cell>
          <cell r="P193">
            <v>1.0904163818721402</v>
          </cell>
        </row>
        <row r="194">
          <cell r="L194" t="str">
            <v>RXK</v>
          </cell>
          <cell r="P194">
            <v>0.95509997569431737</v>
          </cell>
        </row>
        <row r="195">
          <cell r="L195" t="str">
            <v>RXL</v>
          </cell>
          <cell r="P195">
            <v>0.97506526300961027</v>
          </cell>
        </row>
        <row r="196">
          <cell r="L196" t="str">
            <v>RXM</v>
          </cell>
          <cell r="P196">
            <v>0.97107265868304848</v>
          </cell>
        </row>
        <row r="197">
          <cell r="L197" t="str">
            <v>RXN</v>
          </cell>
          <cell r="P197">
            <v>0.94408954518409494</v>
          </cell>
        </row>
        <row r="198">
          <cell r="L198" t="str">
            <v>RXP</v>
          </cell>
          <cell r="P198">
            <v>0.94132068948303416</v>
          </cell>
        </row>
        <row r="199">
          <cell r="L199" t="str">
            <v>RXQ</v>
          </cell>
          <cell r="P199">
            <v>1.1037380321600101</v>
          </cell>
        </row>
        <row r="200">
          <cell r="L200" t="str">
            <v>RXR</v>
          </cell>
          <cell r="P200">
            <v>0.99025965454198106</v>
          </cell>
        </row>
        <row r="201">
          <cell r="L201" t="str">
            <v>RXT</v>
          </cell>
          <cell r="P201">
            <v>0.95002421463043285</v>
          </cell>
        </row>
        <row r="202">
          <cell r="L202" t="str">
            <v>RXV</v>
          </cell>
          <cell r="P202">
            <v>0.95635836812176001</v>
          </cell>
        </row>
        <row r="203">
          <cell r="L203" t="str">
            <v>RXW</v>
          </cell>
          <cell r="P203">
            <v>0.94237402321839925</v>
          </cell>
        </row>
        <row r="204">
          <cell r="L204" t="str">
            <v>RXX</v>
          </cell>
          <cell r="P204">
            <v>1.1028888360095548</v>
          </cell>
        </row>
        <row r="205">
          <cell r="L205" t="str">
            <v>RXY</v>
          </cell>
          <cell r="P205">
            <v>1.0927922716285479</v>
          </cell>
        </row>
        <row r="206">
          <cell r="L206" t="str">
            <v>RY2</v>
          </cell>
          <cell r="P206">
            <v>1.007900663815503</v>
          </cell>
        </row>
        <row r="207">
          <cell r="L207" t="str">
            <v>RY3</v>
          </cell>
          <cell r="P207">
            <v>0.91336711765192768</v>
          </cell>
        </row>
        <row r="208">
          <cell r="L208" t="str">
            <v>RY4</v>
          </cell>
          <cell r="P208">
            <v>1.0205075829979</v>
          </cell>
        </row>
        <row r="209">
          <cell r="L209" t="str">
            <v>RY5</v>
          </cell>
          <cell r="P209">
            <v>1.0028134159803901</v>
          </cell>
        </row>
        <row r="210">
          <cell r="L210" t="str">
            <v>RY6</v>
          </cell>
          <cell r="P210">
            <v>0.84625621773188431</v>
          </cell>
        </row>
        <row r="211">
          <cell r="L211" t="str">
            <v>RY7</v>
          </cell>
          <cell r="P211">
            <v>0.9638158148836069</v>
          </cell>
        </row>
        <row r="212">
          <cell r="L212" t="str">
            <v>RY8</v>
          </cell>
          <cell r="P212">
            <v>1.0203241478305773</v>
          </cell>
        </row>
        <row r="213">
          <cell r="L213" t="str">
            <v>RY9</v>
          </cell>
          <cell r="P213">
            <v>1.1410196194137767</v>
          </cell>
        </row>
        <row r="214">
          <cell r="L214" t="str">
            <v>RYA</v>
          </cell>
          <cell r="P214">
            <v>0.94571239071949209</v>
          </cell>
        </row>
        <row r="215">
          <cell r="L215" t="str">
            <v>RYC</v>
          </cell>
          <cell r="P215">
            <v>0.97263736431927139</v>
          </cell>
        </row>
        <row r="216">
          <cell r="L216" t="str">
            <v>RYD</v>
          </cell>
          <cell r="P216">
            <v>1.0935598178526535</v>
          </cell>
        </row>
        <row r="217">
          <cell r="L217" t="str">
            <v>RYE</v>
          </cell>
          <cell r="P217">
            <v>1.0602985505935476</v>
          </cell>
        </row>
        <row r="218">
          <cell r="L218" t="str">
            <v>RYF</v>
          </cell>
          <cell r="P218">
            <v>0.9499051301797361</v>
          </cell>
        </row>
        <row r="219">
          <cell r="L219" t="str">
            <v>RYG</v>
          </cell>
          <cell r="P219">
            <v>0.94820492132187129</v>
          </cell>
        </row>
        <row r="220">
          <cell r="L220" t="str">
            <v>RYJ</v>
          </cell>
          <cell r="P220">
            <v>1.2135137015896587</v>
          </cell>
        </row>
        <row r="221">
          <cell r="L221" t="str">
            <v>RYK</v>
          </cell>
          <cell r="P221">
            <v>0.9176430862285414</v>
          </cell>
        </row>
        <row r="222">
          <cell r="L222" t="str">
            <v>RYR</v>
          </cell>
          <cell r="P222">
            <v>1.0698776137838824</v>
          </cell>
        </row>
        <row r="223">
          <cell r="L223" t="str">
            <v>RYV</v>
          </cell>
          <cell r="P223">
            <v>0.92232419235946961</v>
          </cell>
        </row>
        <row r="224">
          <cell r="L224" t="str">
            <v>RYW</v>
          </cell>
          <cell r="P224">
            <v>0.95084968284481408</v>
          </cell>
        </row>
        <row r="225">
          <cell r="L225" t="str">
            <v>RYX</v>
          </cell>
          <cell r="P225">
            <v>1.1666218563631945</v>
          </cell>
        </row>
        <row r="226">
          <cell r="L226" t="str">
            <v>RYY</v>
          </cell>
          <cell r="P226">
            <v>1.1190922350865011</v>
          </cell>
        </row>
        <row r="227">
          <cell r="L227" t="str">
            <v>TAD</v>
          </cell>
          <cell r="P227">
            <v>0.82475235836258587</v>
          </cell>
        </row>
        <row r="228">
          <cell r="L228" t="str">
            <v>TAF</v>
          </cell>
          <cell r="P228">
            <v>1.217739509990752</v>
          </cell>
        </row>
        <row r="229">
          <cell r="L229" t="str">
            <v>TAH</v>
          </cell>
          <cell r="P229">
            <v>0.88230299544885171</v>
          </cell>
        </row>
        <row r="230">
          <cell r="L230" t="str">
            <v>TAJ</v>
          </cell>
          <cell r="P230">
            <v>0.95021252960460456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s"/>
      <sheetName val="Version Control"/>
      <sheetName val="FT Land Value"/>
      <sheetName val="NHST Land Value"/>
      <sheetName val="Land Area"/>
      <sheetName val="List of Trusts"/>
      <sheetName val="Mergers"/>
      <sheetName val="Combining trust Land Values"/>
      <sheetName val="Land 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A7" t="str">
            <v>R0A</v>
          </cell>
          <cell r="F7">
            <v>0.72278497365178729</v>
          </cell>
        </row>
        <row r="8">
          <cell r="A8" t="str">
            <v>R1A</v>
          </cell>
          <cell r="F8">
            <v>0.89776099676195953</v>
          </cell>
        </row>
        <row r="9">
          <cell r="A9" t="str">
            <v>R1C</v>
          </cell>
          <cell r="F9">
            <v>0.82749308102803609</v>
          </cell>
        </row>
        <row r="10">
          <cell r="A10" t="str">
            <v>R1D</v>
          </cell>
          <cell r="F10">
            <v>0.78755200032922767</v>
          </cell>
        </row>
        <row r="11">
          <cell r="A11" t="str">
            <v>R1F</v>
          </cell>
          <cell r="F11">
            <v>0.31432219178984838</v>
          </cell>
        </row>
        <row r="12">
          <cell r="A12" t="str">
            <v>R1H</v>
          </cell>
          <cell r="F12">
            <v>4.080586480060675</v>
          </cell>
        </row>
        <row r="13">
          <cell r="A13" t="str">
            <v>R1J</v>
          </cell>
          <cell r="F13">
            <v>0.91527466652396539</v>
          </cell>
        </row>
        <row r="14">
          <cell r="A14" t="str">
            <v>R1K</v>
          </cell>
          <cell r="F14">
            <v>1.7539907606952003</v>
          </cell>
        </row>
        <row r="15">
          <cell r="A15" t="str">
            <v>R1L</v>
          </cell>
          <cell r="F15">
            <v>3.8043373040274098</v>
          </cell>
        </row>
        <row r="16">
          <cell r="A16" t="str">
            <v>RA2</v>
          </cell>
          <cell r="F16">
            <v>1.6440166537830136</v>
          </cell>
        </row>
        <row r="17">
          <cell r="A17" t="str">
            <v>RA3</v>
          </cell>
          <cell r="F17">
            <v>0.63114276984490381</v>
          </cell>
        </row>
        <row r="18">
          <cell r="A18" t="str">
            <v>RA4</v>
          </cell>
          <cell r="F18">
            <v>1.3834249420382607</v>
          </cell>
        </row>
        <row r="19">
          <cell r="A19" t="str">
            <v>RA7</v>
          </cell>
          <cell r="F19">
            <v>2.8403461727482084</v>
          </cell>
        </row>
        <row r="20">
          <cell r="A20" t="str">
            <v>RA9</v>
          </cell>
          <cell r="F20">
            <v>0.38238226171703199</v>
          </cell>
        </row>
        <row r="21">
          <cell r="A21" t="str">
            <v>RAE</v>
          </cell>
          <cell r="F21">
            <v>0.73044767334273575</v>
          </cell>
        </row>
        <row r="22">
          <cell r="A22" t="str">
            <v>RAJ</v>
          </cell>
          <cell r="F22">
            <v>2.8030351900536501</v>
          </cell>
        </row>
        <row r="23">
          <cell r="A23" t="str">
            <v>RAL</v>
          </cell>
          <cell r="F23">
            <v>3.9412904321915629</v>
          </cell>
        </row>
        <row r="24">
          <cell r="A24" t="str">
            <v>RAN</v>
          </cell>
          <cell r="F24">
            <v>0.34511577733654702</v>
          </cell>
        </row>
        <row r="25">
          <cell r="A25" t="str">
            <v>RAP</v>
          </cell>
          <cell r="F25">
            <v>3.4480199176707171</v>
          </cell>
        </row>
        <row r="26">
          <cell r="A26" t="str">
            <v>RAS</v>
          </cell>
          <cell r="F26">
            <v>1.5800258360951562</v>
          </cell>
        </row>
        <row r="27">
          <cell r="A27" t="str">
            <v>RAT</v>
          </cell>
          <cell r="F27">
            <v>11.155425389800929</v>
          </cell>
        </row>
        <row r="28">
          <cell r="A28" t="str">
            <v>RAX</v>
          </cell>
          <cell r="F28">
            <v>2.9407629975356828</v>
          </cell>
        </row>
        <row r="29">
          <cell r="A29" t="str">
            <v>RBA</v>
          </cell>
          <cell r="F29">
            <v>0.78290320778498301</v>
          </cell>
        </row>
        <row r="30">
          <cell r="A30" t="str">
            <v>RBD</v>
          </cell>
          <cell r="F30">
            <v>1.3387104063907094</v>
          </cell>
        </row>
        <row r="31">
          <cell r="A31" t="str">
            <v>RBK</v>
          </cell>
          <cell r="F31">
            <v>0.68122871646876793</v>
          </cell>
        </row>
        <row r="32">
          <cell r="A32" t="str">
            <v>RBL</v>
          </cell>
          <cell r="F32">
            <v>7.2305672022050183E-2</v>
          </cell>
        </row>
        <row r="33">
          <cell r="A33" t="str">
            <v>RBN</v>
          </cell>
          <cell r="F33">
            <v>0.25062166066351049</v>
          </cell>
        </row>
        <row r="34">
          <cell r="A34" t="str">
            <v>RBQ</v>
          </cell>
          <cell r="F34">
            <v>1.9068032622333997</v>
          </cell>
        </row>
        <row r="35">
          <cell r="A35" t="str">
            <v>RBS</v>
          </cell>
          <cell r="F35">
            <v>0.3990049566198019</v>
          </cell>
        </row>
        <row r="36">
          <cell r="A36" t="str">
            <v>RBT</v>
          </cell>
          <cell r="F36">
            <v>0.20853263223143467</v>
          </cell>
        </row>
        <row r="37">
          <cell r="A37" t="str">
            <v>RBV</v>
          </cell>
          <cell r="F37">
            <v>1.1383352521006671</v>
          </cell>
        </row>
        <row r="38">
          <cell r="A38" t="str">
            <v>RBZ</v>
          </cell>
          <cell r="F38">
            <v>0.52485752631593485</v>
          </cell>
        </row>
        <row r="39">
          <cell r="A39" t="str">
            <v>RC1</v>
          </cell>
          <cell r="F39">
            <v>1.2323013746604448</v>
          </cell>
        </row>
        <row r="40">
          <cell r="A40" t="str">
            <v>RC9</v>
          </cell>
          <cell r="F40">
            <v>1.4752574671098382</v>
          </cell>
        </row>
        <row r="41">
          <cell r="A41" t="str">
            <v>RCB</v>
          </cell>
          <cell r="F41">
            <v>0.72001367264077631</v>
          </cell>
        </row>
        <row r="42">
          <cell r="A42" t="str">
            <v>RCD</v>
          </cell>
          <cell r="F42">
            <v>0.50628101449658125</v>
          </cell>
        </row>
        <row r="43">
          <cell r="A43" t="str">
            <v>RCF</v>
          </cell>
          <cell r="F43">
            <v>0.1751170657413075</v>
          </cell>
        </row>
        <row r="44">
          <cell r="A44" t="str">
            <v>RCU</v>
          </cell>
          <cell r="F44">
            <v>3.5014424506008854</v>
          </cell>
        </row>
        <row r="45">
          <cell r="A45" t="str">
            <v>RCX</v>
          </cell>
          <cell r="F45">
            <v>0.32536835478371412</v>
          </cell>
        </row>
        <row r="46">
          <cell r="A46" t="str">
            <v>RD1</v>
          </cell>
          <cell r="F46">
            <v>0.60326357754140536</v>
          </cell>
        </row>
        <row r="47">
          <cell r="A47" t="str">
            <v>RD3</v>
          </cell>
          <cell r="F47">
            <v>1.8508732556370717</v>
          </cell>
        </row>
        <row r="48">
          <cell r="A48" t="str">
            <v>RD8</v>
          </cell>
          <cell r="F48">
            <v>1.7529251315970917</v>
          </cell>
        </row>
        <row r="49">
          <cell r="A49" t="str">
            <v>RDD</v>
          </cell>
          <cell r="F49">
            <v>2.2933382201832009</v>
          </cell>
        </row>
        <row r="50">
          <cell r="A50" t="str">
            <v>RDE</v>
          </cell>
          <cell r="F50">
            <v>0.84087965837008505</v>
          </cell>
        </row>
        <row r="51">
          <cell r="A51" t="str">
            <v>RDR</v>
          </cell>
          <cell r="F51">
            <v>0.98337711177055087</v>
          </cell>
        </row>
        <row r="52">
          <cell r="A52" t="str">
            <v>RDU</v>
          </cell>
          <cell r="F52">
            <v>0.81180659998985649</v>
          </cell>
        </row>
        <row r="53">
          <cell r="A53" t="str">
            <v>RDY</v>
          </cell>
          <cell r="F53">
            <v>1.4268817133680789</v>
          </cell>
        </row>
        <row r="54">
          <cell r="A54" t="str">
            <v>RDZ</v>
          </cell>
          <cell r="F54">
            <v>1.3881031523950296</v>
          </cell>
        </row>
        <row r="55">
          <cell r="A55" t="str">
            <v>RE9</v>
          </cell>
          <cell r="F55">
            <v>0.30720488722295025</v>
          </cell>
        </row>
        <row r="56">
          <cell r="A56" t="str">
            <v>REF</v>
          </cell>
          <cell r="F56">
            <v>0.27670341831339612</v>
          </cell>
        </row>
        <row r="57">
          <cell r="A57" t="str">
            <v>REM</v>
          </cell>
          <cell r="F57">
            <v>0.25735926309240265</v>
          </cell>
        </row>
        <row r="58">
          <cell r="A58" t="str">
            <v>REN</v>
          </cell>
          <cell r="F58">
            <v>9.2715382490556789E-2</v>
          </cell>
        </row>
        <row r="59">
          <cell r="A59" t="str">
            <v>REP</v>
          </cell>
          <cell r="F59">
            <v>0.94384454597933931</v>
          </cell>
        </row>
        <row r="60">
          <cell r="A60" t="str">
            <v>RET</v>
          </cell>
          <cell r="F60">
            <v>1.4302840469857385</v>
          </cell>
        </row>
        <row r="61">
          <cell r="A61" t="str">
            <v>RF4</v>
          </cell>
          <cell r="F61">
            <v>1.3341992700088674</v>
          </cell>
        </row>
        <row r="62">
          <cell r="A62" t="str">
            <v>RFF</v>
          </cell>
          <cell r="F62">
            <v>0.523239566070268</v>
          </cell>
        </row>
        <row r="63">
          <cell r="A63" t="str">
            <v>RFR</v>
          </cell>
          <cell r="F63">
            <v>0.3470070861664612</v>
          </cell>
        </row>
        <row r="64">
          <cell r="A64" t="str">
            <v>RFS</v>
          </cell>
          <cell r="F64">
            <v>0.15533898573719759</v>
          </cell>
        </row>
        <row r="65">
          <cell r="A65" t="str">
            <v>RGD</v>
          </cell>
          <cell r="F65">
            <v>0.4969702075471909</v>
          </cell>
        </row>
        <row r="66">
          <cell r="A66" t="str">
            <v>RGM</v>
          </cell>
          <cell r="F66">
            <v>2.6801031184830042</v>
          </cell>
        </row>
        <row r="67">
          <cell r="A67" t="str">
            <v>RGN</v>
          </cell>
          <cell r="F67">
            <v>0.94512787221612526</v>
          </cell>
        </row>
        <row r="68">
          <cell r="A68" t="str">
            <v>RGP</v>
          </cell>
          <cell r="F68">
            <v>0.19864014703511979</v>
          </cell>
        </row>
        <row r="69">
          <cell r="A69" t="str">
            <v>RGR</v>
          </cell>
          <cell r="F69">
            <v>0.39459045305110019</v>
          </cell>
        </row>
        <row r="70">
          <cell r="A70" t="str">
            <v>RGT</v>
          </cell>
          <cell r="F70">
            <v>0.97304318967256487</v>
          </cell>
        </row>
        <row r="71">
          <cell r="A71" t="str">
            <v>RH5</v>
          </cell>
          <cell r="F71">
            <v>0.97127788933871495</v>
          </cell>
        </row>
        <row r="72">
          <cell r="A72" t="str">
            <v>RH8</v>
          </cell>
          <cell r="F72">
            <v>0.44504292866952938</v>
          </cell>
        </row>
        <row r="73">
          <cell r="A73" t="str">
            <v>RHA</v>
          </cell>
          <cell r="F73">
            <v>0.15946671750318692</v>
          </cell>
        </row>
        <row r="74">
          <cell r="A74" t="str">
            <v>RHM</v>
          </cell>
          <cell r="F74">
            <v>2.4314582537730183</v>
          </cell>
        </row>
        <row r="75">
          <cell r="A75" t="str">
            <v>RHQ</v>
          </cell>
          <cell r="F75">
            <v>0.3887033968880827</v>
          </cell>
        </row>
        <row r="76">
          <cell r="A76" t="str">
            <v>RHU</v>
          </cell>
          <cell r="F76">
            <v>2.0820341784418797</v>
          </cell>
        </row>
        <row r="77">
          <cell r="A77" t="str">
            <v>RHW</v>
          </cell>
          <cell r="F77">
            <v>2.9965404403740665</v>
          </cell>
        </row>
        <row r="78">
          <cell r="A78" t="str">
            <v>RJ1</v>
          </cell>
          <cell r="F78">
            <v>24.590789580720134</v>
          </cell>
        </row>
        <row r="79">
          <cell r="A79" t="str">
            <v>RJ2</v>
          </cell>
          <cell r="F79">
            <v>2.7528663098450004</v>
          </cell>
        </row>
        <row r="80">
          <cell r="A80" t="str">
            <v>RJ6</v>
          </cell>
          <cell r="F80">
            <v>6.147454781662141</v>
          </cell>
        </row>
        <row r="81">
          <cell r="A81" t="str">
            <v>RJ7</v>
          </cell>
          <cell r="F81">
            <v>3.8304868220211858</v>
          </cell>
        </row>
        <row r="82">
          <cell r="A82" t="str">
            <v>RJ8</v>
          </cell>
          <cell r="F82">
            <v>0.37222011095737789</v>
          </cell>
        </row>
        <row r="83">
          <cell r="A83" t="str">
            <v>RJC</v>
          </cell>
          <cell r="F83">
            <v>1.3273443742317741</v>
          </cell>
        </row>
        <row r="84">
          <cell r="A84" t="str">
            <v>RJE</v>
          </cell>
          <cell r="F84">
            <v>0.70301818147660067</v>
          </cell>
        </row>
        <row r="85">
          <cell r="A85" t="str">
            <v>RJL</v>
          </cell>
          <cell r="F85">
            <v>0.40173899486343811</v>
          </cell>
        </row>
        <row r="86">
          <cell r="A86" t="str">
            <v>RJN</v>
          </cell>
          <cell r="F86">
            <v>0.47287366158619409</v>
          </cell>
        </row>
        <row r="87">
          <cell r="A87" t="str">
            <v>RJR</v>
          </cell>
          <cell r="F87">
            <v>0.21520201674099332</v>
          </cell>
        </row>
        <row r="88">
          <cell r="A88" t="str">
            <v>RJZ</v>
          </cell>
          <cell r="F88">
            <v>4.2551941340402939</v>
          </cell>
        </row>
        <row r="89">
          <cell r="A89" t="str">
            <v>RK5</v>
          </cell>
          <cell r="F89">
            <v>0.79786589558751564</v>
          </cell>
        </row>
        <row r="90">
          <cell r="A90" t="str">
            <v>RK9</v>
          </cell>
          <cell r="F90">
            <v>0.48304916658178765</v>
          </cell>
        </row>
        <row r="91">
          <cell r="A91" t="str">
            <v>RKB</v>
          </cell>
          <cell r="F91">
            <v>0.8484867595524479</v>
          </cell>
        </row>
        <row r="92">
          <cell r="A92" t="str">
            <v>RKE</v>
          </cell>
          <cell r="F92">
            <v>7.9310192536656006</v>
          </cell>
        </row>
        <row r="93">
          <cell r="A93" t="str">
            <v>RKL</v>
          </cell>
          <cell r="F93">
            <v>0.71285809127610233</v>
          </cell>
        </row>
        <row r="94">
          <cell r="A94" t="str">
            <v>RL1</v>
          </cell>
          <cell r="F94">
            <v>0.13680919438908479</v>
          </cell>
        </row>
        <row r="95">
          <cell r="A95" t="str">
            <v>RL4</v>
          </cell>
          <cell r="F95">
            <v>0.55275673734488995</v>
          </cell>
        </row>
        <row r="96">
          <cell r="A96" t="str">
            <v>RLN</v>
          </cell>
          <cell r="F96">
            <v>0.53897425295000101</v>
          </cell>
        </row>
        <row r="97">
          <cell r="A97" t="str">
            <v>RLQ</v>
          </cell>
          <cell r="F97">
            <v>0.5648130639019604</v>
          </cell>
        </row>
        <row r="98">
          <cell r="A98" t="str">
            <v>RLT</v>
          </cell>
          <cell r="F98">
            <v>0.54782039303187025</v>
          </cell>
        </row>
        <row r="99">
          <cell r="A99" t="str">
            <v>RLY</v>
          </cell>
          <cell r="F99">
            <v>0.93534080905356476</v>
          </cell>
        </row>
        <row r="100">
          <cell r="A100" t="str">
            <v>RM1</v>
          </cell>
          <cell r="F100">
            <v>0.5122993238612884</v>
          </cell>
        </row>
        <row r="101">
          <cell r="A101" t="str">
            <v>RM3</v>
          </cell>
          <cell r="F101">
            <v>0.62103952840774101</v>
          </cell>
        </row>
        <row r="102">
          <cell r="A102" t="str">
            <v>RMC</v>
          </cell>
          <cell r="F102">
            <v>0.12611458713424092</v>
          </cell>
        </row>
        <row r="103">
          <cell r="A103" t="str">
            <v>RMP</v>
          </cell>
          <cell r="F103">
            <v>1.2673499378943414</v>
          </cell>
        </row>
        <row r="104">
          <cell r="A104" t="str">
            <v>RMY</v>
          </cell>
          <cell r="F104">
            <v>0.3693396651829034</v>
          </cell>
        </row>
        <row r="105">
          <cell r="A105" t="str">
            <v>RN3</v>
          </cell>
          <cell r="F105">
            <v>1.3929751724058359</v>
          </cell>
        </row>
        <row r="106">
          <cell r="A106" t="str">
            <v>RN5</v>
          </cell>
          <cell r="F106">
            <v>1.0282973963422055</v>
          </cell>
        </row>
        <row r="107">
          <cell r="A107" t="str">
            <v>RN7</v>
          </cell>
          <cell r="F107">
            <v>0.80108760022299996</v>
          </cell>
        </row>
        <row r="108">
          <cell r="A108" t="str">
            <v>RNA</v>
          </cell>
          <cell r="F108">
            <v>1.1573994358830257</v>
          </cell>
        </row>
        <row r="109">
          <cell r="A109" t="str">
            <v>RNK</v>
          </cell>
          <cell r="F109">
            <v>7.0473614462263718</v>
          </cell>
        </row>
        <row r="110">
          <cell r="A110" t="str">
            <v>RNL</v>
          </cell>
          <cell r="F110">
            <v>0.80528430544733876</v>
          </cell>
        </row>
        <row r="111">
          <cell r="A111" t="str">
            <v>RNN</v>
          </cell>
          <cell r="F111">
            <v>0.2526967598173312</v>
          </cell>
        </row>
        <row r="112">
          <cell r="A112" t="str">
            <v>RNQ</v>
          </cell>
          <cell r="F112">
            <v>0.39139454105345056</v>
          </cell>
        </row>
        <row r="113">
          <cell r="A113" t="str">
            <v>RNS</v>
          </cell>
          <cell r="F113">
            <v>1.0239533518193356</v>
          </cell>
        </row>
        <row r="114">
          <cell r="A114" t="str">
            <v>RNU</v>
          </cell>
          <cell r="F114">
            <v>1.2032180875858227</v>
          </cell>
        </row>
        <row r="115">
          <cell r="A115" t="str">
            <v>RNZ</v>
          </cell>
          <cell r="F115">
            <v>1.8499128376303148E-2</v>
          </cell>
        </row>
        <row r="116">
          <cell r="A116" t="str">
            <v>RP1</v>
          </cell>
          <cell r="F116">
            <v>5.0148282072463726</v>
          </cell>
        </row>
        <row r="117">
          <cell r="A117" t="str">
            <v>RP4</v>
          </cell>
          <cell r="F117">
            <v>50.225869180987374</v>
          </cell>
        </row>
        <row r="118">
          <cell r="A118" t="str">
            <v>RP5</v>
          </cell>
          <cell r="F118">
            <v>0.39062612882613978</v>
          </cell>
        </row>
        <row r="119">
          <cell r="A119" t="str">
            <v>RP6</v>
          </cell>
          <cell r="F119">
            <v>17.14584507581133</v>
          </cell>
        </row>
        <row r="120">
          <cell r="A120" t="str">
            <v>RP7</v>
          </cell>
          <cell r="F120">
            <v>0.75516363097991945</v>
          </cell>
        </row>
        <row r="121">
          <cell r="A121" t="str">
            <v>RPA</v>
          </cell>
          <cell r="F121">
            <v>0.50844283016685698</v>
          </cell>
        </row>
        <row r="122">
          <cell r="A122" t="str">
            <v>RPC</v>
          </cell>
          <cell r="F122">
            <v>0.44240837076678646</v>
          </cell>
        </row>
        <row r="123">
          <cell r="A123" t="str">
            <v>RPG</v>
          </cell>
          <cell r="F123">
            <v>0.34774180784100822</v>
          </cell>
        </row>
        <row r="124">
          <cell r="A124" t="str">
            <v>RPY</v>
          </cell>
          <cell r="F124">
            <v>3.0803555621590086</v>
          </cell>
        </row>
        <row r="125">
          <cell r="A125" t="str">
            <v>RQ3</v>
          </cell>
          <cell r="F125">
            <v>1.2796577066819093</v>
          </cell>
        </row>
        <row r="126">
          <cell r="A126" t="str">
            <v>RQ6</v>
          </cell>
          <cell r="F126">
            <v>1.5664702158162764</v>
          </cell>
        </row>
        <row r="127">
          <cell r="A127" t="str">
            <v>RQ8</v>
          </cell>
          <cell r="F127">
            <v>2.0196156573762831</v>
          </cell>
        </row>
        <row r="128">
          <cell r="A128" t="str">
            <v>RQM</v>
          </cell>
          <cell r="F128">
            <v>10.061588490239476</v>
          </cell>
        </row>
        <row r="129">
          <cell r="A129" t="str">
            <v>RQW</v>
          </cell>
          <cell r="F129">
            <v>1.8250118388624006</v>
          </cell>
        </row>
        <row r="130">
          <cell r="A130" t="str">
            <v>RQX</v>
          </cell>
          <cell r="F130">
            <v>3.2039500378427013</v>
          </cell>
        </row>
        <row r="131">
          <cell r="A131" t="str">
            <v>RQY</v>
          </cell>
          <cell r="F131">
            <v>2.0277536820544597</v>
          </cell>
        </row>
        <row r="132">
          <cell r="A132" t="str">
            <v>RR7</v>
          </cell>
          <cell r="F132">
            <v>0.18857412858245223</v>
          </cell>
        </row>
        <row r="133">
          <cell r="A133" t="str">
            <v>RR8</v>
          </cell>
          <cell r="F133">
            <v>0.59262231734751725</v>
          </cell>
        </row>
        <row r="134">
          <cell r="A134" t="str">
            <v>RRE</v>
          </cell>
          <cell r="F134">
            <v>1.28647209467205</v>
          </cell>
        </row>
        <row r="135">
          <cell r="A135" t="str">
            <v>RRF</v>
          </cell>
          <cell r="F135">
            <v>0.46815208444408596</v>
          </cell>
        </row>
        <row r="136">
          <cell r="A136" t="str">
            <v>RRJ</v>
          </cell>
          <cell r="F136">
            <v>1.2632392019851426</v>
          </cell>
        </row>
        <row r="137">
          <cell r="A137" t="str">
            <v>RRK</v>
          </cell>
          <cell r="F137">
            <v>1.0950119666232996</v>
          </cell>
        </row>
        <row r="138">
          <cell r="A138" t="str">
            <v>RRP</v>
          </cell>
          <cell r="F138">
            <v>4.5251355414649161</v>
          </cell>
        </row>
        <row r="139">
          <cell r="A139" t="str">
            <v>RRU</v>
          </cell>
          <cell r="F139">
            <v>6.271428808020433</v>
          </cell>
        </row>
        <row r="140">
          <cell r="A140" t="str">
            <v>RRV</v>
          </cell>
          <cell r="F140">
            <v>30.997760817015408</v>
          </cell>
        </row>
        <row r="141">
          <cell r="A141" t="str">
            <v>RT1</v>
          </cell>
          <cell r="F141">
            <v>0.60521589533578413</v>
          </cell>
        </row>
        <row r="142">
          <cell r="A142" t="str">
            <v>RT2</v>
          </cell>
          <cell r="F142">
            <v>1.0336830491950419</v>
          </cell>
        </row>
        <row r="143">
          <cell r="A143" t="str">
            <v>RT3</v>
          </cell>
          <cell r="F143">
            <v>1.761169864829552</v>
          </cell>
        </row>
        <row r="144">
          <cell r="A144" t="str">
            <v>RT5</v>
          </cell>
          <cell r="F144">
            <v>1.3984860135059667</v>
          </cell>
        </row>
        <row r="145">
          <cell r="A145" t="str">
            <v>RTD</v>
          </cell>
          <cell r="F145">
            <v>1.2684975136437635</v>
          </cell>
        </row>
        <row r="146">
          <cell r="A146" t="str">
            <v>RTE</v>
          </cell>
          <cell r="F146">
            <v>1.8742806571484114</v>
          </cell>
        </row>
        <row r="147">
          <cell r="A147" t="str">
            <v>RTF</v>
          </cell>
          <cell r="F147">
            <v>0.1590539744993901</v>
          </cell>
        </row>
        <row r="148">
          <cell r="A148" t="str">
            <v>RTG</v>
          </cell>
          <cell r="F148">
            <v>0.70626506887839258</v>
          </cell>
        </row>
        <row r="149">
          <cell r="A149" t="str">
            <v>RTH</v>
          </cell>
          <cell r="F149">
            <v>0.94162358890038433</v>
          </cell>
        </row>
        <row r="150">
          <cell r="A150" t="str">
            <v>RTK</v>
          </cell>
          <cell r="F150">
            <v>1.5188904124780578</v>
          </cell>
        </row>
        <row r="151">
          <cell r="A151" t="str">
            <v>RTP</v>
          </cell>
          <cell r="F151">
            <v>0.55560423578802276</v>
          </cell>
        </row>
        <row r="152">
          <cell r="A152" t="str">
            <v>RTQ</v>
          </cell>
          <cell r="F152">
            <v>2.417100034603834</v>
          </cell>
        </row>
        <row r="153">
          <cell r="A153" t="str">
            <v>RTR</v>
          </cell>
          <cell r="F153">
            <v>0.11756443807500805</v>
          </cell>
        </row>
        <row r="154">
          <cell r="A154" t="str">
            <v>RTV</v>
          </cell>
          <cell r="F154">
            <v>0.39692642110928961</v>
          </cell>
        </row>
        <row r="155">
          <cell r="A155" t="str">
            <v>RTX</v>
          </cell>
          <cell r="F155">
            <v>0.42722877518441027</v>
          </cell>
        </row>
        <row r="156">
          <cell r="A156" t="str">
            <v>RV3</v>
          </cell>
          <cell r="F156">
            <v>5.3233180320621534</v>
          </cell>
        </row>
        <row r="157">
          <cell r="A157" t="str">
            <v>RV5</v>
          </cell>
          <cell r="F157">
            <v>0.12963846438765472</v>
          </cell>
        </row>
        <row r="158">
          <cell r="A158" t="str">
            <v>RV9</v>
          </cell>
          <cell r="F158">
            <v>0.34801028950722523</v>
          </cell>
        </row>
        <row r="159">
          <cell r="A159" t="str">
            <v>RVJ</v>
          </cell>
          <cell r="F159">
            <v>1.2146224298294923</v>
          </cell>
        </row>
        <row r="160">
          <cell r="A160" t="str">
            <v>RVN</v>
          </cell>
          <cell r="F160">
            <v>0.71608159528340265</v>
          </cell>
        </row>
        <row r="161">
          <cell r="A161" t="str">
            <v>RVR</v>
          </cell>
          <cell r="F161">
            <v>2.3005783817662318</v>
          </cell>
        </row>
        <row r="162">
          <cell r="A162" t="str">
            <v>RVV</v>
          </cell>
          <cell r="F162">
            <v>0.73179768189570416</v>
          </cell>
        </row>
        <row r="163">
          <cell r="A163" t="str">
            <v>RVW</v>
          </cell>
          <cell r="F163">
            <v>0.24569771055349973</v>
          </cell>
        </row>
        <row r="164">
          <cell r="A164" t="str">
            <v>RVY</v>
          </cell>
          <cell r="F164">
            <v>0.53184672871835859</v>
          </cell>
        </row>
        <row r="165">
          <cell r="A165" t="str">
            <v>RW1</v>
          </cell>
          <cell r="F165">
            <v>1.6738447550003344</v>
          </cell>
        </row>
        <row r="166">
          <cell r="A166" t="str">
            <v>RW4</v>
          </cell>
          <cell r="F166">
            <v>0.21855648674356148</v>
          </cell>
        </row>
        <row r="167">
          <cell r="A167" t="str">
            <v>RW5</v>
          </cell>
          <cell r="F167">
            <v>0.55416190265784915</v>
          </cell>
        </row>
        <row r="168">
          <cell r="A168" t="str">
            <v>RW6</v>
          </cell>
          <cell r="F168">
            <v>0.99242808462890819</v>
          </cell>
        </row>
        <row r="169">
          <cell r="A169" t="str">
            <v>RWA</v>
          </cell>
          <cell r="F169">
            <v>0.19065131419218212</v>
          </cell>
        </row>
        <row r="170">
          <cell r="A170" t="str">
            <v>RWD</v>
          </cell>
          <cell r="F170">
            <v>0.31011031095431024</v>
          </cell>
        </row>
        <row r="171">
          <cell r="A171" t="str">
            <v>RWE</v>
          </cell>
          <cell r="F171">
            <v>0.79209983685555263</v>
          </cell>
        </row>
        <row r="172">
          <cell r="A172" t="str">
            <v>RWF</v>
          </cell>
          <cell r="F172">
            <v>0.82702923379733861</v>
          </cell>
        </row>
        <row r="173">
          <cell r="A173" t="str">
            <v>RWG</v>
          </cell>
          <cell r="F173">
            <v>3.1658236272026929</v>
          </cell>
        </row>
        <row r="174">
          <cell r="A174" t="str">
            <v>RWH</v>
          </cell>
          <cell r="F174">
            <v>2.2459215738680611</v>
          </cell>
        </row>
        <row r="175">
          <cell r="A175" t="str">
            <v>RWJ</v>
          </cell>
          <cell r="F175">
            <v>1.2012492133307835</v>
          </cell>
        </row>
        <row r="176">
          <cell r="A176" t="str">
            <v>RWK</v>
          </cell>
          <cell r="F176">
            <v>18.084033487313231</v>
          </cell>
        </row>
        <row r="177">
          <cell r="A177" t="str">
            <v>RWP</v>
          </cell>
          <cell r="F177">
            <v>1.4018429391613338</v>
          </cell>
        </row>
        <row r="178">
          <cell r="A178" t="str">
            <v>RWR</v>
          </cell>
          <cell r="F178">
            <v>2.0667752089699913</v>
          </cell>
        </row>
        <row r="179">
          <cell r="A179" t="str">
            <v>RWV</v>
          </cell>
          <cell r="F179">
            <v>0.23296096412221273</v>
          </cell>
        </row>
        <row r="180">
          <cell r="A180" t="str">
            <v>RWW</v>
          </cell>
          <cell r="F180">
            <v>0.68481146502632184</v>
          </cell>
        </row>
        <row r="181">
          <cell r="A181" t="str">
            <v>RWX</v>
          </cell>
          <cell r="F181">
            <v>1.1407050174922666</v>
          </cell>
        </row>
        <row r="182">
          <cell r="A182" t="str">
            <v>RWY</v>
          </cell>
          <cell r="F182">
            <v>2.4264739658430856</v>
          </cell>
        </row>
        <row r="183">
          <cell r="A183" t="str">
            <v>RX1</v>
          </cell>
          <cell r="F183">
            <v>0.72057011497188161</v>
          </cell>
        </row>
        <row r="184">
          <cell r="A184" t="str">
            <v>RX2</v>
          </cell>
          <cell r="F184">
            <v>1.2671705468388708</v>
          </cell>
        </row>
        <row r="185">
          <cell r="A185" t="str">
            <v>RX3</v>
          </cell>
          <cell r="F185">
            <v>0.17530185065550341</v>
          </cell>
        </row>
        <row r="186">
          <cell r="A186" t="str">
            <v>RX4</v>
          </cell>
          <cell r="F186">
            <v>0.17127256835037447</v>
          </cell>
        </row>
        <row r="187">
          <cell r="A187" t="str">
            <v>RX6</v>
          </cell>
          <cell r="F187">
            <v>0.4355101588152428</v>
          </cell>
        </row>
        <row r="188">
          <cell r="A188" t="str">
            <v>RX7</v>
          </cell>
          <cell r="F188">
            <v>0.48115806488496266</v>
          </cell>
        </row>
        <row r="189">
          <cell r="A189" t="str">
            <v>RX8</v>
          </cell>
          <cell r="F189">
            <v>1.7887956313243092</v>
          </cell>
        </row>
        <row r="190">
          <cell r="A190" t="str">
            <v>RX9</v>
          </cell>
          <cell r="F190">
            <v>1.3210998864978476</v>
          </cell>
        </row>
        <row r="191">
          <cell r="A191" t="str">
            <v>RXA</v>
          </cell>
          <cell r="F191">
            <v>0.33183079015420058</v>
          </cell>
        </row>
        <row r="192">
          <cell r="A192" t="str">
            <v>RXC</v>
          </cell>
          <cell r="F192">
            <v>1.0175530354376778</v>
          </cell>
        </row>
        <row r="193">
          <cell r="A193" t="str">
            <v>RXE</v>
          </cell>
          <cell r="F193">
            <v>0.49542845697834859</v>
          </cell>
        </row>
        <row r="194">
          <cell r="A194" t="str">
            <v>RXF</v>
          </cell>
          <cell r="F194">
            <v>0.62734836140923145</v>
          </cell>
        </row>
        <row r="195">
          <cell r="A195" t="str">
            <v>RXG</v>
          </cell>
          <cell r="F195">
            <v>0.51535921576314414</v>
          </cell>
        </row>
        <row r="196">
          <cell r="A196" t="str">
            <v>RXH</v>
          </cell>
          <cell r="F196">
            <v>2.1935873396020584</v>
          </cell>
        </row>
        <row r="197">
          <cell r="A197" t="str">
            <v>RXK</v>
          </cell>
          <cell r="F197">
            <v>0.67120015655838516</v>
          </cell>
        </row>
        <row r="198">
          <cell r="A198" t="str">
            <v>RXL</v>
          </cell>
          <cell r="F198">
            <v>0.48133544979129678</v>
          </cell>
        </row>
        <row r="199">
          <cell r="A199" t="str">
            <v>RXM</v>
          </cell>
          <cell r="F199">
            <v>1.093924658654114</v>
          </cell>
        </row>
        <row r="200">
          <cell r="A200" t="str">
            <v>RXN</v>
          </cell>
          <cell r="F200">
            <v>0.8225387452012326</v>
          </cell>
        </row>
        <row r="201">
          <cell r="A201" t="str">
            <v>RXP</v>
          </cell>
          <cell r="F201">
            <v>0.30757386666391406</v>
          </cell>
        </row>
        <row r="202">
          <cell r="A202" t="str">
            <v>RXQ</v>
          </cell>
          <cell r="F202">
            <v>1.8198492914085485</v>
          </cell>
        </row>
        <row r="203">
          <cell r="A203" t="str">
            <v>RXR</v>
          </cell>
          <cell r="F203">
            <v>0.18936384051097802</v>
          </cell>
        </row>
        <row r="204">
          <cell r="A204" t="str">
            <v>RXT</v>
          </cell>
          <cell r="F204">
            <v>1.2728925391034733</v>
          </cell>
        </row>
        <row r="205">
          <cell r="A205" t="str">
            <v>RXV</v>
          </cell>
          <cell r="F205">
            <v>0.82742218605621276</v>
          </cell>
        </row>
        <row r="206">
          <cell r="A206" t="str">
            <v>RXW</v>
          </cell>
          <cell r="F206">
            <v>0.51904842216999325</v>
          </cell>
        </row>
        <row r="207">
          <cell r="A207" t="str">
            <v>RXX</v>
          </cell>
          <cell r="F207">
            <v>1.3120389391893008</v>
          </cell>
        </row>
        <row r="208">
          <cell r="A208" t="str">
            <v>RXY</v>
          </cell>
          <cell r="F208">
            <v>1.343301158100086</v>
          </cell>
        </row>
        <row r="209">
          <cell r="A209" t="str">
            <v>RY2</v>
          </cell>
          <cell r="F209">
            <v>1.0062077327698669</v>
          </cell>
        </row>
        <row r="210">
          <cell r="A210" t="str">
            <v>RY3</v>
          </cell>
          <cell r="F210">
            <v>0.42062680805372515</v>
          </cell>
        </row>
        <row r="211">
          <cell r="A211" t="str">
            <v>RY4</v>
          </cell>
          <cell r="F211">
            <v>2.5901122319084804</v>
          </cell>
        </row>
        <row r="212">
          <cell r="A212" t="str">
            <v>RY5</v>
          </cell>
          <cell r="F212">
            <v>0.41842918247162769</v>
          </cell>
        </row>
        <row r="213">
          <cell r="A213" t="str">
            <v>RY6</v>
          </cell>
          <cell r="F213">
            <v>2.565592157910181</v>
          </cell>
        </row>
        <row r="214">
          <cell r="A214" t="str">
            <v>RY7</v>
          </cell>
          <cell r="F214">
            <v>0.3634812764034005</v>
          </cell>
        </row>
        <row r="215">
          <cell r="A215" t="str">
            <v>RY8</v>
          </cell>
          <cell r="F215">
            <v>0.63016994879858745</v>
          </cell>
        </row>
        <row r="216">
          <cell r="A216" t="str">
            <v>RY9</v>
          </cell>
          <cell r="F216">
            <v>8.3632355704873014</v>
          </cell>
        </row>
        <row r="217">
          <cell r="A217" t="str">
            <v>RYA</v>
          </cell>
          <cell r="F217">
            <v>1.7533865890319176</v>
          </cell>
        </row>
        <row r="218">
          <cell r="A218" t="str">
            <v>RYC</v>
          </cell>
          <cell r="F218">
            <v>0.75249683487970154</v>
          </cell>
        </row>
        <row r="219">
          <cell r="A219" t="str">
            <v>RYD</v>
          </cell>
          <cell r="F219">
            <v>3.2358513139508949</v>
          </cell>
        </row>
        <row r="220">
          <cell r="A220" t="str">
            <v>RYE</v>
          </cell>
          <cell r="F220">
            <v>0.9687351323827339</v>
          </cell>
        </row>
        <row r="221">
          <cell r="A221" t="str">
            <v>RYF</v>
          </cell>
          <cell r="F221">
            <v>1.2313528702828853</v>
          </cell>
        </row>
        <row r="222">
          <cell r="A222" t="str">
            <v>RYG</v>
          </cell>
          <cell r="F222">
            <v>2.0366830237112805</v>
          </cell>
        </row>
        <row r="223">
          <cell r="A223" t="str">
            <v>RYJ</v>
          </cell>
          <cell r="F223">
            <v>5.0099675007887772</v>
          </cell>
        </row>
        <row r="224">
          <cell r="A224" t="str">
            <v>RYK</v>
          </cell>
          <cell r="F224">
            <v>0.88328302210124487</v>
          </cell>
        </row>
        <row r="225">
          <cell r="A225" t="str">
            <v>RYR</v>
          </cell>
          <cell r="F225">
            <v>1.0671246031755646</v>
          </cell>
        </row>
        <row r="226">
          <cell r="A226" t="str">
            <v>RYV</v>
          </cell>
          <cell r="F226">
            <v>0.72627139741962954</v>
          </cell>
        </row>
        <row r="227">
          <cell r="A227" t="str">
            <v>RYW</v>
          </cell>
          <cell r="F227">
            <v>1.9171917178625486</v>
          </cell>
        </row>
        <row r="228">
          <cell r="A228" t="str">
            <v>RYX</v>
          </cell>
          <cell r="F228">
            <v>1.9712179905356149</v>
          </cell>
        </row>
        <row r="229">
          <cell r="A229" t="str">
            <v>RYY</v>
          </cell>
          <cell r="F229">
            <v>1.7074588885619508</v>
          </cell>
        </row>
        <row r="230">
          <cell r="A230" t="str">
            <v>TAD</v>
          </cell>
          <cell r="F230">
            <v>1.4505908242316532</v>
          </cell>
        </row>
        <row r="231">
          <cell r="A231" t="str">
            <v>TAF</v>
          </cell>
          <cell r="F231">
            <v>0.32777268316214303</v>
          </cell>
        </row>
        <row r="232">
          <cell r="A232" t="str">
            <v>TAH</v>
          </cell>
          <cell r="F232">
            <v>0.54600775202551477</v>
          </cell>
        </row>
        <row r="233">
          <cell r="A233" t="str">
            <v>TAJ</v>
          </cell>
          <cell r="F233">
            <v>1.1890766745221051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Sources"/>
      <sheetName val="Version Control"/>
      <sheetName val="NDR Business Floorspace"/>
      <sheetName val="Business Rates"/>
      <sheetName val="Site Data - Floor Area"/>
      <sheetName val="Postcodes"/>
      <sheetName val="Sites to LAD mapping"/>
      <sheetName val="List of Trusts"/>
      <sheetName val="Mergers"/>
      <sheetName val="Business Rates 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M4" t="str">
            <v>R0A</v>
          </cell>
          <cell r="P4">
            <v>1.069613947408866</v>
          </cell>
        </row>
        <row r="5">
          <cell r="M5" t="str">
            <v>R1A</v>
          </cell>
          <cell r="P5">
            <v>0.62966463158846975</v>
          </cell>
        </row>
        <row r="6">
          <cell r="M6" t="str">
            <v>R1C</v>
          </cell>
          <cell r="P6">
            <v>0.98075440252077106</v>
          </cell>
        </row>
        <row r="7">
          <cell r="M7" t="str">
            <v>R1D</v>
          </cell>
          <cell r="P7">
            <v>0.53190732405521945</v>
          </cell>
        </row>
        <row r="8">
          <cell r="M8" t="str">
            <v>R1F</v>
          </cell>
          <cell r="P8">
            <v>0.60947714214660575</v>
          </cell>
        </row>
        <row r="9">
          <cell r="M9" t="str">
            <v>R1H</v>
          </cell>
          <cell r="P9">
            <v>2.0527703599772127</v>
          </cell>
        </row>
        <row r="10">
          <cell r="M10" t="str">
            <v>R1J</v>
          </cell>
          <cell r="P10">
            <v>0.55692043376826561</v>
          </cell>
        </row>
        <row r="11">
          <cell r="M11" t="str">
            <v>R1K</v>
          </cell>
          <cell r="P11">
            <v>1.1243572703863074</v>
          </cell>
        </row>
        <row r="12">
          <cell r="M12" t="str">
            <v>R1L</v>
          </cell>
          <cell r="P12">
            <v>0.94812589439343353</v>
          </cell>
        </row>
        <row r="13">
          <cell r="M13" t="str">
            <v>RA2</v>
          </cell>
          <cell r="P13">
            <v>1.4959893489053051</v>
          </cell>
        </row>
        <row r="14">
          <cell r="M14" t="str">
            <v>RA3</v>
          </cell>
          <cell r="P14">
            <v>0.77569818091386178</v>
          </cell>
        </row>
        <row r="15">
          <cell r="M15" t="str">
            <v>RA4</v>
          </cell>
          <cell r="P15">
            <v>0.58731433697763824</v>
          </cell>
        </row>
        <row r="16">
          <cell r="M16" t="str">
            <v>RA7</v>
          </cell>
          <cell r="P16">
            <v>0.94191921968111791</v>
          </cell>
        </row>
        <row r="17">
          <cell r="M17" t="str">
            <v>RA9</v>
          </cell>
          <cell r="P17">
            <v>0.89833444648134197</v>
          </cell>
        </row>
        <row r="18">
          <cell r="M18" t="str">
            <v>RAE</v>
          </cell>
          <cell r="P18">
            <v>0.54298872663970332</v>
          </cell>
        </row>
        <row r="19">
          <cell r="M19" t="str">
            <v>RAJ</v>
          </cell>
          <cell r="P19">
            <v>0.90867501192766675</v>
          </cell>
        </row>
        <row r="20">
          <cell r="M20" t="str">
            <v>RAL</v>
          </cell>
          <cell r="P20">
            <v>2.4806256050995668</v>
          </cell>
        </row>
        <row r="21">
          <cell r="M21" t="str">
            <v>RAN</v>
          </cell>
          <cell r="P21">
            <v>1.2743612972156302</v>
          </cell>
        </row>
        <row r="22">
          <cell r="M22" t="str">
            <v>RAP</v>
          </cell>
          <cell r="P22">
            <v>1.0638146481104389</v>
          </cell>
        </row>
        <row r="23">
          <cell r="M23" t="str">
            <v>RAS</v>
          </cell>
          <cell r="P23">
            <v>1.2521984920466627</v>
          </cell>
        </row>
        <row r="24">
          <cell r="M24" t="str">
            <v>RAT</v>
          </cell>
          <cell r="P24">
            <v>1.1422007953087427</v>
          </cell>
        </row>
        <row r="25">
          <cell r="M25" t="str">
            <v>RAX</v>
          </cell>
          <cell r="P25">
            <v>1.62896617991911</v>
          </cell>
        </row>
        <row r="26">
          <cell r="M26" t="str">
            <v>RBA</v>
          </cell>
          <cell r="P26">
            <v>0.82002379125179681</v>
          </cell>
        </row>
        <row r="27">
          <cell r="M27" t="str">
            <v>RBD</v>
          </cell>
          <cell r="P27">
            <v>0.65380275248454067</v>
          </cell>
        </row>
        <row r="28">
          <cell r="M28" t="str">
            <v>RBK</v>
          </cell>
          <cell r="P28">
            <v>0.50974451888625205</v>
          </cell>
        </row>
        <row r="29">
          <cell r="M29" t="str">
            <v>RBL</v>
          </cell>
          <cell r="P29">
            <v>0.64272134990005692</v>
          </cell>
        </row>
        <row r="30">
          <cell r="M30" t="str">
            <v>RBN</v>
          </cell>
          <cell r="P30">
            <v>0.46487053046459353</v>
          </cell>
        </row>
        <row r="31">
          <cell r="M31" t="str">
            <v>RBQ</v>
          </cell>
          <cell r="P31">
            <v>0.8421865964207641</v>
          </cell>
        </row>
        <row r="32">
          <cell r="M32" t="str">
            <v>RBS</v>
          </cell>
          <cell r="P32">
            <v>0.8408688459945135</v>
          </cell>
        </row>
        <row r="33">
          <cell r="M33" t="str">
            <v>RBT</v>
          </cell>
          <cell r="P33">
            <v>0.67879773319346859</v>
          </cell>
        </row>
        <row r="34">
          <cell r="M34" t="str">
            <v>RBV</v>
          </cell>
          <cell r="P34">
            <v>1.074896050694923</v>
          </cell>
        </row>
        <row r="35">
          <cell r="M35" t="str">
            <v>RBZ</v>
          </cell>
          <cell r="P35">
            <v>0.60907093309033</v>
          </cell>
        </row>
        <row r="36">
          <cell r="M36" t="str">
            <v>RC1</v>
          </cell>
          <cell r="P36">
            <v>0.75353537574489426</v>
          </cell>
        </row>
        <row r="37">
          <cell r="M37" t="str">
            <v>RC9</v>
          </cell>
          <cell r="P37">
            <v>0.86434940158973173</v>
          </cell>
        </row>
        <row r="38">
          <cell r="M38" t="str">
            <v>RCB</v>
          </cell>
          <cell r="P38">
            <v>0.83759866190507015</v>
          </cell>
        </row>
        <row r="39">
          <cell r="M39" t="str">
            <v>RCD</v>
          </cell>
          <cell r="P39">
            <v>0.77569818091386167</v>
          </cell>
        </row>
        <row r="40">
          <cell r="M40" t="str">
            <v>RCF</v>
          </cell>
          <cell r="P40">
            <v>0.54433107014252968</v>
          </cell>
        </row>
        <row r="41">
          <cell r="M41" t="str">
            <v>RCU</v>
          </cell>
          <cell r="P41">
            <v>0.78677958349834554</v>
          </cell>
        </row>
        <row r="42">
          <cell r="M42" t="str">
            <v>RCX</v>
          </cell>
          <cell r="P42">
            <v>0.53190732405521945</v>
          </cell>
        </row>
        <row r="43">
          <cell r="M43" t="str">
            <v>RD1</v>
          </cell>
          <cell r="P43">
            <v>1.0942459052444462</v>
          </cell>
        </row>
        <row r="44">
          <cell r="M44" t="str">
            <v>RD3</v>
          </cell>
          <cell r="P44">
            <v>0.897593609343183</v>
          </cell>
        </row>
        <row r="45">
          <cell r="M45" t="str">
            <v>RD8</v>
          </cell>
          <cell r="P45">
            <v>0.8200237912517967</v>
          </cell>
        </row>
        <row r="46">
          <cell r="M46" t="str">
            <v>RDD</v>
          </cell>
          <cell r="P46">
            <v>0.91505869977364318</v>
          </cell>
        </row>
        <row r="47">
          <cell r="M47" t="str">
            <v>RDE</v>
          </cell>
          <cell r="P47">
            <v>0.88250750528331934</v>
          </cell>
        </row>
        <row r="48">
          <cell r="M48" t="str">
            <v>RDR</v>
          </cell>
          <cell r="P48">
            <v>0.926249955180382</v>
          </cell>
        </row>
        <row r="49">
          <cell r="M49" t="str">
            <v>RDU</v>
          </cell>
          <cell r="P49">
            <v>1.1187622185290251</v>
          </cell>
        </row>
        <row r="50">
          <cell r="M50" t="str">
            <v>RDY</v>
          </cell>
          <cell r="P50">
            <v>0.75716257592574099</v>
          </cell>
        </row>
        <row r="51">
          <cell r="M51" t="str">
            <v>RDZ</v>
          </cell>
          <cell r="P51">
            <v>1.1478314790050588</v>
          </cell>
        </row>
        <row r="52">
          <cell r="M52" t="str">
            <v>RE9</v>
          </cell>
          <cell r="P52">
            <v>0.54674766836415423</v>
          </cell>
        </row>
        <row r="53">
          <cell r="M53" t="str">
            <v>REF</v>
          </cell>
          <cell r="P53">
            <v>0.7202911679914431</v>
          </cell>
        </row>
        <row r="54">
          <cell r="M54" t="str">
            <v>REM</v>
          </cell>
          <cell r="P54">
            <v>0.84218659642076421</v>
          </cell>
        </row>
        <row r="55">
          <cell r="M55" t="str">
            <v>REN</v>
          </cell>
          <cell r="P55">
            <v>0.64272134990005692</v>
          </cell>
        </row>
        <row r="56">
          <cell r="M56" t="str">
            <v>REP</v>
          </cell>
          <cell r="P56">
            <v>0.84218659642076421</v>
          </cell>
        </row>
        <row r="57">
          <cell r="M57" t="str">
            <v>RET</v>
          </cell>
          <cell r="P57">
            <v>0.84218659642076421</v>
          </cell>
        </row>
        <row r="58">
          <cell r="M58" t="str">
            <v>RF4</v>
          </cell>
          <cell r="P58">
            <v>1.0855294014038557</v>
          </cell>
        </row>
        <row r="59">
          <cell r="M59" t="str">
            <v>RFF</v>
          </cell>
          <cell r="P59">
            <v>0.49866311630176835</v>
          </cell>
        </row>
        <row r="60">
          <cell r="M60" t="str">
            <v>RFR</v>
          </cell>
          <cell r="P60">
            <v>0.53190732405521945</v>
          </cell>
        </row>
        <row r="61">
          <cell r="M61" t="str">
            <v>RFS</v>
          </cell>
          <cell r="P61">
            <v>0.63163994731557316</v>
          </cell>
        </row>
        <row r="62">
          <cell r="M62" t="str">
            <v>RGD</v>
          </cell>
          <cell r="P62">
            <v>0.94008184918035398</v>
          </cell>
        </row>
        <row r="63">
          <cell r="M63" t="str">
            <v>RGM</v>
          </cell>
          <cell r="P63">
            <v>0.98624483001905283</v>
          </cell>
        </row>
        <row r="64">
          <cell r="M64" t="str">
            <v>RGN</v>
          </cell>
          <cell r="P64">
            <v>0.69228323711807416</v>
          </cell>
        </row>
        <row r="65">
          <cell r="M65" t="str">
            <v>RGP</v>
          </cell>
          <cell r="P65">
            <v>0.58731433697763824</v>
          </cell>
        </row>
        <row r="66">
          <cell r="M66" t="str">
            <v>RGR</v>
          </cell>
          <cell r="P66">
            <v>0.65458856500559193</v>
          </cell>
        </row>
        <row r="67">
          <cell r="M67" t="str">
            <v>RGT</v>
          </cell>
          <cell r="P67">
            <v>1.8505942316087844</v>
          </cell>
        </row>
        <row r="68">
          <cell r="M68" t="str">
            <v>RH5</v>
          </cell>
          <cell r="P68">
            <v>0.63291805231586795</v>
          </cell>
        </row>
        <row r="69">
          <cell r="M69" t="str">
            <v>RH8</v>
          </cell>
          <cell r="P69">
            <v>1.0970588558638903</v>
          </cell>
        </row>
        <row r="70">
          <cell r="M70" t="str">
            <v>RHA</v>
          </cell>
          <cell r="P70">
            <v>0.53445805214029962</v>
          </cell>
        </row>
        <row r="71">
          <cell r="M71" t="str">
            <v>RHM</v>
          </cell>
          <cell r="P71">
            <v>1.1044012429086916</v>
          </cell>
        </row>
        <row r="72">
          <cell r="M72" t="str">
            <v>RHQ</v>
          </cell>
          <cell r="P72">
            <v>0.78677958349834565</v>
          </cell>
        </row>
        <row r="73">
          <cell r="M73" t="str">
            <v>RHU</v>
          </cell>
          <cell r="P73">
            <v>0.88651220675869913</v>
          </cell>
        </row>
        <row r="74">
          <cell r="M74" t="str">
            <v>RHW</v>
          </cell>
          <cell r="P74">
            <v>1.241117089462179</v>
          </cell>
        </row>
        <row r="75">
          <cell r="M75" t="str">
            <v>RJ1</v>
          </cell>
          <cell r="P75">
            <v>1.7446062898414214</v>
          </cell>
        </row>
        <row r="76">
          <cell r="M76" t="str">
            <v>RJ2</v>
          </cell>
          <cell r="P76">
            <v>1.0355989506651726</v>
          </cell>
        </row>
        <row r="77">
          <cell r="M77" t="str">
            <v>RJ6</v>
          </cell>
          <cell r="P77">
            <v>1.1635472713707926</v>
          </cell>
        </row>
        <row r="78">
          <cell r="M78" t="str">
            <v>RJ7</v>
          </cell>
          <cell r="P78">
            <v>1.5403149592432397</v>
          </cell>
        </row>
        <row r="79">
          <cell r="M79" t="str">
            <v>RJ8</v>
          </cell>
          <cell r="P79">
            <v>0.72101488216470533</v>
          </cell>
        </row>
        <row r="80">
          <cell r="M80" t="str">
            <v>RJC</v>
          </cell>
          <cell r="P80">
            <v>0.87509019777593222</v>
          </cell>
        </row>
        <row r="81">
          <cell r="M81" t="str">
            <v>RJE</v>
          </cell>
          <cell r="P81">
            <v>0.5404621243841794</v>
          </cell>
        </row>
        <row r="82">
          <cell r="M82" t="str">
            <v>RJL</v>
          </cell>
          <cell r="P82">
            <v>0.47289107841422617</v>
          </cell>
        </row>
        <row r="83">
          <cell r="M83" t="str">
            <v>RJN</v>
          </cell>
          <cell r="P83">
            <v>0.67596555765350819</v>
          </cell>
        </row>
        <row r="84">
          <cell r="M84" t="str">
            <v>RJR</v>
          </cell>
          <cell r="P84">
            <v>0.83110519383628056</v>
          </cell>
        </row>
        <row r="85">
          <cell r="M85" t="str">
            <v>RJZ</v>
          </cell>
          <cell r="P85">
            <v>1.4508648245148494</v>
          </cell>
        </row>
        <row r="86">
          <cell r="M86" t="str">
            <v>RK5</v>
          </cell>
          <cell r="P86">
            <v>0.47267582983452577</v>
          </cell>
        </row>
        <row r="87">
          <cell r="M87" t="str">
            <v>RK9</v>
          </cell>
          <cell r="P87">
            <v>0.88651220675869913</v>
          </cell>
        </row>
        <row r="88">
          <cell r="M88" t="str">
            <v>RKB</v>
          </cell>
          <cell r="P88">
            <v>0.71812071506887554</v>
          </cell>
        </row>
        <row r="89">
          <cell r="M89" t="str">
            <v>RKE</v>
          </cell>
          <cell r="P89">
            <v>2.1292732363653513</v>
          </cell>
        </row>
        <row r="90">
          <cell r="M90" t="str">
            <v>RKL</v>
          </cell>
          <cell r="P90">
            <v>1.211571111844429</v>
          </cell>
        </row>
        <row r="91">
          <cell r="M91" t="str">
            <v>RL1</v>
          </cell>
          <cell r="P91">
            <v>0.53190732405521945</v>
          </cell>
        </row>
        <row r="92">
          <cell r="M92" t="str">
            <v>RL4</v>
          </cell>
          <cell r="P92">
            <v>0.51908814181636631</v>
          </cell>
        </row>
        <row r="93">
          <cell r="M93" t="str">
            <v>RLN</v>
          </cell>
          <cell r="P93">
            <v>0.60947714214660587</v>
          </cell>
        </row>
        <row r="94">
          <cell r="M94" t="str">
            <v>RLQ</v>
          </cell>
          <cell r="P94">
            <v>0.50974451888625194</v>
          </cell>
        </row>
        <row r="95">
          <cell r="M95" t="str">
            <v>RLT</v>
          </cell>
          <cell r="P95">
            <v>0.62055854473108929</v>
          </cell>
        </row>
        <row r="96">
          <cell r="M96" t="str">
            <v>RLY</v>
          </cell>
          <cell r="P96">
            <v>0.53540414927978985</v>
          </cell>
        </row>
        <row r="97">
          <cell r="M97" t="str">
            <v>RM1</v>
          </cell>
          <cell r="P97">
            <v>0.62266609531628847</v>
          </cell>
        </row>
        <row r="98">
          <cell r="M98" t="str">
            <v>RM3</v>
          </cell>
          <cell r="P98">
            <v>0.7202911679914431</v>
          </cell>
        </row>
        <row r="99">
          <cell r="M99" t="str">
            <v>RMC</v>
          </cell>
          <cell r="P99">
            <v>0.63163994731557316</v>
          </cell>
        </row>
        <row r="100">
          <cell r="M100" t="str">
            <v>RMP</v>
          </cell>
          <cell r="P100">
            <v>0.55757291295439326</v>
          </cell>
        </row>
        <row r="101">
          <cell r="M101" t="str">
            <v>RMY</v>
          </cell>
          <cell r="P101">
            <v>0.66243043747524266</v>
          </cell>
        </row>
        <row r="102">
          <cell r="M102" t="str">
            <v>RN3</v>
          </cell>
          <cell r="P102">
            <v>0.83110519383628056</v>
          </cell>
        </row>
        <row r="103">
          <cell r="M103" t="str">
            <v>RN5</v>
          </cell>
          <cell r="P103">
            <v>0.93634975337711379</v>
          </cell>
        </row>
        <row r="104">
          <cell r="M104" t="str">
            <v>RN7</v>
          </cell>
          <cell r="P104">
            <v>1.839512829024301</v>
          </cell>
        </row>
        <row r="105">
          <cell r="M105" t="str">
            <v>RNA</v>
          </cell>
          <cell r="P105">
            <v>0.63163994731557316</v>
          </cell>
        </row>
        <row r="106">
          <cell r="M106" t="str">
            <v>RNK</v>
          </cell>
          <cell r="P106">
            <v>3.2911765675916707</v>
          </cell>
        </row>
        <row r="107">
          <cell r="M107" t="str">
            <v>RNL</v>
          </cell>
          <cell r="P107">
            <v>0.52694165459962206</v>
          </cell>
        </row>
        <row r="108">
          <cell r="M108" t="str">
            <v>RNN</v>
          </cell>
          <cell r="P108">
            <v>0.48625186529579589</v>
          </cell>
        </row>
        <row r="109">
          <cell r="M109" t="str">
            <v>RNQ</v>
          </cell>
          <cell r="P109">
            <v>0.55407012922418697</v>
          </cell>
        </row>
        <row r="110">
          <cell r="M110" t="str">
            <v>RNS</v>
          </cell>
          <cell r="P110">
            <v>0.66488415506902443</v>
          </cell>
        </row>
        <row r="111">
          <cell r="M111" t="str">
            <v>RNU</v>
          </cell>
          <cell r="P111">
            <v>1.1424576101883606</v>
          </cell>
        </row>
        <row r="112">
          <cell r="M112" t="str">
            <v>RNZ</v>
          </cell>
          <cell r="P112">
            <v>0.65380275248454078</v>
          </cell>
        </row>
        <row r="113">
          <cell r="M113" t="str">
            <v>RP1</v>
          </cell>
          <cell r="P113">
            <v>0.57177521226160422</v>
          </cell>
        </row>
        <row r="114">
          <cell r="M114" t="str">
            <v>RP4</v>
          </cell>
          <cell r="P114">
            <v>3.2911765675916707</v>
          </cell>
        </row>
        <row r="115">
          <cell r="M115" t="str">
            <v>RP5</v>
          </cell>
          <cell r="P115">
            <v>0.52492123904414822</v>
          </cell>
        </row>
        <row r="116">
          <cell r="M116" t="str">
            <v>RP6</v>
          </cell>
          <cell r="P116">
            <v>2.1497921013898456</v>
          </cell>
        </row>
        <row r="117">
          <cell r="M117" t="str">
            <v>RP7</v>
          </cell>
          <cell r="P117">
            <v>0.65994646351621367</v>
          </cell>
        </row>
        <row r="118">
          <cell r="M118" t="str">
            <v>RPA</v>
          </cell>
          <cell r="P118">
            <v>0.79786098608282918</v>
          </cell>
        </row>
        <row r="119">
          <cell r="M119" t="str">
            <v>RPC</v>
          </cell>
          <cell r="P119">
            <v>0.97516342743456907</v>
          </cell>
        </row>
        <row r="120">
          <cell r="M120" t="str">
            <v>RPG</v>
          </cell>
          <cell r="P120">
            <v>1.1075870837066117</v>
          </cell>
        </row>
        <row r="121">
          <cell r="M121" t="str">
            <v>RPY</v>
          </cell>
          <cell r="P121">
            <v>2.2705643502337689</v>
          </cell>
        </row>
        <row r="122">
          <cell r="M122" t="str">
            <v>RQ3</v>
          </cell>
          <cell r="P122">
            <v>0.79786098608282918</v>
          </cell>
        </row>
        <row r="123">
          <cell r="M123" t="str">
            <v>RQ6</v>
          </cell>
          <cell r="P123">
            <v>0.8421865964207641</v>
          </cell>
        </row>
        <row r="124">
          <cell r="M124" t="str">
            <v>RQ8</v>
          </cell>
          <cell r="P124">
            <v>1.1919856055496103</v>
          </cell>
        </row>
        <row r="125">
          <cell r="M125" t="str">
            <v>RQM</v>
          </cell>
          <cell r="P125">
            <v>2.9976132753049889</v>
          </cell>
        </row>
        <row r="126">
          <cell r="M126" t="str">
            <v>RQW</v>
          </cell>
          <cell r="P126">
            <v>0.88651220675869913</v>
          </cell>
        </row>
        <row r="127">
          <cell r="M127" t="str">
            <v>RQX</v>
          </cell>
          <cell r="P127">
            <v>1.4627451411518535</v>
          </cell>
        </row>
        <row r="128">
          <cell r="M128" t="str">
            <v>RQY</v>
          </cell>
          <cell r="P128">
            <v>1.5577483520790045</v>
          </cell>
        </row>
        <row r="129">
          <cell r="M129" t="str">
            <v>RR7</v>
          </cell>
          <cell r="P129">
            <v>0.72867305802130822</v>
          </cell>
        </row>
        <row r="130">
          <cell r="M130" t="str">
            <v>RR8</v>
          </cell>
          <cell r="P130">
            <v>0.897593609343183</v>
          </cell>
        </row>
        <row r="131">
          <cell r="M131" t="str">
            <v>RRE</v>
          </cell>
          <cell r="P131">
            <v>0.53293923188540349</v>
          </cell>
        </row>
        <row r="132">
          <cell r="M132" t="str">
            <v>RRF</v>
          </cell>
          <cell r="P132">
            <v>0.54536614208341827</v>
          </cell>
        </row>
        <row r="133">
          <cell r="M133" t="str">
            <v>RRJ</v>
          </cell>
          <cell r="P133">
            <v>0.79786098608282929</v>
          </cell>
        </row>
        <row r="134">
          <cell r="M134" t="str">
            <v>RRK</v>
          </cell>
          <cell r="P134">
            <v>0.85268123277235963</v>
          </cell>
        </row>
        <row r="135">
          <cell r="M135" t="str">
            <v>RRP</v>
          </cell>
          <cell r="P135">
            <v>1.2481125609552597</v>
          </cell>
        </row>
        <row r="136">
          <cell r="M136" t="str">
            <v>RRU</v>
          </cell>
          <cell r="P136">
            <v>1.5624777644122074</v>
          </cell>
        </row>
        <row r="137">
          <cell r="M137" t="str">
            <v>RRV</v>
          </cell>
          <cell r="P137">
            <v>3.4455307525178158</v>
          </cell>
        </row>
        <row r="138">
          <cell r="M138" t="str">
            <v>RT1</v>
          </cell>
          <cell r="P138">
            <v>0.94149463746671325</v>
          </cell>
        </row>
        <row r="139">
          <cell r="M139" t="str">
            <v>RT2</v>
          </cell>
          <cell r="P139">
            <v>0.59105511264233257</v>
          </cell>
        </row>
        <row r="140">
          <cell r="M140" t="str">
            <v>RT3</v>
          </cell>
          <cell r="P140">
            <v>2.8666123120818221</v>
          </cell>
        </row>
        <row r="141">
          <cell r="M141" t="str">
            <v>RT5</v>
          </cell>
          <cell r="P141">
            <v>0.55051630434035581</v>
          </cell>
        </row>
        <row r="142">
          <cell r="M142" t="str">
            <v>RTD</v>
          </cell>
          <cell r="P142">
            <v>1.0194890377725041</v>
          </cell>
        </row>
        <row r="143">
          <cell r="M143" t="str">
            <v>RTE</v>
          </cell>
          <cell r="P143">
            <v>0.90596684272214134</v>
          </cell>
        </row>
        <row r="144">
          <cell r="M144" t="str">
            <v>RTF</v>
          </cell>
          <cell r="P144">
            <v>0.56268043640689913</v>
          </cell>
        </row>
        <row r="145">
          <cell r="M145" t="str">
            <v>RTG</v>
          </cell>
          <cell r="P145">
            <v>0.62912141470068628</v>
          </cell>
        </row>
        <row r="146">
          <cell r="M146" t="str">
            <v>RTH</v>
          </cell>
          <cell r="P146">
            <v>1.3990074756511113</v>
          </cell>
        </row>
        <row r="147">
          <cell r="M147" t="str">
            <v>RTK</v>
          </cell>
          <cell r="P147">
            <v>1.2532948676317579</v>
          </cell>
        </row>
        <row r="148">
          <cell r="M148" t="str">
            <v>RTP</v>
          </cell>
          <cell r="P148">
            <v>1.2411170894621788</v>
          </cell>
        </row>
        <row r="149">
          <cell r="M149" t="str">
            <v>RTQ</v>
          </cell>
          <cell r="P149">
            <v>0.81997324711671282</v>
          </cell>
        </row>
        <row r="150">
          <cell r="M150" t="str">
            <v>RTR</v>
          </cell>
          <cell r="P150">
            <v>0.62713420620772176</v>
          </cell>
        </row>
        <row r="151">
          <cell r="M151" t="str">
            <v>RTV</v>
          </cell>
          <cell r="P151">
            <v>0.64131521882324372</v>
          </cell>
        </row>
        <row r="152">
          <cell r="M152" t="str">
            <v>RTX</v>
          </cell>
          <cell r="P152">
            <v>0.59528122980799791</v>
          </cell>
        </row>
        <row r="153">
          <cell r="M153" t="str">
            <v>RV3</v>
          </cell>
          <cell r="P153">
            <v>2.639521368585056</v>
          </cell>
        </row>
        <row r="154">
          <cell r="M154" t="str">
            <v>RV5</v>
          </cell>
          <cell r="P154">
            <v>1.4918841069922195</v>
          </cell>
        </row>
        <row r="155">
          <cell r="M155" t="str">
            <v>RV9</v>
          </cell>
          <cell r="P155">
            <v>0.50621840205577906</v>
          </cell>
        </row>
        <row r="156">
          <cell r="M156" t="str">
            <v>RVJ</v>
          </cell>
          <cell r="P156">
            <v>0.94191921968111791</v>
          </cell>
        </row>
        <row r="157">
          <cell r="M157" t="str">
            <v>RVN</v>
          </cell>
          <cell r="P157">
            <v>0.86203619992574854</v>
          </cell>
        </row>
        <row r="158">
          <cell r="M158" t="str">
            <v>RVR</v>
          </cell>
          <cell r="P158">
            <v>1.261229200950386</v>
          </cell>
        </row>
        <row r="159">
          <cell r="M159" t="str">
            <v>RVV</v>
          </cell>
          <cell r="P159">
            <v>0.89968121196559225</v>
          </cell>
        </row>
        <row r="160">
          <cell r="M160" t="str">
            <v>RVW</v>
          </cell>
          <cell r="P160">
            <v>0.58730449567314646</v>
          </cell>
        </row>
        <row r="161">
          <cell r="M161" t="str">
            <v>RVY</v>
          </cell>
          <cell r="P161">
            <v>0.59180330291037642</v>
          </cell>
        </row>
        <row r="162">
          <cell r="M162" t="str">
            <v>RW1</v>
          </cell>
          <cell r="P162">
            <v>0.87100942225465994</v>
          </cell>
        </row>
        <row r="163">
          <cell r="M163" t="str">
            <v>RW4</v>
          </cell>
          <cell r="P163">
            <v>0.68183779864133953</v>
          </cell>
        </row>
        <row r="164">
          <cell r="M164" t="str">
            <v>RW5</v>
          </cell>
          <cell r="P164">
            <v>0.63461629721678969</v>
          </cell>
        </row>
        <row r="165">
          <cell r="M165" t="str">
            <v>RW6</v>
          </cell>
          <cell r="P165">
            <v>0.72920667116060855</v>
          </cell>
        </row>
        <row r="166">
          <cell r="M166" t="str">
            <v>RWA</v>
          </cell>
          <cell r="P166">
            <v>0.47740848115863233</v>
          </cell>
        </row>
        <row r="167">
          <cell r="M167" t="str">
            <v>RWD</v>
          </cell>
          <cell r="P167">
            <v>0.63639390005956309</v>
          </cell>
        </row>
        <row r="168">
          <cell r="M168" t="str">
            <v>RWE</v>
          </cell>
          <cell r="P168">
            <v>0.56515153180867073</v>
          </cell>
        </row>
        <row r="169">
          <cell r="M169" t="str">
            <v>RWF</v>
          </cell>
          <cell r="P169">
            <v>1.0581139605388459</v>
          </cell>
        </row>
        <row r="170">
          <cell r="M170" t="str">
            <v>RWG</v>
          </cell>
          <cell r="P170">
            <v>1.337765394380791</v>
          </cell>
        </row>
        <row r="171">
          <cell r="M171" t="str">
            <v>RWH</v>
          </cell>
          <cell r="P171">
            <v>1.0443863418883714</v>
          </cell>
        </row>
        <row r="172">
          <cell r="M172" t="str">
            <v>RWJ</v>
          </cell>
          <cell r="P172">
            <v>0.78677958349834554</v>
          </cell>
        </row>
        <row r="173">
          <cell r="M173" t="str">
            <v>RWK</v>
          </cell>
          <cell r="P173">
            <v>1.3715617107131546</v>
          </cell>
        </row>
        <row r="174">
          <cell r="M174" t="str">
            <v>RWP</v>
          </cell>
          <cell r="P174">
            <v>0.71176618640174694</v>
          </cell>
        </row>
        <row r="175">
          <cell r="M175" t="str">
            <v>RWR</v>
          </cell>
          <cell r="P175">
            <v>1.1464407136024795</v>
          </cell>
        </row>
        <row r="176">
          <cell r="M176" t="str">
            <v>RWV</v>
          </cell>
          <cell r="P176">
            <v>0.82470896157632256</v>
          </cell>
        </row>
        <row r="177">
          <cell r="M177" t="str">
            <v>RWW</v>
          </cell>
          <cell r="P177">
            <v>0.72595277185269058</v>
          </cell>
        </row>
        <row r="178">
          <cell r="M178" t="str">
            <v>RWX</v>
          </cell>
          <cell r="P178">
            <v>1.2033596363282142</v>
          </cell>
        </row>
        <row r="179">
          <cell r="M179" t="str">
            <v>RWY</v>
          </cell>
          <cell r="P179">
            <v>0.4716568853958929</v>
          </cell>
        </row>
        <row r="180">
          <cell r="M180" t="str">
            <v>RX1</v>
          </cell>
          <cell r="P180">
            <v>0.74245397316041062</v>
          </cell>
        </row>
        <row r="181">
          <cell r="M181" t="str">
            <v>RX2</v>
          </cell>
          <cell r="P181">
            <v>1.0191998421867972</v>
          </cell>
        </row>
        <row r="182">
          <cell r="M182" t="str">
            <v>RX3</v>
          </cell>
          <cell r="P182">
            <v>0.62963923477601091</v>
          </cell>
        </row>
        <row r="183">
          <cell r="M183" t="str">
            <v>RX4</v>
          </cell>
          <cell r="P183">
            <v>0.73145833878114319</v>
          </cell>
        </row>
        <row r="184">
          <cell r="M184" t="str">
            <v>RX6</v>
          </cell>
          <cell r="P184">
            <v>1.0194890377725041</v>
          </cell>
        </row>
        <row r="185">
          <cell r="M185" t="str">
            <v>RX7</v>
          </cell>
          <cell r="P185">
            <v>0.63163994731557316</v>
          </cell>
        </row>
        <row r="186">
          <cell r="M186" t="str">
            <v>RX8</v>
          </cell>
          <cell r="P186">
            <v>0.59839573956212189</v>
          </cell>
        </row>
        <row r="187">
          <cell r="M187" t="str">
            <v>RX9</v>
          </cell>
          <cell r="P187">
            <v>0.74245397316041062</v>
          </cell>
        </row>
        <row r="188">
          <cell r="M188" t="str">
            <v>RXA</v>
          </cell>
          <cell r="P188">
            <v>0.74205184391198409</v>
          </cell>
        </row>
        <row r="189">
          <cell r="M189" t="str">
            <v>RXC</v>
          </cell>
          <cell r="P189">
            <v>0.8849521018240436</v>
          </cell>
        </row>
        <row r="190">
          <cell r="M190" t="str">
            <v>RXE</v>
          </cell>
          <cell r="P190">
            <v>0.54119566394074037</v>
          </cell>
        </row>
        <row r="191">
          <cell r="M191" t="str">
            <v>RXF</v>
          </cell>
          <cell r="P191">
            <v>0.5608032037050048</v>
          </cell>
        </row>
        <row r="192">
          <cell r="M192" t="str">
            <v>RXG</v>
          </cell>
          <cell r="P192">
            <v>0.54507004108473611</v>
          </cell>
        </row>
        <row r="193">
          <cell r="M193" t="str">
            <v>RXH</v>
          </cell>
          <cell r="P193">
            <v>1.260708198131719</v>
          </cell>
        </row>
        <row r="194">
          <cell r="M194" t="str">
            <v>RXK</v>
          </cell>
          <cell r="P194">
            <v>0.65916632209148418</v>
          </cell>
        </row>
        <row r="195">
          <cell r="M195" t="str">
            <v>RXL</v>
          </cell>
          <cell r="P195">
            <v>0.72835885438755132</v>
          </cell>
        </row>
        <row r="196">
          <cell r="M196" t="str">
            <v>RXM</v>
          </cell>
          <cell r="P196">
            <v>0.65068103257621579</v>
          </cell>
        </row>
        <row r="197">
          <cell r="M197" t="str">
            <v>RXN</v>
          </cell>
          <cell r="P197">
            <v>0.74193764380232419</v>
          </cell>
        </row>
        <row r="198">
          <cell r="M198" t="str">
            <v>RXP</v>
          </cell>
          <cell r="P198">
            <v>0.50194100073984016</v>
          </cell>
        </row>
        <row r="199">
          <cell r="M199" t="str">
            <v>RXQ</v>
          </cell>
          <cell r="P199">
            <v>0.86821531538807717</v>
          </cell>
        </row>
        <row r="200">
          <cell r="M200" t="str">
            <v>RXR</v>
          </cell>
          <cell r="P200">
            <v>0.487337401630142</v>
          </cell>
        </row>
        <row r="201">
          <cell r="M201" t="str">
            <v>RXT</v>
          </cell>
          <cell r="P201">
            <v>0.82239244643001896</v>
          </cell>
        </row>
        <row r="202">
          <cell r="M202" t="str">
            <v>RXV</v>
          </cell>
          <cell r="P202">
            <v>0.67681802759930199</v>
          </cell>
        </row>
        <row r="203">
          <cell r="M203" t="str">
            <v>RXW</v>
          </cell>
          <cell r="P203">
            <v>0.55021619120513277</v>
          </cell>
        </row>
        <row r="204">
          <cell r="M204" t="str">
            <v>RXX</v>
          </cell>
          <cell r="P204">
            <v>1.4131927507113493</v>
          </cell>
        </row>
        <row r="205">
          <cell r="M205" t="str">
            <v>RXY</v>
          </cell>
          <cell r="P205">
            <v>1.16041855511596</v>
          </cell>
        </row>
        <row r="206">
          <cell r="M206" t="str">
            <v>RY2</v>
          </cell>
          <cell r="P206">
            <v>0.53190732405521945</v>
          </cell>
        </row>
        <row r="207">
          <cell r="M207" t="str">
            <v>RY3</v>
          </cell>
          <cell r="P207">
            <v>0.71230536776462561</v>
          </cell>
        </row>
        <row r="208">
          <cell r="M208" t="str">
            <v>RY4</v>
          </cell>
          <cell r="P208">
            <v>1.1351113603760496</v>
          </cell>
        </row>
        <row r="209">
          <cell r="M209" t="str">
            <v>RY5</v>
          </cell>
          <cell r="P209">
            <v>0.42384825390328246</v>
          </cell>
        </row>
        <row r="210">
          <cell r="M210" t="str">
            <v>RY6</v>
          </cell>
          <cell r="P210">
            <v>0.897593609343183</v>
          </cell>
        </row>
        <row r="211">
          <cell r="M211" t="str">
            <v>RY7</v>
          </cell>
          <cell r="P211">
            <v>0.64272134990005692</v>
          </cell>
        </row>
        <row r="212">
          <cell r="M212" t="str">
            <v>RY8</v>
          </cell>
          <cell r="P212">
            <v>0.48234381134171372</v>
          </cell>
        </row>
        <row r="213">
          <cell r="M213" t="str">
            <v>RY9</v>
          </cell>
          <cell r="P213">
            <v>1.9281640497001711</v>
          </cell>
        </row>
        <row r="214">
          <cell r="M214" t="str">
            <v>RYA</v>
          </cell>
          <cell r="P214">
            <v>0.63163994731557316</v>
          </cell>
        </row>
        <row r="215">
          <cell r="M215" t="str">
            <v>RYC</v>
          </cell>
          <cell r="P215">
            <v>0.63163994731557316</v>
          </cell>
        </row>
        <row r="216">
          <cell r="M216" t="str">
            <v>RYD</v>
          </cell>
          <cell r="P216">
            <v>0.78677958349834554</v>
          </cell>
        </row>
        <row r="217">
          <cell r="M217" t="str">
            <v>RYE</v>
          </cell>
          <cell r="P217">
            <v>0.85326799900524786</v>
          </cell>
        </row>
        <row r="218">
          <cell r="M218" t="str">
            <v>RYF</v>
          </cell>
          <cell r="P218">
            <v>1.0970588558638903</v>
          </cell>
        </row>
        <row r="219">
          <cell r="M219" t="str">
            <v>RYG</v>
          </cell>
          <cell r="P219">
            <v>0.91757208107460442</v>
          </cell>
        </row>
        <row r="220">
          <cell r="M220" t="str">
            <v>RYJ</v>
          </cell>
          <cell r="P220">
            <v>3.1314311417423846</v>
          </cell>
        </row>
        <row r="221">
          <cell r="M221" t="str">
            <v>RYK</v>
          </cell>
          <cell r="P221">
            <v>0.57162989024267663</v>
          </cell>
        </row>
        <row r="222">
          <cell r="M222" t="str">
            <v>RYR</v>
          </cell>
          <cell r="P222">
            <v>0.96425991532722788</v>
          </cell>
        </row>
        <row r="223">
          <cell r="M223" t="str">
            <v>RYV</v>
          </cell>
          <cell r="P223">
            <v>0.65380275248454067</v>
          </cell>
        </row>
        <row r="224">
          <cell r="M224" t="str">
            <v>RYW</v>
          </cell>
          <cell r="P224">
            <v>0.7978609860828294</v>
          </cell>
        </row>
        <row r="225">
          <cell r="M225" t="str">
            <v>RYX</v>
          </cell>
          <cell r="P225">
            <v>2.5313369805155279</v>
          </cell>
        </row>
        <row r="226">
          <cell r="M226" t="str">
            <v>RYY</v>
          </cell>
          <cell r="P226">
            <v>0.94214181765863558</v>
          </cell>
        </row>
        <row r="227">
          <cell r="M227" t="str">
            <v>TAD</v>
          </cell>
          <cell r="P227">
            <v>0.54298872663970332</v>
          </cell>
        </row>
        <row r="228">
          <cell r="M228" t="str">
            <v>TAF</v>
          </cell>
          <cell r="P228">
            <v>3.1456905097054055</v>
          </cell>
        </row>
        <row r="229">
          <cell r="M229" t="str">
            <v>TAH</v>
          </cell>
          <cell r="P229">
            <v>0.73520734680445621</v>
          </cell>
        </row>
        <row r="230">
          <cell r="M230" t="str">
            <v>TAJ</v>
          </cell>
          <cell r="P230">
            <v>0.50880230932761872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Version Control"/>
      <sheetName val="List of Trusts"/>
      <sheetName val="Org Code NHS FT"/>
      <sheetName val="Mergers"/>
      <sheetName val="TotalCosts"/>
      <sheetName val="TotalStaff"/>
      <sheetName val="External Contracts"/>
      <sheetName val="Annual Depreciation"/>
      <sheetName val="Business Rates"/>
      <sheetName val=" Land _ Bul NBV opening"/>
      <sheetName val="Land_Bul NBV closing"/>
      <sheetName val="Land PDC "/>
      <sheetName val="Building PDC"/>
      <sheetName val="ESR Data Diff Categ"/>
      <sheetName val="Weighting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9">
          <cell r="Q9">
            <v>0.12650520159753528</v>
          </cell>
          <cell r="R9">
            <v>0.35207953842028311</v>
          </cell>
          <cell r="S9">
            <v>0.15244828957536402</v>
          </cell>
          <cell r="T9">
            <v>1.3742522613996569E-2</v>
          </cell>
          <cell r="U9">
            <v>1.2248474628677746E-2</v>
          </cell>
          <cell r="V9">
            <v>2.1207022417790286E-3</v>
          </cell>
          <cell r="W9">
            <v>4.5222136933019486E-3</v>
          </cell>
          <cell r="X9">
            <v>0.33633305722906226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J9:Q181" totalsRowShown="0" headerRowDxfId="24" dataDxfId="22" headerRowBorderDxfId="23" tableBorderDxfId="21" totalsRowBorderDxfId="20">
  <tableColumns count="8">
    <tableColumn id="1" xr3:uid="{00000000-0010-0000-0000-000001000000}" name="NHS Trust Code" dataDxfId="19"/>
    <tableColumn id="2" xr3:uid="{00000000-0010-0000-0000-000002000000}" name="Trust Name" dataDxfId="18"/>
    <tableColumn id="3" xr3:uid="{00000000-0010-0000-0000-000003000000}" name="Form Name" dataDxfId="17"/>
    <tableColumn id="4" xr3:uid="{00000000-0010-0000-0000-000004000000}" name="row" dataDxfId="16"/>
    <tableColumn id="5" xr3:uid="{00000000-0010-0000-0000-000005000000}" name="Row sc and descriptor" dataDxfId="15"/>
    <tableColumn id="6" xr3:uid="{00000000-0010-0000-0000-000006000000}" name="column" dataDxfId="14"/>
    <tableColumn id="7" xr3:uid="{00000000-0010-0000-0000-000007000000}" name="Col mc and descriptor" dataDxfId="13"/>
    <tableColumn id="8" xr3:uid="{00000000-0010-0000-0000-000008000000}" name="value" dataDxfId="12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9:H323" totalsRowShown="0" headerRowDxfId="11" dataDxfId="9" headerRowBorderDxfId="10" tableBorderDxfId="8">
  <tableColumns count="8">
    <tableColumn id="1" xr3:uid="{00000000-0010-0000-0100-000001000000}" name="NHS Code" dataDxfId="7"/>
    <tableColumn id="2" xr3:uid="{00000000-0010-0000-0100-000002000000}" name="Organisation Name2" dataDxfId="6"/>
    <tableColumn id="3" xr3:uid="{00000000-0010-0000-0100-000003000000}" name="WorkSheetName" dataDxfId="5"/>
    <tableColumn id="4" xr3:uid="{00000000-0010-0000-0100-000004000000}" name="TableID" dataDxfId="4"/>
    <tableColumn id="5" xr3:uid="{00000000-0010-0000-0100-000005000000}" name="MainCode" dataDxfId="3"/>
    <tableColumn id="6" xr3:uid="{00000000-0010-0000-0100-000006000000}" name="RowID" dataDxfId="2"/>
    <tableColumn id="7" xr3:uid="{00000000-0010-0000-0100-000007000000}" name="SubCode" dataDxfId="1"/>
    <tableColumn id="8" xr3:uid="{00000000-0010-0000-0100-000008000000}" name="Value £'00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v.uk/government/publications/nhs-trusts-accounts-2016-to-2017" TargetMode="External"/><Relationship Id="rId2" Type="http://schemas.openxmlformats.org/officeDocument/2006/relationships/hyperlink" Target="https://www.gov.uk/government/publications/nhs-foundation-trust-accounts-consolidation-ftc-files-201617" TargetMode="External"/><Relationship Id="rId1" Type="http://schemas.openxmlformats.org/officeDocument/2006/relationships/hyperlink" Target="https://www.gov.uk/government/uploads/system/uploads/attachment_data/file/509698/Annex_A_national_prices_and_national_tariff_workbook.xlsx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  <pageSetUpPr autoPageBreaks="0"/>
  </sheetPr>
  <dimension ref="A1:E35"/>
  <sheetViews>
    <sheetView tabSelected="1" workbookViewId="0">
      <selection activeCell="A2" sqref="A2"/>
    </sheetView>
  </sheetViews>
  <sheetFormatPr defaultColWidth="8.85546875" defaultRowHeight="15" x14ac:dyDescent="0.25"/>
  <cols>
    <col min="1" max="1" width="30.140625" style="113" customWidth="1"/>
    <col min="2" max="2" width="24.85546875" style="39" customWidth="1"/>
    <col min="3" max="16384" width="8.85546875" style="39"/>
  </cols>
  <sheetData>
    <row r="1" spans="1:5" x14ac:dyDescent="0.25">
      <c r="A1" s="113" t="s">
        <v>796</v>
      </c>
      <c r="B1" s="160" t="s">
        <v>834</v>
      </c>
      <c r="C1" s="111"/>
      <c r="D1" s="111"/>
      <c r="E1" s="111"/>
    </row>
    <row r="3" spans="1:5" x14ac:dyDescent="0.25">
      <c r="A3" s="113" t="s">
        <v>794</v>
      </c>
      <c r="B3" s="114" t="s">
        <v>823</v>
      </c>
      <c r="C3" s="154" t="s">
        <v>824</v>
      </c>
    </row>
    <row r="4" spans="1:5" x14ac:dyDescent="0.25">
      <c r="B4" s="155"/>
      <c r="C4" s="158"/>
    </row>
    <row r="5" spans="1:5" x14ac:dyDescent="0.25">
      <c r="B5" s="156"/>
      <c r="C5" s="159" t="s">
        <v>825</v>
      </c>
    </row>
    <row r="6" spans="1:5" x14ac:dyDescent="0.25">
      <c r="B6" s="156"/>
      <c r="C6" s="159" t="s">
        <v>826</v>
      </c>
    </row>
    <row r="7" spans="1:5" x14ac:dyDescent="0.25">
      <c r="B7" s="156"/>
      <c r="C7" s="157" t="s">
        <v>827</v>
      </c>
    </row>
    <row r="8" spans="1:5" x14ac:dyDescent="0.25">
      <c r="B8" s="156"/>
      <c r="C8" s="39" t="s">
        <v>828</v>
      </c>
    </row>
    <row r="9" spans="1:5" x14ac:dyDescent="0.25">
      <c r="B9" s="156"/>
    </row>
    <row r="10" spans="1:5" x14ac:dyDescent="0.25">
      <c r="B10" s="156"/>
      <c r="C10" s="158" t="s">
        <v>829</v>
      </c>
    </row>
    <row r="11" spans="1:5" x14ac:dyDescent="0.25">
      <c r="B11" s="156"/>
      <c r="C11" s="158" t="s">
        <v>830</v>
      </c>
    </row>
    <row r="12" spans="1:5" x14ac:dyDescent="0.25">
      <c r="B12" s="156"/>
      <c r="C12" s="62" t="s">
        <v>831</v>
      </c>
    </row>
    <row r="13" spans="1:5" x14ac:dyDescent="0.25">
      <c r="B13" s="156"/>
      <c r="C13" s="39" t="s">
        <v>832</v>
      </c>
    </row>
    <row r="14" spans="1:5" x14ac:dyDescent="0.25">
      <c r="C14" s="62"/>
    </row>
    <row r="16" spans="1:5" x14ac:dyDescent="0.25">
      <c r="A16" s="113" t="s">
        <v>793</v>
      </c>
      <c r="B16" s="39" t="s">
        <v>795</v>
      </c>
    </row>
    <row r="17" spans="1:2" x14ac:dyDescent="0.25">
      <c r="B17" s="112" t="s">
        <v>769</v>
      </c>
    </row>
    <row r="18" spans="1:2" x14ac:dyDescent="0.25">
      <c r="B18" s="112"/>
    </row>
    <row r="19" spans="1:2" x14ac:dyDescent="0.25">
      <c r="B19" s="112"/>
    </row>
    <row r="20" spans="1:2" x14ac:dyDescent="0.25">
      <c r="A20" s="113" t="s">
        <v>781</v>
      </c>
      <c r="B20" s="141" t="s">
        <v>833</v>
      </c>
    </row>
    <row r="23" spans="1:2" x14ac:dyDescent="0.25">
      <c r="A23" s="113" t="s">
        <v>797</v>
      </c>
      <c r="B23" s="39" t="s">
        <v>798</v>
      </c>
    </row>
    <row r="26" spans="1:2" x14ac:dyDescent="0.25">
      <c r="A26" s="113" t="s">
        <v>810</v>
      </c>
      <c r="B26" s="39" t="s">
        <v>821</v>
      </c>
    </row>
    <row r="28" spans="1:2" x14ac:dyDescent="0.25">
      <c r="B28" s="111" t="s">
        <v>484</v>
      </c>
    </row>
    <row r="29" spans="1:2" x14ac:dyDescent="0.25">
      <c r="B29" s="111" t="s">
        <v>485</v>
      </c>
    </row>
    <row r="30" spans="1:2" x14ac:dyDescent="0.25">
      <c r="B30" s="111" t="s">
        <v>486</v>
      </c>
    </row>
    <row r="31" spans="1:2" x14ac:dyDescent="0.25">
      <c r="B31" s="111" t="s">
        <v>481</v>
      </c>
    </row>
    <row r="32" spans="1:2" x14ac:dyDescent="0.25">
      <c r="B32" s="111" t="s">
        <v>482</v>
      </c>
    </row>
    <row r="33" spans="2:2" x14ac:dyDescent="0.25">
      <c r="B33" s="111" t="s">
        <v>483</v>
      </c>
    </row>
    <row r="35" spans="2:2" x14ac:dyDescent="0.25">
      <c r="B35" s="39" t="s">
        <v>822</v>
      </c>
    </row>
  </sheetData>
  <sortState ref="B28:B34">
    <sortCondition ref="B28:B34"/>
  </sortState>
  <hyperlinks>
    <hyperlink ref="B17" r:id="rId1" xr:uid="{C70C2FF1-9FB0-4C97-B3BE-FB41DE466D87}"/>
    <hyperlink ref="C7" r:id="rId2" xr:uid="{47DAB4AF-DD49-4E4F-9A84-806899E4195E}"/>
    <hyperlink ref="C12" r:id="rId3" xr:uid="{50F0897C-B1BF-439D-BD6E-1CF39567080E}"/>
  </hyperlinks>
  <pageMargins left="0.75" right="0.75" top="1" bottom="1" header="0.3" footer="0.3"/>
  <pageSetup paperSize="9" orientation="portrait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3:T323"/>
  <sheetViews>
    <sheetView workbookViewId="0"/>
  </sheetViews>
  <sheetFormatPr defaultColWidth="9.140625" defaultRowHeight="15" x14ac:dyDescent="0.25"/>
  <cols>
    <col min="1" max="1" width="11.140625" style="39" customWidth="1"/>
    <col min="2" max="2" width="19.5703125" style="39" customWidth="1"/>
    <col min="3" max="3" width="20.140625" style="39" customWidth="1"/>
    <col min="4" max="4" width="9.85546875" style="39" bestFit="1" customWidth="1"/>
    <col min="5" max="5" width="12.28515625" style="39" bestFit="1" customWidth="1"/>
    <col min="6" max="6" width="8.85546875" style="39" bestFit="1" customWidth="1"/>
    <col min="7" max="7" width="11" style="39" bestFit="1" customWidth="1"/>
    <col min="8" max="8" width="10.5703125" style="39" bestFit="1" customWidth="1"/>
    <col min="9" max="9" width="9.140625" style="39"/>
    <col min="10" max="10" width="11.42578125" style="39" customWidth="1"/>
    <col min="11" max="11" width="25" style="39" customWidth="1"/>
    <col min="12" max="12" width="19.42578125" style="39" bestFit="1" customWidth="1"/>
    <col min="13" max="13" width="6.5703125" style="39" bestFit="1" customWidth="1"/>
    <col min="14" max="14" width="22.140625" style="39" customWidth="1"/>
    <col min="15" max="15" width="9.5703125" style="39" customWidth="1"/>
    <col min="16" max="16" width="11.28515625" style="39" customWidth="1"/>
    <col min="17" max="16384" width="9.140625" style="39"/>
  </cols>
  <sheetData>
    <row r="3" spans="1:20" x14ac:dyDescent="0.25">
      <c r="B3" s="40" t="s">
        <v>487</v>
      </c>
      <c r="D3" s="41"/>
      <c r="K3" s="40" t="s">
        <v>488</v>
      </c>
      <c r="M3" s="41"/>
    </row>
    <row r="4" spans="1:20" ht="24.75" x14ac:dyDescent="0.25">
      <c r="C4" s="42" t="s">
        <v>489</v>
      </c>
      <c r="D4" s="42" t="s">
        <v>490</v>
      </c>
      <c r="E4" s="42" t="s">
        <v>491</v>
      </c>
      <c r="F4" s="42" t="s">
        <v>492</v>
      </c>
      <c r="G4" s="42" t="s">
        <v>493</v>
      </c>
      <c r="L4" s="43" t="s">
        <v>494</v>
      </c>
      <c r="M4" s="44" t="s">
        <v>495</v>
      </c>
      <c r="N4" s="43" t="s">
        <v>496</v>
      </c>
      <c r="O4" s="44" t="s">
        <v>497</v>
      </c>
      <c r="P4" s="45" t="s">
        <v>498</v>
      </c>
      <c r="S4" s="46"/>
    </row>
    <row r="5" spans="1:20" x14ac:dyDescent="0.25">
      <c r="B5" s="47" t="s">
        <v>499</v>
      </c>
      <c r="C5" s="48" t="s">
        <v>500</v>
      </c>
      <c r="D5" s="49">
        <v>1</v>
      </c>
      <c r="E5" s="48" t="s">
        <v>501</v>
      </c>
      <c r="F5" s="49">
        <v>14</v>
      </c>
      <c r="G5" s="48" t="s">
        <v>502</v>
      </c>
      <c r="K5" s="47" t="s">
        <v>503</v>
      </c>
      <c r="L5" s="50" t="s">
        <v>504</v>
      </c>
      <c r="M5" s="50">
        <v>12</v>
      </c>
      <c r="N5" s="50" t="s">
        <v>505</v>
      </c>
      <c r="O5" s="50">
        <v>5</v>
      </c>
      <c r="P5" s="50" t="s">
        <v>506</v>
      </c>
      <c r="S5" s="51"/>
    </row>
    <row r="6" spans="1:20" x14ac:dyDescent="0.25">
      <c r="B6" s="47" t="s">
        <v>507</v>
      </c>
      <c r="C6" s="52" t="s">
        <v>500</v>
      </c>
      <c r="D6" s="53">
        <v>1</v>
      </c>
      <c r="E6" s="52" t="s">
        <v>501</v>
      </c>
      <c r="F6" s="53">
        <v>15</v>
      </c>
      <c r="G6" s="52" t="s">
        <v>508</v>
      </c>
      <c r="K6" s="47" t="s">
        <v>509</v>
      </c>
      <c r="L6" s="54" t="s">
        <v>504</v>
      </c>
      <c r="M6" s="54">
        <v>13</v>
      </c>
      <c r="N6" s="54" t="s">
        <v>510</v>
      </c>
      <c r="O6" s="54">
        <v>5</v>
      </c>
      <c r="P6" s="54" t="s">
        <v>506</v>
      </c>
      <c r="T6" s="55"/>
    </row>
    <row r="7" spans="1:20" x14ac:dyDescent="0.25">
      <c r="B7" s="47"/>
      <c r="C7" s="56"/>
      <c r="D7" s="56"/>
      <c r="E7" s="56"/>
      <c r="F7" s="56"/>
      <c r="G7" s="56"/>
      <c r="K7" s="47"/>
      <c r="L7" s="57"/>
      <c r="M7" s="57"/>
      <c r="N7" s="57"/>
      <c r="O7" s="57"/>
      <c r="P7" s="57"/>
      <c r="T7" s="55"/>
    </row>
    <row r="8" spans="1:20" x14ac:dyDescent="0.25">
      <c r="A8" s="58">
        <f>COUNTA(Table2[NHS Code])/2</f>
        <v>157</v>
      </c>
      <c r="J8" s="58">
        <f>COUNTA(Table1[NHS Trust Code])/2</f>
        <v>86</v>
      </c>
    </row>
    <row r="9" spans="1:20" ht="24.75" x14ac:dyDescent="0.25">
      <c r="A9" s="42" t="s">
        <v>511</v>
      </c>
      <c r="B9" s="42" t="s">
        <v>512</v>
      </c>
      <c r="C9" s="42" t="s">
        <v>489</v>
      </c>
      <c r="D9" s="42" t="s">
        <v>490</v>
      </c>
      <c r="E9" s="42" t="s">
        <v>491</v>
      </c>
      <c r="F9" s="42" t="s">
        <v>492</v>
      </c>
      <c r="G9" s="42" t="s">
        <v>493</v>
      </c>
      <c r="H9" s="59" t="s">
        <v>513</v>
      </c>
      <c r="J9" s="60" t="s">
        <v>514</v>
      </c>
      <c r="K9" s="60" t="s">
        <v>515</v>
      </c>
      <c r="L9" s="60" t="s">
        <v>494</v>
      </c>
      <c r="M9" s="60" t="s">
        <v>495</v>
      </c>
      <c r="N9" s="60" t="s">
        <v>496</v>
      </c>
      <c r="O9" s="60" t="s">
        <v>497</v>
      </c>
      <c r="P9" s="45" t="s">
        <v>498</v>
      </c>
      <c r="Q9" s="61" t="s">
        <v>516</v>
      </c>
      <c r="T9" s="62"/>
    </row>
    <row r="10" spans="1:20" x14ac:dyDescent="0.25">
      <c r="A10" s="39" t="s">
        <v>337</v>
      </c>
      <c r="B10" s="39" t="s">
        <v>517</v>
      </c>
      <c r="C10" s="39" t="s">
        <v>500</v>
      </c>
      <c r="D10" s="58">
        <v>1</v>
      </c>
      <c r="E10" s="39" t="s">
        <v>501</v>
      </c>
      <c r="F10" s="58">
        <v>14</v>
      </c>
      <c r="G10" s="39" t="s">
        <v>502</v>
      </c>
      <c r="H10" s="63">
        <v>147357</v>
      </c>
      <c r="J10" s="64" t="s">
        <v>343</v>
      </c>
      <c r="K10" s="39" t="s">
        <v>518</v>
      </c>
      <c r="L10" s="64" t="s">
        <v>504</v>
      </c>
      <c r="M10" s="64">
        <v>12</v>
      </c>
      <c r="N10" s="64" t="s">
        <v>505</v>
      </c>
      <c r="O10" s="64">
        <v>5</v>
      </c>
      <c r="P10" s="64" t="s">
        <v>506</v>
      </c>
      <c r="Q10" s="65">
        <v>203282</v>
      </c>
    </row>
    <row r="11" spans="1:20" x14ac:dyDescent="0.25">
      <c r="A11" s="39" t="s">
        <v>337</v>
      </c>
      <c r="B11" s="39" t="s">
        <v>517</v>
      </c>
      <c r="C11" s="39" t="s">
        <v>500</v>
      </c>
      <c r="D11" s="58">
        <v>1</v>
      </c>
      <c r="E11" s="39" t="s">
        <v>501</v>
      </c>
      <c r="F11" s="58">
        <v>15</v>
      </c>
      <c r="G11" s="39" t="s">
        <v>508</v>
      </c>
      <c r="H11" s="63">
        <v>8004</v>
      </c>
      <c r="J11" s="64" t="s">
        <v>343</v>
      </c>
      <c r="K11" s="39" t="s">
        <v>518</v>
      </c>
      <c r="L11" s="64" t="s">
        <v>504</v>
      </c>
      <c r="M11" s="64">
        <v>13</v>
      </c>
      <c r="N11" s="64" t="s">
        <v>510</v>
      </c>
      <c r="O11" s="64">
        <v>5</v>
      </c>
      <c r="P11" s="64" t="s">
        <v>506</v>
      </c>
      <c r="Q11" s="65">
        <v>11075</v>
      </c>
      <c r="T11" s="55"/>
    </row>
    <row r="12" spans="1:20" x14ac:dyDescent="0.25">
      <c r="A12" s="39" t="s">
        <v>338</v>
      </c>
      <c r="B12" s="39" t="s">
        <v>519</v>
      </c>
      <c r="C12" s="39" t="s">
        <v>500</v>
      </c>
      <c r="D12" s="58">
        <v>1</v>
      </c>
      <c r="E12" s="39" t="s">
        <v>501</v>
      </c>
      <c r="F12" s="58">
        <v>14</v>
      </c>
      <c r="G12" s="39" t="s">
        <v>502</v>
      </c>
      <c r="H12" s="63">
        <v>300248</v>
      </c>
      <c r="J12" s="64" t="s">
        <v>345</v>
      </c>
      <c r="K12" s="39" t="s">
        <v>520</v>
      </c>
      <c r="L12" s="64" t="s">
        <v>504</v>
      </c>
      <c r="M12" s="64">
        <v>12</v>
      </c>
      <c r="N12" s="64" t="s">
        <v>505</v>
      </c>
      <c r="O12" s="64">
        <v>5</v>
      </c>
      <c r="P12" s="64" t="s">
        <v>506</v>
      </c>
      <c r="Q12" s="65">
        <v>500262</v>
      </c>
    </row>
    <row r="13" spans="1:20" x14ac:dyDescent="0.25">
      <c r="A13" s="39" t="s">
        <v>338</v>
      </c>
      <c r="B13" s="39" t="s">
        <v>519</v>
      </c>
      <c r="C13" s="39" t="s">
        <v>500</v>
      </c>
      <c r="D13" s="58">
        <v>1</v>
      </c>
      <c r="E13" s="39" t="s">
        <v>501</v>
      </c>
      <c r="F13" s="58">
        <v>15</v>
      </c>
      <c r="G13" s="39" t="s">
        <v>508</v>
      </c>
      <c r="H13" s="63">
        <v>43123</v>
      </c>
      <c r="J13" s="64" t="s">
        <v>345</v>
      </c>
      <c r="K13" s="39" t="s">
        <v>520</v>
      </c>
      <c r="L13" s="64" t="s">
        <v>504</v>
      </c>
      <c r="M13" s="64">
        <v>13</v>
      </c>
      <c r="N13" s="64" t="s">
        <v>510</v>
      </c>
      <c r="O13" s="64">
        <v>5</v>
      </c>
      <c r="P13" s="64" t="s">
        <v>506</v>
      </c>
      <c r="Q13" s="65">
        <v>57704</v>
      </c>
      <c r="T13" s="62"/>
    </row>
    <row r="14" spans="1:20" x14ac:dyDescent="0.25">
      <c r="A14" s="39" t="s">
        <v>339</v>
      </c>
      <c r="B14" s="39" t="s">
        <v>521</v>
      </c>
      <c r="C14" s="39" t="s">
        <v>500</v>
      </c>
      <c r="D14" s="58">
        <v>1</v>
      </c>
      <c r="E14" s="39" t="s">
        <v>501</v>
      </c>
      <c r="F14" s="58">
        <v>14</v>
      </c>
      <c r="G14" s="39" t="s">
        <v>502</v>
      </c>
      <c r="H14" s="63">
        <v>145845</v>
      </c>
      <c r="J14" s="64" t="s">
        <v>209</v>
      </c>
      <c r="K14" s="39" t="s">
        <v>522</v>
      </c>
      <c r="L14" s="64" t="s">
        <v>504</v>
      </c>
      <c r="M14" s="64">
        <v>12</v>
      </c>
      <c r="N14" s="64" t="s">
        <v>505</v>
      </c>
      <c r="O14" s="64">
        <v>5</v>
      </c>
      <c r="P14" s="64" t="s">
        <v>506</v>
      </c>
      <c r="Q14" s="65">
        <v>193054</v>
      </c>
    </row>
    <row r="15" spans="1:20" x14ac:dyDescent="0.25">
      <c r="A15" s="39" t="s">
        <v>339</v>
      </c>
      <c r="B15" s="39" t="s">
        <v>521</v>
      </c>
      <c r="C15" s="39" t="s">
        <v>500</v>
      </c>
      <c r="D15" s="58">
        <v>1</v>
      </c>
      <c r="E15" s="39" t="s">
        <v>501</v>
      </c>
      <c r="F15" s="58">
        <v>15</v>
      </c>
      <c r="G15" s="39" t="s">
        <v>508</v>
      </c>
      <c r="H15" s="63">
        <v>18530</v>
      </c>
      <c r="J15" s="64" t="s">
        <v>209</v>
      </c>
      <c r="K15" s="39" t="s">
        <v>522</v>
      </c>
      <c r="L15" s="64" t="s">
        <v>504</v>
      </c>
      <c r="M15" s="64">
        <v>13</v>
      </c>
      <c r="N15" s="64" t="s">
        <v>510</v>
      </c>
      <c r="O15" s="64">
        <v>5</v>
      </c>
      <c r="P15" s="64" t="s">
        <v>506</v>
      </c>
      <c r="Q15" s="65">
        <v>8973</v>
      </c>
    </row>
    <row r="16" spans="1:20" x14ac:dyDescent="0.25">
      <c r="A16" s="39" t="s">
        <v>340</v>
      </c>
      <c r="B16" s="39" t="s">
        <v>523</v>
      </c>
      <c r="C16" s="39" t="s">
        <v>500</v>
      </c>
      <c r="D16" s="58">
        <v>1</v>
      </c>
      <c r="E16" s="39" t="s">
        <v>501</v>
      </c>
      <c r="F16" s="58">
        <v>14</v>
      </c>
      <c r="G16" s="39" t="s">
        <v>502</v>
      </c>
      <c r="H16" s="63">
        <v>192037</v>
      </c>
      <c r="J16" s="64" t="s">
        <v>351</v>
      </c>
      <c r="K16" s="39" t="s">
        <v>524</v>
      </c>
      <c r="L16" s="64" t="s">
        <v>504</v>
      </c>
      <c r="M16" s="64">
        <v>12</v>
      </c>
      <c r="N16" s="64" t="s">
        <v>505</v>
      </c>
      <c r="O16" s="64">
        <v>5</v>
      </c>
      <c r="P16" s="64" t="s">
        <v>506</v>
      </c>
      <c r="Q16" s="65">
        <v>1266131</v>
      </c>
    </row>
    <row r="17" spans="1:17" x14ac:dyDescent="0.25">
      <c r="A17" s="39" t="s">
        <v>340</v>
      </c>
      <c r="B17" s="39" t="s">
        <v>523</v>
      </c>
      <c r="C17" s="39" t="s">
        <v>500</v>
      </c>
      <c r="D17" s="58">
        <v>1</v>
      </c>
      <c r="E17" s="39" t="s">
        <v>501</v>
      </c>
      <c r="F17" s="58">
        <v>15</v>
      </c>
      <c r="G17" s="39" t="s">
        <v>508</v>
      </c>
      <c r="H17" s="63">
        <v>30555</v>
      </c>
      <c r="J17" s="64" t="s">
        <v>351</v>
      </c>
      <c r="K17" s="39" t="s">
        <v>524</v>
      </c>
      <c r="L17" s="64" t="s">
        <v>504</v>
      </c>
      <c r="M17" s="64">
        <v>13</v>
      </c>
      <c r="N17" s="64" t="s">
        <v>510</v>
      </c>
      <c r="O17" s="64">
        <v>5</v>
      </c>
      <c r="P17" s="64" t="s">
        <v>506</v>
      </c>
      <c r="Q17" s="65">
        <v>222702</v>
      </c>
    </row>
    <row r="18" spans="1:17" x14ac:dyDescent="0.25">
      <c r="A18" s="39" t="s">
        <v>342</v>
      </c>
      <c r="B18" s="39" t="s">
        <v>525</v>
      </c>
      <c r="C18" s="39" t="s">
        <v>500</v>
      </c>
      <c r="D18" s="58">
        <v>1</v>
      </c>
      <c r="E18" s="39" t="s">
        <v>501</v>
      </c>
      <c r="F18" s="58">
        <v>14</v>
      </c>
      <c r="G18" s="39" t="s">
        <v>502</v>
      </c>
      <c r="H18" s="63">
        <v>260805.66399999999</v>
      </c>
      <c r="J18" s="64" t="s">
        <v>215</v>
      </c>
      <c r="K18" s="39" t="s">
        <v>526</v>
      </c>
      <c r="L18" s="64" t="s">
        <v>504</v>
      </c>
      <c r="M18" s="64">
        <v>12</v>
      </c>
      <c r="N18" s="64" t="s">
        <v>505</v>
      </c>
      <c r="O18" s="64">
        <v>5</v>
      </c>
      <c r="P18" s="64" t="s">
        <v>506</v>
      </c>
      <c r="Q18" s="65">
        <v>168506</v>
      </c>
    </row>
    <row r="19" spans="1:17" x14ac:dyDescent="0.25">
      <c r="A19" s="39" t="s">
        <v>342</v>
      </c>
      <c r="B19" s="39" t="s">
        <v>525</v>
      </c>
      <c r="C19" s="39" t="s">
        <v>500</v>
      </c>
      <c r="D19" s="58">
        <v>1</v>
      </c>
      <c r="E19" s="39" t="s">
        <v>501</v>
      </c>
      <c r="F19" s="58">
        <v>15</v>
      </c>
      <c r="G19" s="39" t="s">
        <v>508</v>
      </c>
      <c r="H19" s="63">
        <v>27457.202000000001</v>
      </c>
      <c r="J19" s="64" t="s">
        <v>215</v>
      </c>
      <c r="K19" s="39" t="s">
        <v>526</v>
      </c>
      <c r="L19" s="64" t="s">
        <v>504</v>
      </c>
      <c r="M19" s="64">
        <v>13</v>
      </c>
      <c r="N19" s="64" t="s">
        <v>510</v>
      </c>
      <c r="O19" s="64">
        <v>5</v>
      </c>
      <c r="P19" s="64" t="s">
        <v>506</v>
      </c>
      <c r="Q19" s="65">
        <v>23996</v>
      </c>
    </row>
    <row r="20" spans="1:17" x14ac:dyDescent="0.25">
      <c r="A20" s="39" t="s">
        <v>211</v>
      </c>
      <c r="B20" s="39" t="s">
        <v>527</v>
      </c>
      <c r="C20" s="39" t="s">
        <v>500</v>
      </c>
      <c r="D20" s="58">
        <v>1</v>
      </c>
      <c r="E20" s="39" t="s">
        <v>501</v>
      </c>
      <c r="F20" s="58">
        <v>14</v>
      </c>
      <c r="G20" s="39" t="s">
        <v>502</v>
      </c>
      <c r="H20" s="63">
        <v>167174</v>
      </c>
      <c r="J20" s="64" t="s">
        <v>223</v>
      </c>
      <c r="K20" s="39" t="s">
        <v>528</v>
      </c>
      <c r="L20" s="64" t="s">
        <v>504</v>
      </c>
      <c r="M20" s="64">
        <v>12</v>
      </c>
      <c r="N20" s="64" t="s">
        <v>505</v>
      </c>
      <c r="O20" s="64">
        <v>5</v>
      </c>
      <c r="P20" s="64" t="s">
        <v>506</v>
      </c>
      <c r="Q20" s="39">
        <v>0</v>
      </c>
    </row>
    <row r="21" spans="1:17" x14ac:dyDescent="0.25">
      <c r="A21" s="39" t="s">
        <v>211</v>
      </c>
      <c r="B21" s="39" t="s">
        <v>527</v>
      </c>
      <c r="C21" s="39" t="s">
        <v>500</v>
      </c>
      <c r="D21" s="58">
        <v>1</v>
      </c>
      <c r="E21" s="39" t="s">
        <v>501</v>
      </c>
      <c r="F21" s="58">
        <v>15</v>
      </c>
      <c r="G21" s="39" t="s">
        <v>508</v>
      </c>
      <c r="H21" s="63">
        <v>25888</v>
      </c>
      <c r="J21" s="64" t="s">
        <v>223</v>
      </c>
      <c r="K21" s="39" t="s">
        <v>528</v>
      </c>
      <c r="L21" s="64" t="s">
        <v>504</v>
      </c>
      <c r="M21" s="64">
        <v>13</v>
      </c>
      <c r="N21" s="64" t="s">
        <v>510</v>
      </c>
      <c r="O21" s="64">
        <v>5</v>
      </c>
      <c r="P21" s="64" t="s">
        <v>506</v>
      </c>
      <c r="Q21" s="39">
        <v>0</v>
      </c>
    </row>
    <row r="22" spans="1:17" x14ac:dyDescent="0.25">
      <c r="A22" s="39" t="s">
        <v>213</v>
      </c>
      <c r="B22" s="39" t="s">
        <v>529</v>
      </c>
      <c r="C22" s="39" t="s">
        <v>500</v>
      </c>
      <c r="D22" s="58">
        <v>1</v>
      </c>
      <c r="E22" s="39" t="s">
        <v>501</v>
      </c>
      <c r="F22" s="58">
        <v>14</v>
      </c>
      <c r="G22" s="39" t="s">
        <v>502</v>
      </c>
      <c r="H22" s="63">
        <v>286778</v>
      </c>
      <c r="J22" s="64" t="s">
        <v>229</v>
      </c>
      <c r="K22" s="39" t="s">
        <v>530</v>
      </c>
      <c r="L22" s="64" t="s">
        <v>504</v>
      </c>
      <c r="M22" s="64">
        <v>12</v>
      </c>
      <c r="N22" s="64" t="s">
        <v>505</v>
      </c>
      <c r="O22" s="64">
        <v>5</v>
      </c>
      <c r="P22" s="64" t="s">
        <v>506</v>
      </c>
      <c r="Q22" s="65">
        <v>496583</v>
      </c>
    </row>
    <row r="23" spans="1:17" x14ac:dyDescent="0.25">
      <c r="A23" s="39" t="s">
        <v>213</v>
      </c>
      <c r="B23" s="39" t="s">
        <v>529</v>
      </c>
      <c r="C23" s="39" t="s">
        <v>500</v>
      </c>
      <c r="D23" s="58">
        <v>1</v>
      </c>
      <c r="E23" s="39" t="s">
        <v>501</v>
      </c>
      <c r="F23" s="58">
        <v>15</v>
      </c>
      <c r="G23" s="39" t="s">
        <v>508</v>
      </c>
      <c r="H23" s="63">
        <v>36667</v>
      </c>
      <c r="J23" s="66" t="s">
        <v>229</v>
      </c>
      <c r="K23" s="67" t="s">
        <v>530</v>
      </c>
      <c r="L23" s="66" t="s">
        <v>504</v>
      </c>
      <c r="M23" s="66">
        <v>13</v>
      </c>
      <c r="N23" s="66" t="s">
        <v>510</v>
      </c>
      <c r="O23" s="66">
        <v>5</v>
      </c>
      <c r="P23" s="68" t="s">
        <v>506</v>
      </c>
      <c r="Q23" s="69">
        <v>53786</v>
      </c>
    </row>
    <row r="24" spans="1:17" x14ac:dyDescent="0.25">
      <c r="A24" s="39" t="s">
        <v>303</v>
      </c>
      <c r="B24" s="39" t="s">
        <v>531</v>
      </c>
      <c r="C24" s="39" t="s">
        <v>500</v>
      </c>
      <c r="D24" s="58">
        <v>1</v>
      </c>
      <c r="E24" s="39" t="s">
        <v>501</v>
      </c>
      <c r="F24" s="58">
        <v>14</v>
      </c>
      <c r="G24" s="39" t="s">
        <v>502</v>
      </c>
      <c r="H24" s="63">
        <v>348397</v>
      </c>
      <c r="J24" s="66" t="s">
        <v>231</v>
      </c>
      <c r="K24" s="67" t="s">
        <v>532</v>
      </c>
      <c r="L24" s="66" t="s">
        <v>504</v>
      </c>
      <c r="M24" s="66">
        <v>12</v>
      </c>
      <c r="N24" s="66" t="s">
        <v>505</v>
      </c>
      <c r="O24" s="66">
        <v>5</v>
      </c>
      <c r="P24" s="68" t="s">
        <v>506</v>
      </c>
      <c r="Q24" s="69">
        <v>360502</v>
      </c>
    </row>
    <row r="25" spans="1:17" x14ac:dyDescent="0.25">
      <c r="A25" s="39" t="s">
        <v>303</v>
      </c>
      <c r="B25" s="39" t="s">
        <v>531</v>
      </c>
      <c r="C25" s="39" t="s">
        <v>500</v>
      </c>
      <c r="D25" s="58">
        <v>1</v>
      </c>
      <c r="E25" s="39" t="s">
        <v>501</v>
      </c>
      <c r="F25" s="58">
        <v>15</v>
      </c>
      <c r="G25" s="39" t="s">
        <v>508</v>
      </c>
      <c r="H25" s="63">
        <v>37047</v>
      </c>
      <c r="J25" s="66" t="s">
        <v>231</v>
      </c>
      <c r="K25" s="67" t="s">
        <v>532</v>
      </c>
      <c r="L25" s="66" t="s">
        <v>504</v>
      </c>
      <c r="M25" s="66">
        <v>13</v>
      </c>
      <c r="N25" s="66" t="s">
        <v>510</v>
      </c>
      <c r="O25" s="66">
        <v>5</v>
      </c>
      <c r="P25" s="68" t="s">
        <v>506</v>
      </c>
      <c r="Q25" s="69">
        <v>31341</v>
      </c>
    </row>
    <row r="26" spans="1:17" x14ac:dyDescent="0.25">
      <c r="A26" s="39" t="s">
        <v>221</v>
      </c>
      <c r="B26" s="39" t="s">
        <v>533</v>
      </c>
      <c r="C26" s="39" t="s">
        <v>500</v>
      </c>
      <c r="D26" s="58">
        <v>1</v>
      </c>
      <c r="E26" s="39" t="s">
        <v>501</v>
      </c>
      <c r="F26" s="58">
        <v>14</v>
      </c>
      <c r="G26" s="39" t="s">
        <v>502</v>
      </c>
      <c r="H26" s="63">
        <v>281929</v>
      </c>
      <c r="J26" s="66" t="s">
        <v>240</v>
      </c>
      <c r="K26" s="67" t="s">
        <v>534</v>
      </c>
      <c r="L26" s="66" t="s">
        <v>504</v>
      </c>
      <c r="M26" s="66">
        <v>12</v>
      </c>
      <c r="N26" s="66" t="s">
        <v>505</v>
      </c>
      <c r="O26" s="66">
        <v>5</v>
      </c>
      <c r="P26" s="68" t="s">
        <v>506</v>
      </c>
      <c r="Q26" s="69">
        <v>110650</v>
      </c>
    </row>
    <row r="27" spans="1:17" x14ac:dyDescent="0.25">
      <c r="A27" s="39" t="s">
        <v>221</v>
      </c>
      <c r="B27" s="39" t="s">
        <v>533</v>
      </c>
      <c r="C27" s="39" t="s">
        <v>500</v>
      </c>
      <c r="D27" s="58">
        <v>1</v>
      </c>
      <c r="E27" s="39" t="s">
        <v>501</v>
      </c>
      <c r="F27" s="58">
        <v>15</v>
      </c>
      <c r="G27" s="39" t="s">
        <v>508</v>
      </c>
      <c r="H27" s="63">
        <v>34767</v>
      </c>
      <c r="J27" s="66" t="s">
        <v>240</v>
      </c>
      <c r="K27" s="67" t="s">
        <v>534</v>
      </c>
      <c r="L27" s="66" t="s">
        <v>504</v>
      </c>
      <c r="M27" s="66">
        <v>13</v>
      </c>
      <c r="N27" s="66" t="s">
        <v>510</v>
      </c>
      <c r="O27" s="66">
        <v>5</v>
      </c>
      <c r="P27" s="68" t="s">
        <v>506</v>
      </c>
      <c r="Q27" s="69">
        <v>5920</v>
      </c>
    </row>
    <row r="28" spans="1:17" x14ac:dyDescent="0.25">
      <c r="A28" s="39" t="s">
        <v>217</v>
      </c>
      <c r="B28" s="39" t="s">
        <v>535</v>
      </c>
      <c r="C28" s="39" t="s">
        <v>500</v>
      </c>
      <c r="D28" s="58">
        <v>1</v>
      </c>
      <c r="E28" s="39" t="s">
        <v>501</v>
      </c>
      <c r="F28" s="58">
        <v>14</v>
      </c>
      <c r="G28" s="39" t="s">
        <v>502</v>
      </c>
      <c r="H28" s="63">
        <v>222702.54670000001</v>
      </c>
      <c r="J28" s="66" t="s">
        <v>245</v>
      </c>
      <c r="K28" s="67" t="s">
        <v>536</v>
      </c>
      <c r="L28" s="66" t="s">
        <v>504</v>
      </c>
      <c r="M28" s="66">
        <v>12</v>
      </c>
      <c r="N28" s="66" t="s">
        <v>505</v>
      </c>
      <c r="O28" s="66">
        <v>5</v>
      </c>
      <c r="P28" s="68" t="s">
        <v>506</v>
      </c>
      <c r="Q28" s="69">
        <v>200841</v>
      </c>
    </row>
    <row r="29" spans="1:17" x14ac:dyDescent="0.25">
      <c r="A29" s="39" t="s">
        <v>217</v>
      </c>
      <c r="B29" s="39" t="s">
        <v>535</v>
      </c>
      <c r="C29" s="39" t="s">
        <v>500</v>
      </c>
      <c r="D29" s="58">
        <v>1</v>
      </c>
      <c r="E29" s="39" t="s">
        <v>501</v>
      </c>
      <c r="F29" s="58">
        <v>15</v>
      </c>
      <c r="G29" s="39" t="s">
        <v>508</v>
      </c>
      <c r="H29" s="63">
        <v>21890.1505</v>
      </c>
      <c r="J29" s="66" t="s">
        <v>245</v>
      </c>
      <c r="K29" s="67" t="s">
        <v>536</v>
      </c>
      <c r="L29" s="66" t="s">
        <v>504</v>
      </c>
      <c r="M29" s="66">
        <v>13</v>
      </c>
      <c r="N29" s="66" t="s">
        <v>510</v>
      </c>
      <c r="O29" s="66">
        <v>5</v>
      </c>
      <c r="P29" s="68" t="s">
        <v>506</v>
      </c>
      <c r="Q29" s="69">
        <v>11908</v>
      </c>
    </row>
    <row r="30" spans="1:17" x14ac:dyDescent="0.25">
      <c r="A30" s="39" t="s">
        <v>223</v>
      </c>
      <c r="B30" s="39" t="s">
        <v>537</v>
      </c>
      <c r="C30" s="39" t="s">
        <v>500</v>
      </c>
      <c r="D30" s="58">
        <v>1</v>
      </c>
      <c r="E30" s="39" t="s">
        <v>501</v>
      </c>
      <c r="F30" s="58">
        <v>14</v>
      </c>
      <c r="G30" s="39" t="s">
        <v>502</v>
      </c>
      <c r="H30" s="63">
        <v>248130</v>
      </c>
      <c r="J30" s="66" t="s">
        <v>6</v>
      </c>
      <c r="K30" s="67" t="s">
        <v>538</v>
      </c>
      <c r="L30" s="66" t="s">
        <v>504</v>
      </c>
      <c r="M30" s="66">
        <v>12</v>
      </c>
      <c r="N30" s="66" t="s">
        <v>505</v>
      </c>
      <c r="O30" s="66">
        <v>5</v>
      </c>
      <c r="P30" s="68" t="s">
        <v>506</v>
      </c>
      <c r="Q30" s="69">
        <v>191605</v>
      </c>
    </row>
    <row r="31" spans="1:17" x14ac:dyDescent="0.25">
      <c r="A31" s="39" t="s">
        <v>223</v>
      </c>
      <c r="B31" s="39" t="s">
        <v>537</v>
      </c>
      <c r="C31" s="39" t="s">
        <v>500</v>
      </c>
      <c r="D31" s="58">
        <v>1</v>
      </c>
      <c r="E31" s="39" t="s">
        <v>501</v>
      </c>
      <c r="F31" s="58">
        <v>15</v>
      </c>
      <c r="G31" s="39" t="s">
        <v>508</v>
      </c>
      <c r="H31" s="63">
        <v>26914</v>
      </c>
      <c r="J31" s="66" t="s">
        <v>6</v>
      </c>
      <c r="K31" s="67" t="s">
        <v>538</v>
      </c>
      <c r="L31" s="66" t="s">
        <v>504</v>
      </c>
      <c r="M31" s="66">
        <v>13</v>
      </c>
      <c r="N31" s="66" t="s">
        <v>510</v>
      </c>
      <c r="O31" s="66">
        <v>5</v>
      </c>
      <c r="P31" s="68" t="s">
        <v>506</v>
      </c>
      <c r="Q31" s="69">
        <v>16252</v>
      </c>
    </row>
    <row r="32" spans="1:17" x14ac:dyDescent="0.25">
      <c r="A32" s="39" t="s">
        <v>219</v>
      </c>
      <c r="B32" s="39" t="s">
        <v>539</v>
      </c>
      <c r="C32" s="39" t="s">
        <v>500</v>
      </c>
      <c r="D32" s="58">
        <v>1</v>
      </c>
      <c r="E32" s="39" t="s">
        <v>501</v>
      </c>
      <c r="F32" s="58">
        <v>14</v>
      </c>
      <c r="G32" s="39" t="s">
        <v>502</v>
      </c>
      <c r="H32" s="63">
        <v>212294.39480000001</v>
      </c>
      <c r="J32" s="66" t="s">
        <v>38</v>
      </c>
      <c r="K32" s="67" t="s">
        <v>540</v>
      </c>
      <c r="L32" s="66" t="s">
        <v>504</v>
      </c>
      <c r="M32" s="66">
        <v>12</v>
      </c>
      <c r="N32" s="66" t="s">
        <v>505</v>
      </c>
      <c r="O32" s="66">
        <v>5</v>
      </c>
      <c r="P32" s="68" t="s">
        <v>506</v>
      </c>
      <c r="Q32" s="69">
        <v>248672</v>
      </c>
    </row>
    <row r="33" spans="1:17" x14ac:dyDescent="0.25">
      <c r="A33" s="39" t="s">
        <v>219</v>
      </c>
      <c r="B33" s="39" t="s">
        <v>539</v>
      </c>
      <c r="C33" s="39" t="s">
        <v>500</v>
      </c>
      <c r="D33" s="58">
        <v>1</v>
      </c>
      <c r="E33" s="39" t="s">
        <v>501</v>
      </c>
      <c r="F33" s="58">
        <v>15</v>
      </c>
      <c r="G33" s="39" t="s">
        <v>508</v>
      </c>
      <c r="H33" s="63">
        <v>21463.701700000001</v>
      </c>
      <c r="J33" s="66" t="s">
        <v>38</v>
      </c>
      <c r="K33" s="67" t="s">
        <v>540</v>
      </c>
      <c r="L33" s="66" t="s">
        <v>504</v>
      </c>
      <c r="M33" s="66">
        <v>13</v>
      </c>
      <c r="N33" s="66" t="s">
        <v>510</v>
      </c>
      <c r="O33" s="66">
        <v>5</v>
      </c>
      <c r="P33" s="68" t="s">
        <v>506</v>
      </c>
      <c r="Q33" s="69">
        <v>25999</v>
      </c>
    </row>
    <row r="34" spans="1:17" x14ac:dyDescent="0.25">
      <c r="A34" s="39" t="s">
        <v>541</v>
      </c>
      <c r="B34" s="39" t="s">
        <v>542</v>
      </c>
      <c r="C34" s="39" t="s">
        <v>500</v>
      </c>
      <c r="D34" s="58">
        <v>1</v>
      </c>
      <c r="E34" s="39" t="s">
        <v>501</v>
      </c>
      <c r="F34" s="58">
        <v>14</v>
      </c>
      <c r="G34" s="39" t="s">
        <v>502</v>
      </c>
      <c r="H34" s="63">
        <v>71616</v>
      </c>
      <c r="J34" s="66" t="s">
        <v>10</v>
      </c>
      <c r="K34" s="67" t="s">
        <v>543</v>
      </c>
      <c r="L34" s="66" t="s">
        <v>504</v>
      </c>
      <c r="M34" s="66">
        <v>12</v>
      </c>
      <c r="N34" s="66" t="s">
        <v>505</v>
      </c>
      <c r="O34" s="66">
        <v>5</v>
      </c>
      <c r="P34" s="68" t="s">
        <v>506</v>
      </c>
      <c r="Q34" s="69">
        <v>216483</v>
      </c>
    </row>
    <row r="35" spans="1:17" x14ac:dyDescent="0.25">
      <c r="A35" s="39" t="s">
        <v>541</v>
      </c>
      <c r="B35" s="39" t="s">
        <v>542</v>
      </c>
      <c r="C35" s="39" t="s">
        <v>500</v>
      </c>
      <c r="D35" s="58">
        <v>1</v>
      </c>
      <c r="E35" s="39" t="s">
        <v>501</v>
      </c>
      <c r="F35" s="58">
        <v>15</v>
      </c>
      <c r="G35" s="39" t="s">
        <v>508</v>
      </c>
      <c r="H35" s="63">
        <v>12417</v>
      </c>
      <c r="J35" s="66" t="s">
        <v>10</v>
      </c>
      <c r="K35" s="67" t="s">
        <v>543</v>
      </c>
      <c r="L35" s="66" t="s">
        <v>504</v>
      </c>
      <c r="M35" s="66">
        <v>13</v>
      </c>
      <c r="N35" s="66" t="s">
        <v>510</v>
      </c>
      <c r="O35" s="66">
        <v>5</v>
      </c>
      <c r="P35" s="68" t="s">
        <v>506</v>
      </c>
      <c r="Q35" s="69">
        <v>32063</v>
      </c>
    </row>
    <row r="36" spans="1:17" x14ac:dyDescent="0.25">
      <c r="A36" s="39" t="s">
        <v>224</v>
      </c>
      <c r="B36" s="39" t="s">
        <v>544</v>
      </c>
      <c r="C36" s="39" t="s">
        <v>500</v>
      </c>
      <c r="D36" s="58">
        <v>1</v>
      </c>
      <c r="E36" s="39" t="s">
        <v>501</v>
      </c>
      <c r="F36" s="58">
        <v>14</v>
      </c>
      <c r="G36" s="39" t="s">
        <v>502</v>
      </c>
      <c r="H36" s="63">
        <v>368188</v>
      </c>
      <c r="J36" s="66" t="s">
        <v>263</v>
      </c>
      <c r="K36" s="67" t="s">
        <v>545</v>
      </c>
      <c r="L36" s="66" t="s">
        <v>504</v>
      </c>
      <c r="M36" s="66">
        <v>12</v>
      </c>
      <c r="N36" s="66" t="s">
        <v>505</v>
      </c>
      <c r="O36" s="66">
        <v>5</v>
      </c>
      <c r="P36" s="68" t="s">
        <v>506</v>
      </c>
      <c r="Q36" s="69">
        <v>140260</v>
      </c>
    </row>
    <row r="37" spans="1:17" x14ac:dyDescent="0.25">
      <c r="A37" s="39" t="s">
        <v>224</v>
      </c>
      <c r="B37" s="39" t="s">
        <v>544</v>
      </c>
      <c r="C37" s="39" t="s">
        <v>500</v>
      </c>
      <c r="D37" s="58">
        <v>1</v>
      </c>
      <c r="E37" s="39" t="s">
        <v>501</v>
      </c>
      <c r="F37" s="58">
        <v>15</v>
      </c>
      <c r="G37" s="39" t="s">
        <v>508</v>
      </c>
      <c r="H37" s="63">
        <v>42547</v>
      </c>
      <c r="J37" s="66" t="s">
        <v>263</v>
      </c>
      <c r="K37" s="67" t="s">
        <v>545</v>
      </c>
      <c r="L37" s="66" t="s">
        <v>504</v>
      </c>
      <c r="M37" s="66">
        <v>13</v>
      </c>
      <c r="N37" s="66" t="s">
        <v>510</v>
      </c>
      <c r="O37" s="66">
        <v>5</v>
      </c>
      <c r="P37" s="68" t="s">
        <v>506</v>
      </c>
      <c r="Q37" s="69">
        <v>8274</v>
      </c>
    </row>
    <row r="38" spans="1:17" x14ac:dyDescent="0.25">
      <c r="A38" s="39" t="s">
        <v>401</v>
      </c>
      <c r="B38" s="39" t="s">
        <v>546</v>
      </c>
      <c r="C38" s="39" t="s">
        <v>500</v>
      </c>
      <c r="D38" s="58">
        <v>1</v>
      </c>
      <c r="E38" s="39" t="s">
        <v>501</v>
      </c>
      <c r="F38" s="58">
        <v>14</v>
      </c>
      <c r="G38" s="39" t="s">
        <v>502</v>
      </c>
      <c r="H38" s="63">
        <v>285485</v>
      </c>
      <c r="J38" s="66" t="s">
        <v>270</v>
      </c>
      <c r="K38" s="67" t="s">
        <v>547</v>
      </c>
      <c r="L38" s="66" t="s">
        <v>504</v>
      </c>
      <c r="M38" s="66">
        <v>12</v>
      </c>
      <c r="N38" s="66" t="s">
        <v>505</v>
      </c>
      <c r="O38" s="66">
        <v>5</v>
      </c>
      <c r="P38" s="68" t="s">
        <v>506</v>
      </c>
      <c r="Q38" s="69">
        <v>61381</v>
      </c>
    </row>
    <row r="39" spans="1:17" x14ac:dyDescent="0.25">
      <c r="A39" s="39" t="s">
        <v>401</v>
      </c>
      <c r="B39" s="39" t="s">
        <v>546</v>
      </c>
      <c r="C39" s="39" t="s">
        <v>500</v>
      </c>
      <c r="D39" s="58">
        <v>1</v>
      </c>
      <c r="E39" s="39" t="s">
        <v>501</v>
      </c>
      <c r="F39" s="58">
        <v>15</v>
      </c>
      <c r="G39" s="39" t="s">
        <v>508</v>
      </c>
      <c r="H39" s="63">
        <v>34474</v>
      </c>
      <c r="J39" s="66" t="s">
        <v>270</v>
      </c>
      <c r="K39" s="67" t="s">
        <v>547</v>
      </c>
      <c r="L39" s="66" t="s">
        <v>504</v>
      </c>
      <c r="M39" s="66">
        <v>13</v>
      </c>
      <c r="N39" s="66" t="s">
        <v>510</v>
      </c>
      <c r="O39" s="66">
        <v>5</v>
      </c>
      <c r="P39" s="68" t="s">
        <v>506</v>
      </c>
      <c r="Q39" s="69">
        <v>4912</v>
      </c>
    </row>
    <row r="40" spans="1:17" x14ac:dyDescent="0.25">
      <c r="A40" s="39" t="s">
        <v>114</v>
      </c>
      <c r="B40" s="39" t="s">
        <v>548</v>
      </c>
      <c r="C40" s="39" t="s">
        <v>500</v>
      </c>
      <c r="D40" s="58">
        <v>1</v>
      </c>
      <c r="E40" s="39" t="s">
        <v>501</v>
      </c>
      <c r="F40" s="58">
        <v>14</v>
      </c>
      <c r="G40" s="39" t="s">
        <v>502</v>
      </c>
      <c r="H40" s="63">
        <v>257811.92300000001</v>
      </c>
      <c r="J40" s="66" t="s">
        <v>272</v>
      </c>
      <c r="K40" s="67" t="s">
        <v>549</v>
      </c>
      <c r="L40" s="66" t="s">
        <v>504</v>
      </c>
      <c r="M40" s="66">
        <v>12</v>
      </c>
      <c r="N40" s="66" t="s">
        <v>505</v>
      </c>
      <c r="O40" s="66">
        <v>5</v>
      </c>
      <c r="P40" s="68" t="s">
        <v>506</v>
      </c>
      <c r="Q40" s="69">
        <v>372704</v>
      </c>
    </row>
    <row r="41" spans="1:17" x14ac:dyDescent="0.25">
      <c r="A41" s="39" t="s">
        <v>114</v>
      </c>
      <c r="B41" s="39" t="s">
        <v>548</v>
      </c>
      <c r="C41" s="39" t="s">
        <v>500</v>
      </c>
      <c r="D41" s="58">
        <v>1</v>
      </c>
      <c r="E41" s="39" t="s">
        <v>501</v>
      </c>
      <c r="F41" s="58">
        <v>15</v>
      </c>
      <c r="G41" s="39" t="s">
        <v>508</v>
      </c>
      <c r="H41" s="63">
        <v>33415.589999999997</v>
      </c>
      <c r="J41" s="66" t="s">
        <v>272</v>
      </c>
      <c r="K41" s="67" t="s">
        <v>549</v>
      </c>
      <c r="L41" s="66" t="s">
        <v>504</v>
      </c>
      <c r="M41" s="66">
        <v>13</v>
      </c>
      <c r="N41" s="66" t="s">
        <v>510</v>
      </c>
      <c r="O41" s="66">
        <v>5</v>
      </c>
      <c r="P41" s="68" t="s">
        <v>506</v>
      </c>
      <c r="Q41" s="69">
        <v>39166</v>
      </c>
    </row>
    <row r="42" spans="1:17" x14ac:dyDescent="0.25">
      <c r="A42" s="39" t="s">
        <v>226</v>
      </c>
      <c r="B42" s="39" t="s">
        <v>550</v>
      </c>
      <c r="C42" s="39" t="s">
        <v>500</v>
      </c>
      <c r="D42" s="58">
        <v>1</v>
      </c>
      <c r="E42" s="39" t="s">
        <v>501</v>
      </c>
      <c r="F42" s="58">
        <v>14</v>
      </c>
      <c r="G42" s="39" t="s">
        <v>502</v>
      </c>
      <c r="H42" s="63">
        <v>341808</v>
      </c>
      <c r="J42" s="66" t="s">
        <v>274</v>
      </c>
      <c r="K42" s="67" t="s">
        <v>551</v>
      </c>
      <c r="L42" s="66" t="s">
        <v>504</v>
      </c>
      <c r="M42" s="66">
        <v>12</v>
      </c>
      <c r="N42" s="66" t="s">
        <v>505</v>
      </c>
      <c r="O42" s="66">
        <v>5</v>
      </c>
      <c r="P42" s="68" t="s">
        <v>506</v>
      </c>
      <c r="Q42" s="69">
        <v>147048</v>
      </c>
    </row>
    <row r="43" spans="1:17" x14ac:dyDescent="0.25">
      <c r="A43" s="39" t="s">
        <v>226</v>
      </c>
      <c r="B43" s="39" t="s">
        <v>550</v>
      </c>
      <c r="C43" s="39" t="s">
        <v>500</v>
      </c>
      <c r="D43" s="58">
        <v>1</v>
      </c>
      <c r="E43" s="39" t="s">
        <v>501</v>
      </c>
      <c r="F43" s="58">
        <v>15</v>
      </c>
      <c r="G43" s="39" t="s">
        <v>508</v>
      </c>
      <c r="H43" s="63">
        <v>51765</v>
      </c>
      <c r="J43" s="66" t="s">
        <v>274</v>
      </c>
      <c r="K43" s="67" t="s">
        <v>551</v>
      </c>
      <c r="L43" s="66" t="s">
        <v>504</v>
      </c>
      <c r="M43" s="66">
        <v>13</v>
      </c>
      <c r="N43" s="66" t="s">
        <v>510</v>
      </c>
      <c r="O43" s="66">
        <v>5</v>
      </c>
      <c r="P43" s="68" t="s">
        <v>506</v>
      </c>
      <c r="Q43" s="69">
        <v>18541</v>
      </c>
    </row>
    <row r="44" spans="1:17" x14ac:dyDescent="0.25">
      <c r="A44" s="39" t="s">
        <v>225</v>
      </c>
      <c r="B44" s="39" t="s">
        <v>552</v>
      </c>
      <c r="C44" s="39" t="s">
        <v>500</v>
      </c>
      <c r="D44" s="58">
        <v>1</v>
      </c>
      <c r="E44" s="39" t="s">
        <v>501</v>
      </c>
      <c r="F44" s="58">
        <v>14</v>
      </c>
      <c r="G44" s="39" t="s">
        <v>502</v>
      </c>
      <c r="H44" s="63">
        <v>125727</v>
      </c>
      <c r="J44" s="66" t="s">
        <v>278</v>
      </c>
      <c r="K44" s="67" t="s">
        <v>553</v>
      </c>
      <c r="L44" s="66" t="s">
        <v>504</v>
      </c>
      <c r="M44" s="66">
        <v>12</v>
      </c>
      <c r="N44" s="66" t="s">
        <v>505</v>
      </c>
      <c r="O44" s="66">
        <v>5</v>
      </c>
      <c r="P44" s="68" t="s">
        <v>506</v>
      </c>
      <c r="Q44" s="69">
        <v>435430</v>
      </c>
    </row>
    <row r="45" spans="1:17" x14ac:dyDescent="0.25">
      <c r="A45" s="39" t="s">
        <v>225</v>
      </c>
      <c r="B45" s="39" t="s">
        <v>552</v>
      </c>
      <c r="C45" s="39" t="s">
        <v>500</v>
      </c>
      <c r="D45" s="58">
        <v>1</v>
      </c>
      <c r="E45" s="39" t="s">
        <v>501</v>
      </c>
      <c r="F45" s="58">
        <v>15</v>
      </c>
      <c r="G45" s="39" t="s">
        <v>508</v>
      </c>
      <c r="H45" s="63">
        <v>11087</v>
      </c>
      <c r="J45" s="66" t="s">
        <v>278</v>
      </c>
      <c r="K45" s="67" t="s">
        <v>553</v>
      </c>
      <c r="L45" s="66" t="s">
        <v>504</v>
      </c>
      <c r="M45" s="66">
        <v>13</v>
      </c>
      <c r="N45" s="66" t="s">
        <v>510</v>
      </c>
      <c r="O45" s="66">
        <v>5</v>
      </c>
      <c r="P45" s="68" t="s">
        <v>506</v>
      </c>
      <c r="Q45" s="69">
        <v>42089</v>
      </c>
    </row>
    <row r="46" spans="1:17" x14ac:dyDescent="0.25">
      <c r="A46" s="39" t="s">
        <v>228</v>
      </c>
      <c r="B46" s="39" t="s">
        <v>554</v>
      </c>
      <c r="C46" s="39" t="s">
        <v>500</v>
      </c>
      <c r="D46" s="58">
        <v>1</v>
      </c>
      <c r="E46" s="39" t="s">
        <v>501</v>
      </c>
      <c r="F46" s="58">
        <v>14</v>
      </c>
      <c r="G46" s="39" t="s">
        <v>502</v>
      </c>
      <c r="H46" s="63">
        <v>157973.6341</v>
      </c>
      <c r="J46" s="66" t="s">
        <v>282</v>
      </c>
      <c r="K46" s="67" t="s">
        <v>555</v>
      </c>
      <c r="L46" s="66" t="s">
        <v>504</v>
      </c>
      <c r="M46" s="66">
        <v>12</v>
      </c>
      <c r="N46" s="66" t="s">
        <v>505</v>
      </c>
      <c r="O46" s="66">
        <v>5</v>
      </c>
      <c r="P46" s="68" t="s">
        <v>506</v>
      </c>
      <c r="Q46" s="69">
        <v>164757</v>
      </c>
    </row>
    <row r="47" spans="1:17" x14ac:dyDescent="0.25">
      <c r="A47" s="39" t="s">
        <v>228</v>
      </c>
      <c r="B47" s="39" t="s">
        <v>554</v>
      </c>
      <c r="C47" s="39" t="s">
        <v>500</v>
      </c>
      <c r="D47" s="58">
        <v>1</v>
      </c>
      <c r="E47" s="39" t="s">
        <v>501</v>
      </c>
      <c r="F47" s="58">
        <v>15</v>
      </c>
      <c r="G47" s="39" t="s">
        <v>508</v>
      </c>
      <c r="H47" s="63">
        <v>6164.2950000000001</v>
      </c>
      <c r="J47" s="66" t="s">
        <v>282</v>
      </c>
      <c r="K47" s="67" t="s">
        <v>555</v>
      </c>
      <c r="L47" s="66" t="s">
        <v>504</v>
      </c>
      <c r="M47" s="66">
        <v>13</v>
      </c>
      <c r="N47" s="66" t="s">
        <v>510</v>
      </c>
      <c r="O47" s="66">
        <v>5</v>
      </c>
      <c r="P47" s="68" t="s">
        <v>506</v>
      </c>
      <c r="Q47" s="69">
        <v>8352</v>
      </c>
    </row>
    <row r="48" spans="1:17" x14ac:dyDescent="0.25">
      <c r="A48" s="39" t="s">
        <v>130</v>
      </c>
      <c r="B48" s="39" t="s">
        <v>556</v>
      </c>
      <c r="C48" s="39" t="s">
        <v>500</v>
      </c>
      <c r="D48" s="58">
        <v>1</v>
      </c>
      <c r="E48" s="39" t="s">
        <v>501</v>
      </c>
      <c r="F48" s="58">
        <v>14</v>
      </c>
      <c r="G48" s="39" t="s">
        <v>502</v>
      </c>
      <c r="H48" s="63">
        <v>529543</v>
      </c>
      <c r="J48" s="66" t="s">
        <v>284</v>
      </c>
      <c r="K48" s="67" t="s">
        <v>557</v>
      </c>
      <c r="L48" s="66" t="s">
        <v>504</v>
      </c>
      <c r="M48" s="66">
        <v>12</v>
      </c>
      <c r="N48" s="66" t="s">
        <v>505</v>
      </c>
      <c r="O48" s="66">
        <v>5</v>
      </c>
      <c r="P48" s="68" t="s">
        <v>506</v>
      </c>
      <c r="Q48" s="69">
        <v>242313</v>
      </c>
    </row>
    <row r="49" spans="1:17" x14ac:dyDescent="0.25">
      <c r="A49" s="39" t="s">
        <v>130</v>
      </c>
      <c r="B49" s="39" t="s">
        <v>556</v>
      </c>
      <c r="C49" s="39" t="s">
        <v>500</v>
      </c>
      <c r="D49" s="58">
        <v>1</v>
      </c>
      <c r="E49" s="39" t="s">
        <v>501</v>
      </c>
      <c r="F49" s="58">
        <v>15</v>
      </c>
      <c r="G49" s="39" t="s">
        <v>508</v>
      </c>
      <c r="H49" s="63">
        <v>109281</v>
      </c>
      <c r="J49" s="66" t="s">
        <v>284</v>
      </c>
      <c r="K49" s="67" t="s">
        <v>557</v>
      </c>
      <c r="L49" s="66" t="s">
        <v>504</v>
      </c>
      <c r="M49" s="66">
        <v>13</v>
      </c>
      <c r="N49" s="66" t="s">
        <v>510</v>
      </c>
      <c r="O49" s="66">
        <v>5</v>
      </c>
      <c r="P49" s="68" t="s">
        <v>506</v>
      </c>
      <c r="Q49" s="69">
        <v>4821</v>
      </c>
    </row>
    <row r="50" spans="1:17" x14ac:dyDescent="0.25">
      <c r="A50" s="39" t="s">
        <v>232</v>
      </c>
      <c r="B50" s="39" t="s">
        <v>558</v>
      </c>
      <c r="C50" s="39" t="s">
        <v>500</v>
      </c>
      <c r="D50" s="58">
        <v>1</v>
      </c>
      <c r="E50" s="39" t="s">
        <v>501</v>
      </c>
      <c r="F50" s="58">
        <v>14</v>
      </c>
      <c r="G50" s="39" t="s">
        <v>502</v>
      </c>
      <c r="H50" s="63">
        <v>168958</v>
      </c>
      <c r="J50" s="66" t="s">
        <v>286</v>
      </c>
      <c r="K50" s="67" t="s">
        <v>559</v>
      </c>
      <c r="L50" s="66" t="s">
        <v>504</v>
      </c>
      <c r="M50" s="66">
        <v>12</v>
      </c>
      <c r="N50" s="66" t="s">
        <v>505</v>
      </c>
      <c r="O50" s="66">
        <v>5</v>
      </c>
      <c r="P50" s="68" t="s">
        <v>506</v>
      </c>
      <c r="Q50" s="69">
        <v>339788</v>
      </c>
    </row>
    <row r="51" spans="1:17" x14ac:dyDescent="0.25">
      <c r="A51" s="39" t="s">
        <v>232</v>
      </c>
      <c r="B51" s="39" t="s">
        <v>558</v>
      </c>
      <c r="C51" s="39" t="s">
        <v>500</v>
      </c>
      <c r="D51" s="58">
        <v>1</v>
      </c>
      <c r="E51" s="39" t="s">
        <v>501</v>
      </c>
      <c r="F51" s="58">
        <v>15</v>
      </c>
      <c r="G51" s="39" t="s">
        <v>508</v>
      </c>
      <c r="H51" s="63">
        <v>28203</v>
      </c>
      <c r="J51" s="66" t="s">
        <v>286</v>
      </c>
      <c r="K51" s="67" t="s">
        <v>559</v>
      </c>
      <c r="L51" s="66" t="s">
        <v>504</v>
      </c>
      <c r="M51" s="66">
        <v>13</v>
      </c>
      <c r="N51" s="66" t="s">
        <v>510</v>
      </c>
      <c r="O51" s="66">
        <v>5</v>
      </c>
      <c r="P51" s="68" t="s">
        <v>506</v>
      </c>
      <c r="Q51" s="69">
        <v>39519</v>
      </c>
    </row>
    <row r="52" spans="1:17" x14ac:dyDescent="0.25">
      <c r="A52" s="39" t="s">
        <v>234</v>
      </c>
      <c r="B52" s="39" t="s">
        <v>560</v>
      </c>
      <c r="C52" s="39" t="s">
        <v>500</v>
      </c>
      <c r="D52" s="58">
        <v>1</v>
      </c>
      <c r="E52" s="39" t="s">
        <v>501</v>
      </c>
      <c r="F52" s="58">
        <v>14</v>
      </c>
      <c r="G52" s="39" t="s">
        <v>502</v>
      </c>
      <c r="H52" s="63">
        <v>330970.12</v>
      </c>
      <c r="J52" s="66" t="s">
        <v>287</v>
      </c>
      <c r="K52" s="67" t="s">
        <v>561</v>
      </c>
      <c r="L52" s="66" t="s">
        <v>504</v>
      </c>
      <c r="M52" s="66">
        <v>12</v>
      </c>
      <c r="N52" s="66" t="s">
        <v>505</v>
      </c>
      <c r="O52" s="66">
        <v>5</v>
      </c>
      <c r="P52" s="68" t="s">
        <v>506</v>
      </c>
      <c r="Q52" s="69">
        <v>353149</v>
      </c>
    </row>
    <row r="53" spans="1:17" x14ac:dyDescent="0.25">
      <c r="A53" s="39" t="s">
        <v>234</v>
      </c>
      <c r="B53" s="39" t="s">
        <v>560</v>
      </c>
      <c r="C53" s="39" t="s">
        <v>500</v>
      </c>
      <c r="D53" s="58">
        <v>1</v>
      </c>
      <c r="E53" s="39" t="s">
        <v>501</v>
      </c>
      <c r="F53" s="58">
        <v>15</v>
      </c>
      <c r="G53" s="39" t="s">
        <v>508</v>
      </c>
      <c r="H53" s="63">
        <v>44281</v>
      </c>
      <c r="J53" s="66" t="s">
        <v>287</v>
      </c>
      <c r="K53" s="67" t="s">
        <v>561</v>
      </c>
      <c r="L53" s="66" t="s">
        <v>504</v>
      </c>
      <c r="M53" s="66">
        <v>13</v>
      </c>
      <c r="N53" s="66" t="s">
        <v>510</v>
      </c>
      <c r="O53" s="66">
        <v>5</v>
      </c>
      <c r="P53" s="68" t="s">
        <v>506</v>
      </c>
      <c r="Q53" s="69">
        <v>39012</v>
      </c>
    </row>
    <row r="54" spans="1:17" x14ac:dyDescent="0.25">
      <c r="A54" s="39" t="s">
        <v>562</v>
      </c>
      <c r="B54" s="39" t="s">
        <v>563</v>
      </c>
      <c r="C54" s="39" t="s">
        <v>500</v>
      </c>
      <c r="D54" s="58">
        <v>1</v>
      </c>
      <c r="E54" s="39" t="s">
        <v>501</v>
      </c>
      <c r="F54" s="58">
        <v>14</v>
      </c>
      <c r="G54" s="39" t="s">
        <v>502</v>
      </c>
      <c r="H54" s="63">
        <v>9051</v>
      </c>
      <c r="J54" s="66" t="s">
        <v>292</v>
      </c>
      <c r="K54" s="67" t="s">
        <v>564</v>
      </c>
      <c r="L54" s="66" t="s">
        <v>504</v>
      </c>
      <c r="M54" s="66">
        <v>12</v>
      </c>
      <c r="N54" s="66" t="s">
        <v>505</v>
      </c>
      <c r="O54" s="66">
        <v>5</v>
      </c>
      <c r="P54" s="68" t="s">
        <v>506</v>
      </c>
      <c r="Q54" s="69">
        <v>123983</v>
      </c>
    </row>
    <row r="55" spans="1:17" x14ac:dyDescent="0.25">
      <c r="A55" s="39" t="s">
        <v>562</v>
      </c>
      <c r="B55" s="39" t="s">
        <v>563</v>
      </c>
      <c r="C55" s="39" t="s">
        <v>500</v>
      </c>
      <c r="D55" s="58">
        <v>1</v>
      </c>
      <c r="E55" s="39" t="s">
        <v>501</v>
      </c>
      <c r="F55" s="58">
        <v>15</v>
      </c>
      <c r="G55" s="39" t="s">
        <v>508</v>
      </c>
      <c r="H55" s="63">
        <v>647</v>
      </c>
      <c r="J55" s="66" t="s">
        <v>292</v>
      </c>
      <c r="K55" s="67" t="s">
        <v>564</v>
      </c>
      <c r="L55" s="66" t="s">
        <v>504</v>
      </c>
      <c r="M55" s="66">
        <v>13</v>
      </c>
      <c r="N55" s="66" t="s">
        <v>510</v>
      </c>
      <c r="O55" s="66">
        <v>5</v>
      </c>
      <c r="P55" s="68" t="s">
        <v>506</v>
      </c>
      <c r="Q55" s="69">
        <v>14474</v>
      </c>
    </row>
    <row r="56" spans="1:17" x14ac:dyDescent="0.25">
      <c r="A56" s="39" t="s">
        <v>238</v>
      </c>
      <c r="B56" s="39" t="s">
        <v>565</v>
      </c>
      <c r="C56" s="39" t="s">
        <v>500</v>
      </c>
      <c r="D56" s="58">
        <v>1</v>
      </c>
      <c r="E56" s="39" t="s">
        <v>501</v>
      </c>
      <c r="F56" s="58">
        <v>14</v>
      </c>
      <c r="G56" s="39" t="s">
        <v>502</v>
      </c>
      <c r="H56" s="63">
        <v>182037</v>
      </c>
      <c r="J56" s="66" t="s">
        <v>127</v>
      </c>
      <c r="K56" s="67" t="s">
        <v>566</v>
      </c>
      <c r="L56" s="66" t="s">
        <v>504</v>
      </c>
      <c r="M56" s="66">
        <v>12</v>
      </c>
      <c r="N56" s="66" t="s">
        <v>505</v>
      </c>
      <c r="O56" s="66">
        <v>5</v>
      </c>
      <c r="P56" s="68" t="s">
        <v>506</v>
      </c>
      <c r="Q56" s="69">
        <v>109995</v>
      </c>
    </row>
    <row r="57" spans="1:17" x14ac:dyDescent="0.25">
      <c r="A57" s="39" t="s">
        <v>238</v>
      </c>
      <c r="B57" s="39" t="s">
        <v>565</v>
      </c>
      <c r="C57" s="39" t="s">
        <v>500</v>
      </c>
      <c r="D57" s="58">
        <v>1</v>
      </c>
      <c r="E57" s="39" t="s">
        <v>501</v>
      </c>
      <c r="F57" s="58">
        <v>15</v>
      </c>
      <c r="G57" s="39" t="s">
        <v>508</v>
      </c>
      <c r="H57" s="63">
        <v>17770</v>
      </c>
      <c r="J57" s="66" t="s">
        <v>127</v>
      </c>
      <c r="K57" s="67" t="s">
        <v>566</v>
      </c>
      <c r="L57" s="66" t="s">
        <v>504</v>
      </c>
      <c r="M57" s="66">
        <v>13</v>
      </c>
      <c r="N57" s="66" t="s">
        <v>510</v>
      </c>
      <c r="O57" s="66">
        <v>5</v>
      </c>
      <c r="P57" s="68" t="s">
        <v>506</v>
      </c>
      <c r="Q57" s="69">
        <v>2629</v>
      </c>
    </row>
    <row r="58" spans="1:17" x14ac:dyDescent="0.25">
      <c r="A58" s="39" t="s">
        <v>236</v>
      </c>
      <c r="B58" s="39" t="s">
        <v>567</v>
      </c>
      <c r="C58" s="39" t="s">
        <v>500</v>
      </c>
      <c r="D58" s="58">
        <v>1</v>
      </c>
      <c r="E58" s="39" t="s">
        <v>501</v>
      </c>
      <c r="F58" s="58">
        <v>14</v>
      </c>
      <c r="G58" s="39" t="s">
        <v>502</v>
      </c>
      <c r="H58" s="63">
        <v>645136</v>
      </c>
      <c r="J58" s="66" t="s">
        <v>187</v>
      </c>
      <c r="K58" s="67" t="s">
        <v>568</v>
      </c>
      <c r="L58" s="66" t="s">
        <v>504</v>
      </c>
      <c r="M58" s="66">
        <v>12</v>
      </c>
      <c r="N58" s="66" t="s">
        <v>505</v>
      </c>
      <c r="O58" s="66">
        <v>5</v>
      </c>
      <c r="P58" s="68" t="s">
        <v>506</v>
      </c>
      <c r="Q58" s="69">
        <v>144807</v>
      </c>
    </row>
    <row r="59" spans="1:17" x14ac:dyDescent="0.25">
      <c r="A59" s="39" t="s">
        <v>236</v>
      </c>
      <c r="B59" s="39" t="s">
        <v>567</v>
      </c>
      <c r="C59" s="39" t="s">
        <v>500</v>
      </c>
      <c r="D59" s="58">
        <v>1</v>
      </c>
      <c r="E59" s="39" t="s">
        <v>501</v>
      </c>
      <c r="F59" s="58">
        <v>15</v>
      </c>
      <c r="G59" s="39" t="s">
        <v>508</v>
      </c>
      <c r="H59" s="63">
        <v>134400</v>
      </c>
      <c r="J59" s="66" t="s">
        <v>187</v>
      </c>
      <c r="K59" s="67" t="s">
        <v>568</v>
      </c>
      <c r="L59" s="66" t="s">
        <v>504</v>
      </c>
      <c r="M59" s="66">
        <v>13</v>
      </c>
      <c r="N59" s="66" t="s">
        <v>510</v>
      </c>
      <c r="O59" s="66">
        <v>5</v>
      </c>
      <c r="P59" s="68" t="s">
        <v>506</v>
      </c>
      <c r="Q59" s="69">
        <v>3474</v>
      </c>
    </row>
    <row r="60" spans="1:17" x14ac:dyDescent="0.25">
      <c r="A60" s="39" t="s">
        <v>242</v>
      </c>
      <c r="B60" s="39" t="s">
        <v>569</v>
      </c>
      <c r="C60" s="39" t="s">
        <v>500</v>
      </c>
      <c r="D60" s="58">
        <v>1</v>
      </c>
      <c r="E60" s="39" t="s">
        <v>501</v>
      </c>
      <c r="F60" s="58">
        <v>14</v>
      </c>
      <c r="G60" s="39" t="s">
        <v>502</v>
      </c>
      <c r="H60" s="63">
        <v>110099</v>
      </c>
      <c r="J60" s="66" t="s">
        <v>570</v>
      </c>
      <c r="K60" s="67" t="s">
        <v>571</v>
      </c>
      <c r="L60" s="66" t="s">
        <v>504</v>
      </c>
      <c r="M60" s="66">
        <v>12</v>
      </c>
      <c r="N60" s="66" t="s">
        <v>505</v>
      </c>
      <c r="O60" s="66">
        <v>5</v>
      </c>
      <c r="P60" s="68" t="s">
        <v>506</v>
      </c>
      <c r="Q60" s="69">
        <v>99593</v>
      </c>
    </row>
    <row r="61" spans="1:17" x14ac:dyDescent="0.25">
      <c r="A61" s="39" t="s">
        <v>242</v>
      </c>
      <c r="B61" s="39" t="s">
        <v>569</v>
      </c>
      <c r="C61" s="39" t="s">
        <v>500</v>
      </c>
      <c r="D61" s="58">
        <v>1</v>
      </c>
      <c r="E61" s="39" t="s">
        <v>501</v>
      </c>
      <c r="F61" s="58">
        <v>15</v>
      </c>
      <c r="G61" s="39" t="s">
        <v>508</v>
      </c>
      <c r="H61" s="63">
        <v>29088</v>
      </c>
      <c r="J61" s="66" t="s">
        <v>570</v>
      </c>
      <c r="K61" s="67" t="s">
        <v>571</v>
      </c>
      <c r="L61" s="66" t="s">
        <v>504</v>
      </c>
      <c r="M61" s="66">
        <v>13</v>
      </c>
      <c r="N61" s="66" t="s">
        <v>510</v>
      </c>
      <c r="O61" s="66">
        <v>5</v>
      </c>
      <c r="P61" s="68" t="s">
        <v>506</v>
      </c>
      <c r="Q61" s="69">
        <v>15892</v>
      </c>
    </row>
    <row r="62" spans="1:17" x14ac:dyDescent="0.25">
      <c r="A62" s="39" t="s">
        <v>249</v>
      </c>
      <c r="B62" s="39" t="s">
        <v>572</v>
      </c>
      <c r="C62" s="39" t="s">
        <v>500</v>
      </c>
      <c r="D62" s="58">
        <v>1</v>
      </c>
      <c r="E62" s="39" t="s">
        <v>501</v>
      </c>
      <c r="F62" s="58">
        <v>14</v>
      </c>
      <c r="G62" s="39" t="s">
        <v>502</v>
      </c>
      <c r="H62" s="63">
        <v>517492</v>
      </c>
      <c r="J62" s="66" t="s">
        <v>192</v>
      </c>
      <c r="K62" s="67" t="s">
        <v>573</v>
      </c>
      <c r="L62" s="66" t="s">
        <v>504</v>
      </c>
      <c r="M62" s="66">
        <v>12</v>
      </c>
      <c r="N62" s="66" t="s">
        <v>505</v>
      </c>
      <c r="O62" s="66">
        <v>5</v>
      </c>
      <c r="P62" s="68" t="s">
        <v>506</v>
      </c>
      <c r="Q62" s="69">
        <v>68162</v>
      </c>
    </row>
    <row r="63" spans="1:17" x14ac:dyDescent="0.25">
      <c r="A63" s="39" t="s">
        <v>249</v>
      </c>
      <c r="B63" s="39" t="s">
        <v>572</v>
      </c>
      <c r="C63" s="39" t="s">
        <v>500</v>
      </c>
      <c r="D63" s="58">
        <v>1</v>
      </c>
      <c r="E63" s="39" t="s">
        <v>501</v>
      </c>
      <c r="F63" s="58">
        <v>15</v>
      </c>
      <c r="G63" s="39" t="s">
        <v>508</v>
      </c>
      <c r="H63" s="63">
        <v>107476</v>
      </c>
      <c r="J63" s="66" t="s">
        <v>192</v>
      </c>
      <c r="K63" s="67" t="s">
        <v>573</v>
      </c>
      <c r="L63" s="66" t="s">
        <v>504</v>
      </c>
      <c r="M63" s="66">
        <v>13</v>
      </c>
      <c r="N63" s="66" t="s">
        <v>510</v>
      </c>
      <c r="O63" s="66">
        <v>5</v>
      </c>
      <c r="P63" s="68" t="s">
        <v>506</v>
      </c>
      <c r="Q63" s="69">
        <v>2349</v>
      </c>
    </row>
    <row r="64" spans="1:17" x14ac:dyDescent="0.25">
      <c r="A64" s="39" t="s">
        <v>2</v>
      </c>
      <c r="B64" s="39" t="s">
        <v>574</v>
      </c>
      <c r="C64" s="39" t="s">
        <v>500</v>
      </c>
      <c r="D64" s="58">
        <v>1</v>
      </c>
      <c r="E64" s="39" t="s">
        <v>501</v>
      </c>
      <c r="F64" s="58">
        <v>14</v>
      </c>
      <c r="G64" s="39" t="s">
        <v>502</v>
      </c>
      <c r="H64" s="63">
        <v>207416</v>
      </c>
      <c r="J64" s="66" t="s">
        <v>194</v>
      </c>
      <c r="K64" s="67" t="s">
        <v>575</v>
      </c>
      <c r="L64" s="66" t="s">
        <v>504</v>
      </c>
      <c r="M64" s="66">
        <v>12</v>
      </c>
      <c r="N64" s="66" t="s">
        <v>505</v>
      </c>
      <c r="O64" s="66">
        <v>5</v>
      </c>
      <c r="P64" s="68" t="s">
        <v>506</v>
      </c>
      <c r="Q64" s="69">
        <v>508983</v>
      </c>
    </row>
    <row r="65" spans="1:17" x14ac:dyDescent="0.25">
      <c r="A65" s="39" t="s">
        <v>2</v>
      </c>
      <c r="B65" s="39" t="s">
        <v>574</v>
      </c>
      <c r="C65" s="39" t="s">
        <v>500</v>
      </c>
      <c r="D65" s="58">
        <v>1</v>
      </c>
      <c r="E65" s="39" t="s">
        <v>501</v>
      </c>
      <c r="F65" s="58">
        <v>15</v>
      </c>
      <c r="G65" s="39" t="s">
        <v>508</v>
      </c>
      <c r="H65" s="63">
        <v>22828</v>
      </c>
      <c r="J65" s="66" t="s">
        <v>194</v>
      </c>
      <c r="K65" s="67" t="s">
        <v>575</v>
      </c>
      <c r="L65" s="66" t="s">
        <v>504</v>
      </c>
      <c r="M65" s="66">
        <v>13</v>
      </c>
      <c r="N65" s="66" t="s">
        <v>510</v>
      </c>
      <c r="O65" s="66">
        <v>5</v>
      </c>
      <c r="P65" s="68" t="s">
        <v>506</v>
      </c>
      <c r="Q65" s="69">
        <v>52145</v>
      </c>
    </row>
    <row r="66" spans="1:17" x14ac:dyDescent="0.25">
      <c r="A66" s="39" t="s">
        <v>253</v>
      </c>
      <c r="B66" s="39" t="s">
        <v>576</v>
      </c>
      <c r="C66" s="39" t="s">
        <v>500</v>
      </c>
      <c r="D66" s="58">
        <v>1</v>
      </c>
      <c r="E66" s="39" t="s">
        <v>501</v>
      </c>
      <c r="F66" s="58">
        <v>14</v>
      </c>
      <c r="G66" s="39" t="s">
        <v>502</v>
      </c>
      <c r="H66" s="63">
        <v>202824</v>
      </c>
      <c r="J66" s="66" t="s">
        <v>198</v>
      </c>
      <c r="K66" s="67" t="s">
        <v>577</v>
      </c>
      <c r="L66" s="66" t="s">
        <v>504</v>
      </c>
      <c r="M66" s="66">
        <v>12</v>
      </c>
      <c r="N66" s="66" t="s">
        <v>505</v>
      </c>
      <c r="O66" s="66">
        <v>5</v>
      </c>
      <c r="P66" s="68" t="s">
        <v>506</v>
      </c>
      <c r="Q66" s="69">
        <v>890148</v>
      </c>
    </row>
    <row r="67" spans="1:17" x14ac:dyDescent="0.25">
      <c r="A67" s="39" t="s">
        <v>253</v>
      </c>
      <c r="B67" s="39" t="s">
        <v>576</v>
      </c>
      <c r="C67" s="39" t="s">
        <v>500</v>
      </c>
      <c r="D67" s="58">
        <v>1</v>
      </c>
      <c r="E67" s="39" t="s">
        <v>501</v>
      </c>
      <c r="F67" s="58">
        <v>15</v>
      </c>
      <c r="G67" s="39" t="s">
        <v>508</v>
      </c>
      <c r="H67" s="63">
        <v>32463</v>
      </c>
      <c r="J67" s="66" t="s">
        <v>198</v>
      </c>
      <c r="K67" s="67" t="s">
        <v>577</v>
      </c>
      <c r="L67" s="66" t="s">
        <v>504</v>
      </c>
      <c r="M67" s="66">
        <v>13</v>
      </c>
      <c r="N67" s="66" t="s">
        <v>510</v>
      </c>
      <c r="O67" s="66">
        <v>5</v>
      </c>
      <c r="P67" s="68" t="s">
        <v>506</v>
      </c>
      <c r="Q67" s="69">
        <v>206427</v>
      </c>
    </row>
    <row r="68" spans="1:17" x14ac:dyDescent="0.25">
      <c r="A68" s="39" t="s">
        <v>102</v>
      </c>
      <c r="B68" s="39" t="s">
        <v>578</v>
      </c>
      <c r="C68" s="39" t="s">
        <v>500</v>
      </c>
      <c r="D68" s="58">
        <v>1</v>
      </c>
      <c r="E68" s="39" t="s">
        <v>501</v>
      </c>
      <c r="F68" s="58">
        <v>14</v>
      </c>
      <c r="G68" s="39" t="s">
        <v>502</v>
      </c>
      <c r="H68" s="63">
        <v>200276</v>
      </c>
      <c r="J68" s="66" t="s">
        <v>200</v>
      </c>
      <c r="K68" s="67" t="s">
        <v>579</v>
      </c>
      <c r="L68" s="66" t="s">
        <v>504</v>
      </c>
      <c r="M68" s="66">
        <v>12</v>
      </c>
      <c r="N68" s="66" t="s">
        <v>505</v>
      </c>
      <c r="O68" s="66">
        <v>5</v>
      </c>
      <c r="P68" s="68" t="s">
        <v>506</v>
      </c>
      <c r="Q68" s="69">
        <v>259477</v>
      </c>
    </row>
    <row r="69" spans="1:17" x14ac:dyDescent="0.25">
      <c r="A69" s="39" t="s">
        <v>102</v>
      </c>
      <c r="B69" s="39" t="s">
        <v>578</v>
      </c>
      <c r="C69" s="39" t="s">
        <v>500</v>
      </c>
      <c r="D69" s="58">
        <v>1</v>
      </c>
      <c r="E69" s="39" t="s">
        <v>501</v>
      </c>
      <c r="F69" s="58">
        <v>15</v>
      </c>
      <c r="G69" s="39" t="s">
        <v>508</v>
      </c>
      <c r="H69" s="63">
        <v>64521</v>
      </c>
      <c r="J69" s="66" t="s">
        <v>200</v>
      </c>
      <c r="K69" s="67" t="s">
        <v>579</v>
      </c>
      <c r="L69" s="66" t="s">
        <v>504</v>
      </c>
      <c r="M69" s="66">
        <v>13</v>
      </c>
      <c r="N69" s="66" t="s">
        <v>510</v>
      </c>
      <c r="O69" s="66">
        <v>5</v>
      </c>
      <c r="P69" s="68" t="s">
        <v>506</v>
      </c>
      <c r="Q69" s="69">
        <v>36974</v>
      </c>
    </row>
    <row r="70" spans="1:17" x14ac:dyDescent="0.25">
      <c r="A70" s="39" t="s">
        <v>257</v>
      </c>
      <c r="B70" s="39" t="s">
        <v>580</v>
      </c>
      <c r="C70" s="39" t="s">
        <v>500</v>
      </c>
      <c r="D70" s="58">
        <v>1</v>
      </c>
      <c r="E70" s="39" t="s">
        <v>501</v>
      </c>
      <c r="F70" s="58">
        <v>14</v>
      </c>
      <c r="G70" s="39" t="s">
        <v>502</v>
      </c>
      <c r="H70" s="63">
        <v>99504.373900000006</v>
      </c>
      <c r="J70" s="66" t="s">
        <v>335</v>
      </c>
      <c r="K70" s="67" t="s">
        <v>581</v>
      </c>
      <c r="L70" s="66" t="s">
        <v>504</v>
      </c>
      <c r="M70" s="66">
        <v>12</v>
      </c>
      <c r="N70" s="66" t="s">
        <v>505</v>
      </c>
      <c r="O70" s="66">
        <v>5</v>
      </c>
      <c r="P70" s="68" t="s">
        <v>506</v>
      </c>
      <c r="Q70" s="69">
        <v>154410</v>
      </c>
    </row>
    <row r="71" spans="1:17" x14ac:dyDescent="0.25">
      <c r="A71" s="39" t="s">
        <v>257</v>
      </c>
      <c r="B71" s="39" t="s">
        <v>580</v>
      </c>
      <c r="C71" s="39" t="s">
        <v>500</v>
      </c>
      <c r="D71" s="58">
        <v>1</v>
      </c>
      <c r="E71" s="39" t="s">
        <v>501</v>
      </c>
      <c r="F71" s="58">
        <v>15</v>
      </c>
      <c r="G71" s="39" t="s">
        <v>508</v>
      </c>
      <c r="H71" s="63">
        <v>12953.7281</v>
      </c>
      <c r="J71" s="66" t="s">
        <v>335</v>
      </c>
      <c r="K71" s="67" t="s">
        <v>581</v>
      </c>
      <c r="L71" s="66" t="s">
        <v>504</v>
      </c>
      <c r="M71" s="66">
        <v>13</v>
      </c>
      <c r="N71" s="66" t="s">
        <v>510</v>
      </c>
      <c r="O71" s="66">
        <v>5</v>
      </c>
      <c r="P71" s="68" t="s">
        <v>506</v>
      </c>
      <c r="Q71" s="69">
        <v>16700</v>
      </c>
    </row>
    <row r="72" spans="1:17" x14ac:dyDescent="0.25">
      <c r="A72" s="39" t="s">
        <v>243</v>
      </c>
      <c r="B72" s="39" t="s">
        <v>582</v>
      </c>
      <c r="C72" s="39" t="s">
        <v>500</v>
      </c>
      <c r="D72" s="58">
        <v>1</v>
      </c>
      <c r="E72" s="39" t="s">
        <v>501</v>
      </c>
      <c r="F72" s="58">
        <v>14</v>
      </c>
      <c r="G72" s="39" t="s">
        <v>502</v>
      </c>
      <c r="H72" s="63">
        <v>427255.90210000001</v>
      </c>
      <c r="J72" s="66" t="s">
        <v>204</v>
      </c>
      <c r="K72" s="67" t="s">
        <v>583</v>
      </c>
      <c r="L72" s="66" t="s">
        <v>504</v>
      </c>
      <c r="M72" s="66">
        <v>12</v>
      </c>
      <c r="N72" s="66" t="s">
        <v>505</v>
      </c>
      <c r="O72" s="66">
        <v>5</v>
      </c>
      <c r="P72" s="68" t="s">
        <v>506</v>
      </c>
      <c r="Q72" s="69">
        <v>168652</v>
      </c>
    </row>
    <row r="73" spans="1:17" x14ac:dyDescent="0.25">
      <c r="A73" s="39" t="s">
        <v>243</v>
      </c>
      <c r="B73" s="39" t="s">
        <v>582</v>
      </c>
      <c r="C73" s="39" t="s">
        <v>500</v>
      </c>
      <c r="D73" s="58">
        <v>1</v>
      </c>
      <c r="E73" s="39" t="s">
        <v>501</v>
      </c>
      <c r="F73" s="58">
        <v>15</v>
      </c>
      <c r="G73" s="39" t="s">
        <v>508</v>
      </c>
      <c r="H73" s="63">
        <v>46662.742100000003</v>
      </c>
      <c r="J73" s="66" t="s">
        <v>204</v>
      </c>
      <c r="K73" s="67" t="s">
        <v>583</v>
      </c>
      <c r="L73" s="66" t="s">
        <v>504</v>
      </c>
      <c r="M73" s="66">
        <v>13</v>
      </c>
      <c r="N73" s="66" t="s">
        <v>510</v>
      </c>
      <c r="O73" s="66">
        <v>5</v>
      </c>
      <c r="P73" s="68" t="s">
        <v>506</v>
      </c>
      <c r="Q73" s="69">
        <v>14451</v>
      </c>
    </row>
    <row r="74" spans="1:17" x14ac:dyDescent="0.25">
      <c r="A74" s="39" t="s">
        <v>258</v>
      </c>
      <c r="B74" s="39" t="s">
        <v>584</v>
      </c>
      <c r="C74" s="39" t="s">
        <v>500</v>
      </c>
      <c r="D74" s="58">
        <v>1</v>
      </c>
      <c r="E74" s="39" t="s">
        <v>501</v>
      </c>
      <c r="F74" s="58">
        <v>14</v>
      </c>
      <c r="G74" s="39" t="s">
        <v>502</v>
      </c>
      <c r="H74" s="63">
        <v>257699</v>
      </c>
      <c r="J74" s="66" t="s">
        <v>347</v>
      </c>
      <c r="K74" s="67" t="s">
        <v>585</v>
      </c>
      <c r="L74" s="66" t="s">
        <v>504</v>
      </c>
      <c r="M74" s="66">
        <v>12</v>
      </c>
      <c r="N74" s="66" t="s">
        <v>505</v>
      </c>
      <c r="O74" s="66">
        <v>5</v>
      </c>
      <c r="P74" s="68" t="s">
        <v>506</v>
      </c>
      <c r="Q74" s="69">
        <v>141955</v>
      </c>
    </row>
    <row r="75" spans="1:17" x14ac:dyDescent="0.25">
      <c r="A75" s="39" t="s">
        <v>258</v>
      </c>
      <c r="B75" s="39" t="s">
        <v>584</v>
      </c>
      <c r="C75" s="39" t="s">
        <v>500</v>
      </c>
      <c r="D75" s="58">
        <v>1</v>
      </c>
      <c r="E75" s="39" t="s">
        <v>501</v>
      </c>
      <c r="F75" s="58">
        <v>15</v>
      </c>
      <c r="G75" s="39" t="s">
        <v>508</v>
      </c>
      <c r="H75" s="63">
        <v>44428</v>
      </c>
      <c r="J75" s="66" t="s">
        <v>347</v>
      </c>
      <c r="K75" s="67" t="s">
        <v>585</v>
      </c>
      <c r="L75" s="66" t="s">
        <v>504</v>
      </c>
      <c r="M75" s="66">
        <v>13</v>
      </c>
      <c r="N75" s="66" t="s">
        <v>510</v>
      </c>
      <c r="O75" s="66">
        <v>5</v>
      </c>
      <c r="P75" s="68" t="s">
        <v>506</v>
      </c>
      <c r="Q75" s="69">
        <v>6699</v>
      </c>
    </row>
    <row r="76" spans="1:17" x14ac:dyDescent="0.25">
      <c r="A76" s="39" t="s">
        <v>1</v>
      </c>
      <c r="B76" s="39" t="s">
        <v>586</v>
      </c>
      <c r="C76" s="39" t="s">
        <v>500</v>
      </c>
      <c r="D76" s="58">
        <v>1</v>
      </c>
      <c r="E76" s="39" t="s">
        <v>501</v>
      </c>
      <c r="F76" s="58">
        <v>14</v>
      </c>
      <c r="G76" s="39" t="s">
        <v>502</v>
      </c>
      <c r="H76" s="63">
        <v>164733</v>
      </c>
      <c r="J76" s="66" t="s">
        <v>20</v>
      </c>
      <c r="K76" s="67" t="s">
        <v>587</v>
      </c>
      <c r="L76" s="66" t="s">
        <v>504</v>
      </c>
      <c r="M76" s="66">
        <v>12</v>
      </c>
      <c r="N76" s="66" t="s">
        <v>505</v>
      </c>
      <c r="O76" s="66">
        <v>5</v>
      </c>
      <c r="P76" s="68" t="s">
        <v>506</v>
      </c>
      <c r="Q76" s="69">
        <v>975548</v>
      </c>
    </row>
    <row r="77" spans="1:17" x14ac:dyDescent="0.25">
      <c r="A77" s="39" t="s">
        <v>1</v>
      </c>
      <c r="B77" s="39" t="s">
        <v>586</v>
      </c>
      <c r="C77" s="39" t="s">
        <v>500</v>
      </c>
      <c r="D77" s="58">
        <v>1</v>
      </c>
      <c r="E77" s="39" t="s">
        <v>501</v>
      </c>
      <c r="F77" s="58">
        <v>15</v>
      </c>
      <c r="G77" s="39" t="s">
        <v>508</v>
      </c>
      <c r="H77" s="63">
        <v>11006</v>
      </c>
      <c r="J77" s="66" t="s">
        <v>20</v>
      </c>
      <c r="K77" s="67" t="s">
        <v>587</v>
      </c>
      <c r="L77" s="66" t="s">
        <v>504</v>
      </c>
      <c r="M77" s="66">
        <v>13</v>
      </c>
      <c r="N77" s="66" t="s">
        <v>510</v>
      </c>
      <c r="O77" s="66">
        <v>5</v>
      </c>
      <c r="P77" s="68" t="s">
        <v>506</v>
      </c>
      <c r="Q77" s="69">
        <v>197379</v>
      </c>
    </row>
    <row r="78" spans="1:17" x14ac:dyDescent="0.25">
      <c r="A78" s="39" t="s">
        <v>8</v>
      </c>
      <c r="B78" s="39" t="s">
        <v>588</v>
      </c>
      <c r="C78" s="39" t="s">
        <v>500</v>
      </c>
      <c r="D78" s="58">
        <v>1</v>
      </c>
      <c r="E78" s="39" t="s">
        <v>501</v>
      </c>
      <c r="F78" s="58">
        <v>14</v>
      </c>
      <c r="G78" s="39" t="s">
        <v>502</v>
      </c>
      <c r="H78" s="63">
        <v>170289</v>
      </c>
      <c r="J78" s="66" t="s">
        <v>22</v>
      </c>
      <c r="K78" s="67" t="s">
        <v>589</v>
      </c>
      <c r="L78" s="66" t="s">
        <v>504</v>
      </c>
      <c r="M78" s="66">
        <v>12</v>
      </c>
      <c r="N78" s="66" t="s">
        <v>505</v>
      </c>
      <c r="O78" s="66">
        <v>5</v>
      </c>
      <c r="P78" s="68" t="s">
        <v>506</v>
      </c>
      <c r="Q78" s="69">
        <v>247185</v>
      </c>
    </row>
    <row r="79" spans="1:17" x14ac:dyDescent="0.25">
      <c r="A79" s="39" t="s">
        <v>8</v>
      </c>
      <c r="B79" s="39" t="s">
        <v>588</v>
      </c>
      <c r="C79" s="39" t="s">
        <v>500</v>
      </c>
      <c r="D79" s="58">
        <v>1</v>
      </c>
      <c r="E79" s="39" t="s">
        <v>501</v>
      </c>
      <c r="F79" s="58">
        <v>15</v>
      </c>
      <c r="G79" s="39" t="s">
        <v>508</v>
      </c>
      <c r="H79" s="63">
        <v>10183</v>
      </c>
      <c r="J79" s="66" t="s">
        <v>22</v>
      </c>
      <c r="K79" s="67" t="s">
        <v>589</v>
      </c>
      <c r="L79" s="66" t="s">
        <v>504</v>
      </c>
      <c r="M79" s="66">
        <v>13</v>
      </c>
      <c r="N79" s="66" t="s">
        <v>510</v>
      </c>
      <c r="O79" s="66">
        <v>5</v>
      </c>
      <c r="P79" s="68" t="s">
        <v>506</v>
      </c>
      <c r="Q79" s="69">
        <v>30479</v>
      </c>
    </row>
    <row r="80" spans="1:17" x14ac:dyDescent="0.25">
      <c r="A80" s="39" t="s">
        <v>251</v>
      </c>
      <c r="B80" s="39" t="s">
        <v>590</v>
      </c>
      <c r="C80" s="39" t="s">
        <v>500</v>
      </c>
      <c r="D80" s="58">
        <v>1</v>
      </c>
      <c r="E80" s="39" t="s">
        <v>501</v>
      </c>
      <c r="F80" s="58">
        <v>14</v>
      </c>
      <c r="G80" s="39" t="s">
        <v>502</v>
      </c>
      <c r="H80" s="63">
        <v>153921.16899999999</v>
      </c>
      <c r="J80" s="66" t="s">
        <v>106</v>
      </c>
      <c r="K80" s="67" t="s">
        <v>591</v>
      </c>
      <c r="L80" s="66" t="s">
        <v>504</v>
      </c>
      <c r="M80" s="66">
        <v>12</v>
      </c>
      <c r="N80" s="66" t="s">
        <v>505</v>
      </c>
      <c r="O80" s="66">
        <v>5</v>
      </c>
      <c r="P80" s="68" t="s">
        <v>506</v>
      </c>
      <c r="Q80" s="69">
        <v>471881</v>
      </c>
    </row>
    <row r="81" spans="1:17" x14ac:dyDescent="0.25">
      <c r="A81" s="39" t="s">
        <v>251</v>
      </c>
      <c r="B81" s="39" t="s">
        <v>590</v>
      </c>
      <c r="C81" s="39" t="s">
        <v>500</v>
      </c>
      <c r="D81" s="58">
        <v>1</v>
      </c>
      <c r="E81" s="39" t="s">
        <v>501</v>
      </c>
      <c r="F81" s="58">
        <v>15</v>
      </c>
      <c r="G81" s="39" t="s">
        <v>508</v>
      </c>
      <c r="H81" s="63">
        <v>8615.4060000000009</v>
      </c>
      <c r="J81" s="66" t="s">
        <v>106</v>
      </c>
      <c r="K81" s="67" t="s">
        <v>591</v>
      </c>
      <c r="L81" s="66" t="s">
        <v>504</v>
      </c>
      <c r="M81" s="66">
        <v>13</v>
      </c>
      <c r="N81" s="66" t="s">
        <v>510</v>
      </c>
      <c r="O81" s="66">
        <v>5</v>
      </c>
      <c r="P81" s="68" t="s">
        <v>506</v>
      </c>
      <c r="Q81" s="69">
        <v>67361</v>
      </c>
    </row>
    <row r="82" spans="1:17" x14ac:dyDescent="0.25">
      <c r="A82" s="39" t="s">
        <v>4</v>
      </c>
      <c r="B82" s="39" t="s">
        <v>592</v>
      </c>
      <c r="C82" s="39" t="s">
        <v>500</v>
      </c>
      <c r="D82" s="58">
        <v>1</v>
      </c>
      <c r="E82" s="39" t="s">
        <v>501</v>
      </c>
      <c r="F82" s="58">
        <v>14</v>
      </c>
      <c r="G82" s="39" t="s">
        <v>502</v>
      </c>
      <c r="H82" s="63">
        <v>436035</v>
      </c>
      <c r="J82" s="66" t="s">
        <v>24</v>
      </c>
      <c r="K82" s="67" t="s">
        <v>593</v>
      </c>
      <c r="L82" s="66" t="s">
        <v>504</v>
      </c>
      <c r="M82" s="66">
        <v>12</v>
      </c>
      <c r="N82" s="66" t="s">
        <v>505</v>
      </c>
      <c r="O82" s="66">
        <v>5</v>
      </c>
      <c r="P82" s="68" t="s">
        <v>506</v>
      </c>
      <c r="Q82" s="69">
        <v>100096</v>
      </c>
    </row>
    <row r="83" spans="1:17" x14ac:dyDescent="0.25">
      <c r="A83" s="39" t="s">
        <v>4</v>
      </c>
      <c r="B83" s="39" t="s">
        <v>592</v>
      </c>
      <c r="C83" s="39" t="s">
        <v>500</v>
      </c>
      <c r="D83" s="58">
        <v>1</v>
      </c>
      <c r="E83" s="39" t="s">
        <v>501</v>
      </c>
      <c r="F83" s="58">
        <v>15</v>
      </c>
      <c r="G83" s="39" t="s">
        <v>508</v>
      </c>
      <c r="H83" s="63">
        <v>45700</v>
      </c>
      <c r="J83" s="66" t="s">
        <v>24</v>
      </c>
      <c r="K83" s="67" t="s">
        <v>593</v>
      </c>
      <c r="L83" s="66" t="s">
        <v>504</v>
      </c>
      <c r="M83" s="66">
        <v>13</v>
      </c>
      <c r="N83" s="66" t="s">
        <v>510</v>
      </c>
      <c r="O83" s="66">
        <v>5</v>
      </c>
      <c r="P83" s="68" t="s">
        <v>506</v>
      </c>
      <c r="Q83" s="69">
        <v>9240</v>
      </c>
    </row>
    <row r="84" spans="1:17" x14ac:dyDescent="0.25">
      <c r="A84" s="39" t="s">
        <v>260</v>
      </c>
      <c r="B84" s="39" t="s">
        <v>594</v>
      </c>
      <c r="C84" s="39" t="s">
        <v>500</v>
      </c>
      <c r="D84" s="58">
        <v>1</v>
      </c>
      <c r="E84" s="39" t="s">
        <v>501</v>
      </c>
      <c r="F84" s="58">
        <v>14</v>
      </c>
      <c r="G84" s="39" t="s">
        <v>502</v>
      </c>
      <c r="H84" s="63">
        <v>477036</v>
      </c>
      <c r="J84" s="66" t="s">
        <v>28</v>
      </c>
      <c r="K84" s="67" t="s">
        <v>595</v>
      </c>
      <c r="L84" s="66" t="s">
        <v>504</v>
      </c>
      <c r="M84" s="66">
        <v>12</v>
      </c>
      <c r="N84" s="66" t="s">
        <v>505</v>
      </c>
      <c r="O84" s="66">
        <v>5</v>
      </c>
      <c r="P84" s="68" t="s">
        <v>506</v>
      </c>
      <c r="Q84" s="69">
        <v>127303</v>
      </c>
    </row>
    <row r="85" spans="1:17" x14ac:dyDescent="0.25">
      <c r="A85" s="39" t="s">
        <v>260</v>
      </c>
      <c r="B85" s="39" t="s">
        <v>594</v>
      </c>
      <c r="C85" s="39" t="s">
        <v>500</v>
      </c>
      <c r="D85" s="58">
        <v>1</v>
      </c>
      <c r="E85" s="39" t="s">
        <v>501</v>
      </c>
      <c r="F85" s="58">
        <v>15</v>
      </c>
      <c r="G85" s="39" t="s">
        <v>508</v>
      </c>
      <c r="H85" s="63">
        <v>62027</v>
      </c>
      <c r="J85" s="66" t="s">
        <v>28</v>
      </c>
      <c r="K85" s="67" t="s">
        <v>595</v>
      </c>
      <c r="L85" s="66" t="s">
        <v>504</v>
      </c>
      <c r="M85" s="66">
        <v>13</v>
      </c>
      <c r="N85" s="66" t="s">
        <v>510</v>
      </c>
      <c r="O85" s="66">
        <v>5</v>
      </c>
      <c r="P85" s="68" t="s">
        <v>506</v>
      </c>
      <c r="Q85" s="69">
        <v>3473</v>
      </c>
    </row>
    <row r="86" spans="1:17" x14ac:dyDescent="0.25">
      <c r="A86" s="39" t="s">
        <v>261</v>
      </c>
      <c r="B86" s="39" t="s">
        <v>596</v>
      </c>
      <c r="C86" s="39" t="s">
        <v>500</v>
      </c>
      <c r="D86" s="58">
        <v>1</v>
      </c>
      <c r="E86" s="39" t="s">
        <v>501</v>
      </c>
      <c r="F86" s="58">
        <v>14</v>
      </c>
      <c r="G86" s="39" t="s">
        <v>502</v>
      </c>
      <c r="H86" s="63">
        <v>188339</v>
      </c>
      <c r="J86" s="66" t="s">
        <v>33</v>
      </c>
      <c r="K86" s="67" t="s">
        <v>597</v>
      </c>
      <c r="L86" s="66" t="s">
        <v>504</v>
      </c>
      <c r="M86" s="66">
        <v>12</v>
      </c>
      <c r="N86" s="66" t="s">
        <v>505</v>
      </c>
      <c r="O86" s="66">
        <v>5</v>
      </c>
      <c r="P86" s="68" t="s">
        <v>506</v>
      </c>
      <c r="Q86" s="69">
        <v>340312</v>
      </c>
    </row>
    <row r="87" spans="1:17" x14ac:dyDescent="0.25">
      <c r="A87" s="39" t="s">
        <v>261</v>
      </c>
      <c r="B87" s="39" t="s">
        <v>596</v>
      </c>
      <c r="C87" s="39" t="s">
        <v>500</v>
      </c>
      <c r="D87" s="58">
        <v>1</v>
      </c>
      <c r="E87" s="39" t="s">
        <v>501</v>
      </c>
      <c r="F87" s="58">
        <v>15</v>
      </c>
      <c r="G87" s="39" t="s">
        <v>508</v>
      </c>
      <c r="H87" s="63">
        <v>6251</v>
      </c>
      <c r="J87" s="66" t="s">
        <v>33</v>
      </c>
      <c r="K87" s="67" t="s">
        <v>597</v>
      </c>
      <c r="L87" s="66" t="s">
        <v>504</v>
      </c>
      <c r="M87" s="66">
        <v>13</v>
      </c>
      <c r="N87" s="66" t="s">
        <v>510</v>
      </c>
      <c r="O87" s="66">
        <v>5</v>
      </c>
      <c r="P87" s="68" t="s">
        <v>506</v>
      </c>
      <c r="Q87" s="69">
        <v>15195</v>
      </c>
    </row>
    <row r="88" spans="1:17" x14ac:dyDescent="0.25">
      <c r="A88" s="39" t="s">
        <v>262</v>
      </c>
      <c r="B88" s="39" t="s">
        <v>598</v>
      </c>
      <c r="C88" s="39" t="s">
        <v>500</v>
      </c>
      <c r="D88" s="58">
        <v>1</v>
      </c>
      <c r="E88" s="39" t="s">
        <v>501</v>
      </c>
      <c r="F88" s="58">
        <v>14</v>
      </c>
      <c r="G88" s="39" t="s">
        <v>502</v>
      </c>
      <c r="H88" s="63">
        <v>124233</v>
      </c>
      <c r="J88" s="66" t="s">
        <v>435</v>
      </c>
      <c r="K88" s="67" t="s">
        <v>599</v>
      </c>
      <c r="L88" s="66" t="s">
        <v>504</v>
      </c>
      <c r="M88" s="66">
        <v>12</v>
      </c>
      <c r="N88" s="66" t="s">
        <v>505</v>
      </c>
      <c r="O88" s="66">
        <v>5</v>
      </c>
      <c r="P88" s="68" t="s">
        <v>506</v>
      </c>
      <c r="Q88" s="69">
        <v>588538</v>
      </c>
    </row>
    <row r="89" spans="1:17" x14ac:dyDescent="0.25">
      <c r="A89" s="39" t="s">
        <v>262</v>
      </c>
      <c r="B89" s="39" t="s">
        <v>598</v>
      </c>
      <c r="C89" s="39" t="s">
        <v>500</v>
      </c>
      <c r="D89" s="58">
        <v>1</v>
      </c>
      <c r="E89" s="39" t="s">
        <v>501</v>
      </c>
      <c r="F89" s="58">
        <v>15</v>
      </c>
      <c r="G89" s="39" t="s">
        <v>508</v>
      </c>
      <c r="H89" s="63">
        <v>11701</v>
      </c>
      <c r="J89" s="66" t="s">
        <v>435</v>
      </c>
      <c r="K89" s="67" t="s">
        <v>599</v>
      </c>
      <c r="L89" s="66" t="s">
        <v>504</v>
      </c>
      <c r="M89" s="66">
        <v>13</v>
      </c>
      <c r="N89" s="66" t="s">
        <v>510</v>
      </c>
      <c r="O89" s="66">
        <v>5</v>
      </c>
      <c r="P89" s="68" t="s">
        <v>506</v>
      </c>
      <c r="Q89" s="69">
        <v>92521</v>
      </c>
    </row>
    <row r="90" spans="1:17" x14ac:dyDescent="0.25">
      <c r="A90" s="39" t="s">
        <v>265</v>
      </c>
      <c r="B90" s="39" t="s">
        <v>600</v>
      </c>
      <c r="C90" s="39" t="s">
        <v>500</v>
      </c>
      <c r="D90" s="58">
        <v>1</v>
      </c>
      <c r="E90" s="39" t="s">
        <v>501</v>
      </c>
      <c r="F90" s="58">
        <v>14</v>
      </c>
      <c r="G90" s="39" t="s">
        <v>502</v>
      </c>
      <c r="H90" s="63">
        <v>327403</v>
      </c>
      <c r="J90" s="66" t="s">
        <v>36</v>
      </c>
      <c r="K90" s="67" t="s">
        <v>601</v>
      </c>
      <c r="L90" s="66" t="s">
        <v>504</v>
      </c>
      <c r="M90" s="66">
        <v>12</v>
      </c>
      <c r="N90" s="66" t="s">
        <v>505</v>
      </c>
      <c r="O90" s="66">
        <v>5</v>
      </c>
      <c r="P90" s="68" t="s">
        <v>506</v>
      </c>
      <c r="Q90" s="69">
        <v>384413</v>
      </c>
    </row>
    <row r="91" spans="1:17" x14ac:dyDescent="0.25">
      <c r="A91" s="39" t="s">
        <v>265</v>
      </c>
      <c r="B91" s="39" t="s">
        <v>600</v>
      </c>
      <c r="C91" s="39" t="s">
        <v>500</v>
      </c>
      <c r="D91" s="58">
        <v>1</v>
      </c>
      <c r="E91" s="39" t="s">
        <v>501</v>
      </c>
      <c r="F91" s="58">
        <v>15</v>
      </c>
      <c r="G91" s="39" t="s">
        <v>508</v>
      </c>
      <c r="H91" s="63">
        <v>59262.538699999997</v>
      </c>
      <c r="J91" s="66" t="s">
        <v>36</v>
      </c>
      <c r="K91" s="67" t="s">
        <v>601</v>
      </c>
      <c r="L91" s="66" t="s">
        <v>504</v>
      </c>
      <c r="M91" s="66">
        <v>13</v>
      </c>
      <c r="N91" s="66" t="s">
        <v>510</v>
      </c>
      <c r="O91" s="66">
        <v>5</v>
      </c>
      <c r="P91" s="68" t="s">
        <v>506</v>
      </c>
      <c r="Q91" s="69">
        <v>46089</v>
      </c>
    </row>
    <row r="92" spans="1:17" x14ac:dyDescent="0.25">
      <c r="A92" s="39" t="s">
        <v>267</v>
      </c>
      <c r="B92" s="39" t="s">
        <v>602</v>
      </c>
      <c r="C92" s="39" t="s">
        <v>500</v>
      </c>
      <c r="D92" s="58">
        <v>1</v>
      </c>
      <c r="E92" s="39" t="s">
        <v>501</v>
      </c>
      <c r="F92" s="58">
        <v>14</v>
      </c>
      <c r="G92" s="39" t="s">
        <v>502</v>
      </c>
      <c r="H92" s="63">
        <v>152103</v>
      </c>
      <c r="J92" s="66" t="s">
        <v>603</v>
      </c>
      <c r="K92" s="67" t="s">
        <v>604</v>
      </c>
      <c r="L92" s="66" t="s">
        <v>504</v>
      </c>
      <c r="M92" s="66">
        <v>12</v>
      </c>
      <c r="N92" s="66" t="s">
        <v>505</v>
      </c>
      <c r="O92" s="66">
        <v>5</v>
      </c>
      <c r="P92" s="68" t="s">
        <v>506</v>
      </c>
      <c r="Q92" s="69">
        <v>69216</v>
      </c>
    </row>
    <row r="93" spans="1:17" x14ac:dyDescent="0.25">
      <c r="A93" s="39" t="s">
        <v>267</v>
      </c>
      <c r="B93" s="39" t="s">
        <v>602</v>
      </c>
      <c r="C93" s="39" t="s">
        <v>500</v>
      </c>
      <c r="D93" s="58">
        <v>1</v>
      </c>
      <c r="E93" s="39" t="s">
        <v>501</v>
      </c>
      <c r="F93" s="58">
        <v>15</v>
      </c>
      <c r="G93" s="39" t="s">
        <v>508</v>
      </c>
      <c r="H93" s="63">
        <v>19100</v>
      </c>
      <c r="J93" s="66" t="s">
        <v>603</v>
      </c>
      <c r="K93" s="67" t="s">
        <v>604</v>
      </c>
      <c r="L93" s="66" t="s">
        <v>504</v>
      </c>
      <c r="M93" s="66">
        <v>13</v>
      </c>
      <c r="N93" s="66" t="s">
        <v>510</v>
      </c>
      <c r="O93" s="66">
        <v>5</v>
      </c>
      <c r="P93" s="68" t="s">
        <v>506</v>
      </c>
      <c r="Q93" s="69">
        <v>9757</v>
      </c>
    </row>
    <row r="94" spans="1:17" x14ac:dyDescent="0.25">
      <c r="A94" s="39" t="s">
        <v>269</v>
      </c>
      <c r="B94" s="39" t="s">
        <v>605</v>
      </c>
      <c r="C94" s="39" t="s">
        <v>500</v>
      </c>
      <c r="D94" s="58">
        <v>1</v>
      </c>
      <c r="E94" s="39" t="s">
        <v>501</v>
      </c>
      <c r="F94" s="58">
        <v>14</v>
      </c>
      <c r="G94" s="39" t="s">
        <v>502</v>
      </c>
      <c r="H94" s="63">
        <v>228484</v>
      </c>
      <c r="J94" s="66" t="s">
        <v>41</v>
      </c>
      <c r="K94" s="67" t="s">
        <v>606</v>
      </c>
      <c r="L94" s="66" t="s">
        <v>504</v>
      </c>
      <c r="M94" s="66">
        <v>12</v>
      </c>
      <c r="N94" s="66" t="s">
        <v>505</v>
      </c>
      <c r="O94" s="66">
        <v>5</v>
      </c>
      <c r="P94" s="68" t="s">
        <v>506</v>
      </c>
      <c r="Q94" s="70">
        <v>16029</v>
      </c>
    </row>
    <row r="95" spans="1:17" x14ac:dyDescent="0.25">
      <c r="A95" s="39" t="s">
        <v>269</v>
      </c>
      <c r="B95" s="39" t="s">
        <v>605</v>
      </c>
      <c r="C95" s="39" t="s">
        <v>500</v>
      </c>
      <c r="D95" s="58">
        <v>1</v>
      </c>
      <c r="E95" s="39" t="s">
        <v>501</v>
      </c>
      <c r="F95" s="58">
        <v>15</v>
      </c>
      <c r="G95" s="39" t="s">
        <v>508</v>
      </c>
      <c r="H95" s="63">
        <v>15614</v>
      </c>
      <c r="J95" s="66" t="s">
        <v>41</v>
      </c>
      <c r="K95" s="67" t="s">
        <v>606</v>
      </c>
      <c r="L95" s="66" t="s">
        <v>504</v>
      </c>
      <c r="M95" s="66">
        <v>13</v>
      </c>
      <c r="N95" s="66" t="s">
        <v>510</v>
      </c>
      <c r="O95" s="66">
        <v>5</v>
      </c>
      <c r="P95" s="68" t="s">
        <v>506</v>
      </c>
      <c r="Q95" s="70">
        <v>1388</v>
      </c>
    </row>
    <row r="96" spans="1:17" x14ac:dyDescent="0.25">
      <c r="A96" s="39" t="s">
        <v>104</v>
      </c>
      <c r="B96" s="39" t="s">
        <v>607</v>
      </c>
      <c r="C96" s="39" t="s">
        <v>500</v>
      </c>
      <c r="D96" s="58">
        <v>1</v>
      </c>
      <c r="E96" s="39" t="s">
        <v>501</v>
      </c>
      <c r="F96" s="58">
        <v>14</v>
      </c>
      <c r="G96" s="39" t="s">
        <v>502</v>
      </c>
      <c r="H96" s="63">
        <v>315280</v>
      </c>
      <c r="J96" s="66" t="s">
        <v>44</v>
      </c>
      <c r="K96" s="67" t="s">
        <v>608</v>
      </c>
      <c r="L96" s="66" t="s">
        <v>504</v>
      </c>
      <c r="M96" s="66">
        <v>12</v>
      </c>
      <c r="N96" s="66" t="s">
        <v>505</v>
      </c>
      <c r="O96" s="66">
        <v>5</v>
      </c>
      <c r="P96" s="68" t="s">
        <v>506</v>
      </c>
      <c r="Q96" s="69">
        <v>286019</v>
      </c>
    </row>
    <row r="97" spans="1:17" x14ac:dyDescent="0.25">
      <c r="A97" s="39" t="s">
        <v>104</v>
      </c>
      <c r="B97" s="39" t="s">
        <v>607</v>
      </c>
      <c r="C97" s="39" t="s">
        <v>500</v>
      </c>
      <c r="D97" s="58">
        <v>1</v>
      </c>
      <c r="E97" s="39" t="s">
        <v>501</v>
      </c>
      <c r="F97" s="58">
        <v>15</v>
      </c>
      <c r="G97" s="39" t="s">
        <v>508</v>
      </c>
      <c r="H97" s="63">
        <v>36862</v>
      </c>
      <c r="J97" s="66" t="s">
        <v>44</v>
      </c>
      <c r="K97" s="67" t="s">
        <v>608</v>
      </c>
      <c r="L97" s="66" t="s">
        <v>504</v>
      </c>
      <c r="M97" s="66">
        <v>13</v>
      </c>
      <c r="N97" s="66" t="s">
        <v>510</v>
      </c>
      <c r="O97" s="66">
        <v>5</v>
      </c>
      <c r="P97" s="68" t="s">
        <v>506</v>
      </c>
      <c r="Q97" s="69">
        <v>29485</v>
      </c>
    </row>
    <row r="98" spans="1:17" x14ac:dyDescent="0.25">
      <c r="A98" s="39" t="s">
        <v>276</v>
      </c>
      <c r="B98" s="39" t="s">
        <v>609</v>
      </c>
      <c r="C98" s="39" t="s">
        <v>500</v>
      </c>
      <c r="D98" s="58">
        <v>1</v>
      </c>
      <c r="E98" s="39" t="s">
        <v>501</v>
      </c>
      <c r="F98" s="58">
        <v>14</v>
      </c>
      <c r="G98" s="39" t="s">
        <v>502</v>
      </c>
      <c r="H98" s="63">
        <v>520659</v>
      </c>
      <c r="J98" s="66" t="s">
        <v>46</v>
      </c>
      <c r="K98" s="67" t="s">
        <v>610</v>
      </c>
      <c r="L98" s="66" t="s">
        <v>504</v>
      </c>
      <c r="M98" s="66">
        <v>12</v>
      </c>
      <c r="N98" s="66" t="s">
        <v>505</v>
      </c>
      <c r="O98" s="66">
        <v>5</v>
      </c>
      <c r="P98" s="68" t="s">
        <v>506</v>
      </c>
      <c r="Q98" s="69">
        <v>462058</v>
      </c>
    </row>
    <row r="99" spans="1:17" x14ac:dyDescent="0.25">
      <c r="A99" s="39" t="s">
        <v>276</v>
      </c>
      <c r="B99" s="39" t="s">
        <v>609</v>
      </c>
      <c r="C99" s="39" t="s">
        <v>500</v>
      </c>
      <c r="D99" s="58">
        <v>1</v>
      </c>
      <c r="E99" s="39" t="s">
        <v>501</v>
      </c>
      <c r="F99" s="58">
        <v>15</v>
      </c>
      <c r="G99" s="39" t="s">
        <v>508</v>
      </c>
      <c r="H99" s="63">
        <v>44785.369899999998</v>
      </c>
      <c r="J99" s="66" t="s">
        <v>46</v>
      </c>
      <c r="K99" s="67" t="s">
        <v>610</v>
      </c>
      <c r="L99" s="66" t="s">
        <v>504</v>
      </c>
      <c r="M99" s="66">
        <v>13</v>
      </c>
      <c r="N99" s="66" t="s">
        <v>510</v>
      </c>
      <c r="O99" s="66">
        <v>5</v>
      </c>
      <c r="P99" s="68" t="s">
        <v>506</v>
      </c>
      <c r="Q99" s="69">
        <v>42396</v>
      </c>
    </row>
    <row r="100" spans="1:17" x14ac:dyDescent="0.25">
      <c r="A100" s="39" t="s">
        <v>280</v>
      </c>
      <c r="B100" s="39" t="s">
        <v>611</v>
      </c>
      <c r="C100" s="39" t="s">
        <v>500</v>
      </c>
      <c r="D100" s="58">
        <v>1</v>
      </c>
      <c r="E100" s="39" t="s">
        <v>501</v>
      </c>
      <c r="F100" s="58">
        <v>14</v>
      </c>
      <c r="G100" s="39" t="s">
        <v>502</v>
      </c>
      <c r="H100" s="63">
        <v>341852.56900000002</v>
      </c>
      <c r="J100" s="66" t="s">
        <v>54</v>
      </c>
      <c r="K100" s="67" t="s">
        <v>612</v>
      </c>
      <c r="L100" s="66" t="s">
        <v>504</v>
      </c>
      <c r="M100" s="66">
        <v>12</v>
      </c>
      <c r="N100" s="66" t="s">
        <v>505</v>
      </c>
      <c r="O100" s="66">
        <v>5</v>
      </c>
      <c r="P100" s="68" t="s">
        <v>506</v>
      </c>
      <c r="Q100" s="69">
        <v>127731</v>
      </c>
    </row>
    <row r="101" spans="1:17" x14ac:dyDescent="0.25">
      <c r="A101" s="39" t="s">
        <v>280</v>
      </c>
      <c r="B101" s="39" t="s">
        <v>611</v>
      </c>
      <c r="C101" s="39" t="s">
        <v>500</v>
      </c>
      <c r="D101" s="58">
        <v>1</v>
      </c>
      <c r="E101" s="39" t="s">
        <v>501</v>
      </c>
      <c r="F101" s="58">
        <v>15</v>
      </c>
      <c r="G101" s="39" t="s">
        <v>508</v>
      </c>
      <c r="H101" s="63">
        <v>17596.015899999999</v>
      </c>
      <c r="J101" s="66" t="s">
        <v>54</v>
      </c>
      <c r="K101" s="67" t="s">
        <v>612</v>
      </c>
      <c r="L101" s="66" t="s">
        <v>504</v>
      </c>
      <c r="M101" s="66">
        <v>13</v>
      </c>
      <c r="N101" s="66" t="s">
        <v>510</v>
      </c>
      <c r="O101" s="66">
        <v>5</v>
      </c>
      <c r="P101" s="68" t="s">
        <v>506</v>
      </c>
      <c r="Q101" s="69">
        <v>5395</v>
      </c>
    </row>
    <row r="102" spans="1:17" x14ac:dyDescent="0.25">
      <c r="A102" s="39" t="s">
        <v>289</v>
      </c>
      <c r="B102" s="39" t="s">
        <v>613</v>
      </c>
      <c r="C102" s="39" t="s">
        <v>500</v>
      </c>
      <c r="D102" s="58">
        <v>1</v>
      </c>
      <c r="E102" s="39" t="s">
        <v>501</v>
      </c>
      <c r="F102" s="58">
        <v>14</v>
      </c>
      <c r="G102" s="39" t="s">
        <v>502</v>
      </c>
      <c r="H102" s="63">
        <v>558499</v>
      </c>
      <c r="J102" s="66" t="s">
        <v>56</v>
      </c>
      <c r="K102" s="67" t="s">
        <v>614</v>
      </c>
      <c r="L102" s="66" t="s">
        <v>504</v>
      </c>
      <c r="M102" s="66">
        <v>12</v>
      </c>
      <c r="N102" s="66" t="s">
        <v>505</v>
      </c>
      <c r="O102" s="66">
        <v>5</v>
      </c>
      <c r="P102" s="68" t="s">
        <v>506</v>
      </c>
      <c r="Q102" s="69">
        <v>459219</v>
      </c>
    </row>
    <row r="103" spans="1:17" x14ac:dyDescent="0.25">
      <c r="A103" s="39" t="s">
        <v>289</v>
      </c>
      <c r="B103" s="39" t="s">
        <v>613</v>
      </c>
      <c r="C103" s="39" t="s">
        <v>500</v>
      </c>
      <c r="D103" s="58">
        <v>1</v>
      </c>
      <c r="E103" s="39" t="s">
        <v>501</v>
      </c>
      <c r="F103" s="58">
        <v>15</v>
      </c>
      <c r="G103" s="39" t="s">
        <v>508</v>
      </c>
      <c r="H103" s="63">
        <v>106736</v>
      </c>
      <c r="J103" s="66" t="s">
        <v>56</v>
      </c>
      <c r="K103" s="67" t="s">
        <v>614</v>
      </c>
      <c r="L103" s="66" t="s">
        <v>504</v>
      </c>
      <c r="M103" s="66">
        <v>13</v>
      </c>
      <c r="N103" s="66" t="s">
        <v>510</v>
      </c>
      <c r="O103" s="66">
        <v>5</v>
      </c>
      <c r="P103" s="68" t="s">
        <v>506</v>
      </c>
      <c r="Q103" s="69">
        <v>71409</v>
      </c>
    </row>
    <row r="104" spans="1:17" x14ac:dyDescent="0.25">
      <c r="A104" s="39" t="s">
        <v>290</v>
      </c>
      <c r="B104" s="39" t="s">
        <v>615</v>
      </c>
      <c r="C104" s="39" t="s">
        <v>500</v>
      </c>
      <c r="D104" s="58">
        <v>1</v>
      </c>
      <c r="E104" s="39" t="s">
        <v>501</v>
      </c>
      <c r="F104" s="58">
        <v>14</v>
      </c>
      <c r="G104" s="39" t="s">
        <v>502</v>
      </c>
      <c r="H104" s="63">
        <v>218998.73699999999</v>
      </c>
      <c r="J104" s="66" t="s">
        <v>58</v>
      </c>
      <c r="K104" s="67" t="s">
        <v>616</v>
      </c>
      <c r="L104" s="66" t="s">
        <v>504</v>
      </c>
      <c r="M104" s="66">
        <v>12</v>
      </c>
      <c r="N104" s="66" t="s">
        <v>505</v>
      </c>
      <c r="O104" s="66">
        <v>5</v>
      </c>
      <c r="P104" s="68" t="s">
        <v>506</v>
      </c>
      <c r="Q104" s="69">
        <v>216207</v>
      </c>
    </row>
    <row r="105" spans="1:17" x14ac:dyDescent="0.25">
      <c r="A105" s="39" t="s">
        <v>290</v>
      </c>
      <c r="B105" s="39" t="s">
        <v>615</v>
      </c>
      <c r="C105" s="39" t="s">
        <v>500</v>
      </c>
      <c r="D105" s="58">
        <v>1</v>
      </c>
      <c r="E105" s="39" t="s">
        <v>501</v>
      </c>
      <c r="F105" s="58">
        <v>15</v>
      </c>
      <c r="G105" s="39" t="s">
        <v>508</v>
      </c>
      <c r="H105" s="63">
        <v>27042.695</v>
      </c>
      <c r="J105" s="66" t="s">
        <v>58</v>
      </c>
      <c r="K105" s="67" t="s">
        <v>616</v>
      </c>
      <c r="L105" s="66" t="s">
        <v>504</v>
      </c>
      <c r="M105" s="66">
        <v>13</v>
      </c>
      <c r="N105" s="66" t="s">
        <v>510</v>
      </c>
      <c r="O105" s="66">
        <v>5</v>
      </c>
      <c r="P105" s="68" t="s">
        <v>506</v>
      </c>
      <c r="Q105" s="69">
        <v>35017</v>
      </c>
    </row>
    <row r="106" spans="1:17" x14ac:dyDescent="0.25">
      <c r="A106" s="39" t="s">
        <v>333</v>
      </c>
      <c r="B106" s="39" t="s">
        <v>617</v>
      </c>
      <c r="C106" s="39" t="s">
        <v>500</v>
      </c>
      <c r="D106" s="58">
        <v>1</v>
      </c>
      <c r="E106" s="39" t="s">
        <v>501</v>
      </c>
      <c r="F106" s="58">
        <v>14</v>
      </c>
      <c r="G106" s="39" t="s">
        <v>502</v>
      </c>
      <c r="H106" s="63">
        <v>105283</v>
      </c>
      <c r="J106" s="66" t="s">
        <v>355</v>
      </c>
      <c r="K106" s="67" t="s">
        <v>618</v>
      </c>
      <c r="L106" s="66" t="s">
        <v>504</v>
      </c>
      <c r="M106" s="66">
        <v>12</v>
      </c>
      <c r="N106" s="66" t="s">
        <v>505</v>
      </c>
      <c r="O106" s="66">
        <v>5</v>
      </c>
      <c r="P106" s="68" t="s">
        <v>506</v>
      </c>
      <c r="Q106" s="69">
        <v>257740</v>
      </c>
    </row>
    <row r="107" spans="1:17" x14ac:dyDescent="0.25">
      <c r="A107" s="39" t="s">
        <v>333</v>
      </c>
      <c r="B107" s="39" t="s">
        <v>617</v>
      </c>
      <c r="C107" s="39" t="s">
        <v>500</v>
      </c>
      <c r="D107" s="58">
        <v>1</v>
      </c>
      <c r="E107" s="39" t="s">
        <v>501</v>
      </c>
      <c r="F107" s="58">
        <v>15</v>
      </c>
      <c r="G107" s="39" t="s">
        <v>508</v>
      </c>
      <c r="H107" s="63">
        <v>7530</v>
      </c>
      <c r="J107" s="66" t="s">
        <v>355</v>
      </c>
      <c r="K107" s="67" t="s">
        <v>618</v>
      </c>
      <c r="L107" s="66" t="s">
        <v>504</v>
      </c>
      <c r="M107" s="66">
        <v>13</v>
      </c>
      <c r="N107" s="66" t="s">
        <v>510</v>
      </c>
      <c r="O107" s="66">
        <v>5</v>
      </c>
      <c r="P107" s="68" t="s">
        <v>506</v>
      </c>
      <c r="Q107" s="69">
        <v>18407</v>
      </c>
    </row>
    <row r="108" spans="1:17" x14ac:dyDescent="0.25">
      <c r="A108" s="39" t="s">
        <v>294</v>
      </c>
      <c r="B108" s="39" t="s">
        <v>619</v>
      </c>
      <c r="C108" s="39" t="s">
        <v>500</v>
      </c>
      <c r="D108" s="58">
        <v>1</v>
      </c>
      <c r="E108" s="39" t="s">
        <v>501</v>
      </c>
      <c r="F108" s="58">
        <v>14</v>
      </c>
      <c r="G108" s="39" t="s">
        <v>502</v>
      </c>
      <c r="H108" s="63">
        <v>439869</v>
      </c>
      <c r="J108" s="66" t="s">
        <v>357</v>
      </c>
      <c r="K108" s="67" t="s">
        <v>620</v>
      </c>
      <c r="L108" s="66" t="s">
        <v>504</v>
      </c>
      <c r="M108" s="66">
        <v>12</v>
      </c>
      <c r="N108" s="66" t="s">
        <v>505</v>
      </c>
      <c r="O108" s="66">
        <v>5</v>
      </c>
      <c r="P108" s="68" t="s">
        <v>506</v>
      </c>
      <c r="Q108" s="69">
        <v>70551</v>
      </c>
    </row>
    <row r="109" spans="1:17" x14ac:dyDescent="0.25">
      <c r="A109" s="39" t="s">
        <v>294</v>
      </c>
      <c r="B109" s="39" t="s">
        <v>619</v>
      </c>
      <c r="C109" s="39" t="s">
        <v>500</v>
      </c>
      <c r="D109" s="58">
        <v>1</v>
      </c>
      <c r="E109" s="39" t="s">
        <v>501</v>
      </c>
      <c r="F109" s="58">
        <v>15</v>
      </c>
      <c r="G109" s="39" t="s">
        <v>508</v>
      </c>
      <c r="H109" s="63">
        <v>67551</v>
      </c>
      <c r="J109" s="66" t="s">
        <v>357</v>
      </c>
      <c r="K109" s="67" t="s">
        <v>620</v>
      </c>
      <c r="L109" s="66" t="s">
        <v>504</v>
      </c>
      <c r="M109" s="66">
        <v>13</v>
      </c>
      <c r="N109" s="66" t="s">
        <v>510</v>
      </c>
      <c r="O109" s="66">
        <v>5</v>
      </c>
      <c r="P109" s="68" t="s">
        <v>506</v>
      </c>
      <c r="Q109" s="69">
        <v>11332</v>
      </c>
    </row>
    <row r="110" spans="1:17" x14ac:dyDescent="0.25">
      <c r="A110" s="39" t="s">
        <v>299</v>
      </c>
      <c r="B110" s="39" t="s">
        <v>621</v>
      </c>
      <c r="C110" s="39" t="s">
        <v>500</v>
      </c>
      <c r="D110" s="58">
        <v>1</v>
      </c>
      <c r="E110" s="39" t="s">
        <v>501</v>
      </c>
      <c r="F110" s="58">
        <v>14</v>
      </c>
      <c r="G110" s="39" t="s">
        <v>502</v>
      </c>
      <c r="H110" s="63">
        <v>184695</v>
      </c>
      <c r="J110" s="66" t="s">
        <v>361</v>
      </c>
      <c r="K110" s="67" t="s">
        <v>622</v>
      </c>
      <c r="L110" s="66" t="s">
        <v>504</v>
      </c>
      <c r="M110" s="66">
        <v>12</v>
      </c>
      <c r="N110" s="66" t="s">
        <v>505</v>
      </c>
      <c r="O110" s="66">
        <v>5</v>
      </c>
      <c r="P110" s="68" t="s">
        <v>506</v>
      </c>
      <c r="Q110" s="69">
        <v>304478</v>
      </c>
    </row>
    <row r="111" spans="1:17" x14ac:dyDescent="0.25">
      <c r="A111" s="39" t="s">
        <v>299</v>
      </c>
      <c r="B111" s="39" t="s">
        <v>621</v>
      </c>
      <c r="C111" s="39" t="s">
        <v>500</v>
      </c>
      <c r="D111" s="58">
        <v>1</v>
      </c>
      <c r="E111" s="39" t="s">
        <v>501</v>
      </c>
      <c r="F111" s="58">
        <v>15</v>
      </c>
      <c r="G111" s="39" t="s">
        <v>508</v>
      </c>
      <c r="H111" s="63">
        <v>16941</v>
      </c>
      <c r="J111" s="66" t="s">
        <v>361</v>
      </c>
      <c r="K111" s="67" t="s">
        <v>622</v>
      </c>
      <c r="L111" s="66" t="s">
        <v>504</v>
      </c>
      <c r="M111" s="66">
        <v>13</v>
      </c>
      <c r="N111" s="66" t="s">
        <v>510</v>
      </c>
      <c r="O111" s="66">
        <v>5</v>
      </c>
      <c r="P111" s="68" t="s">
        <v>506</v>
      </c>
      <c r="Q111" s="69">
        <v>11944</v>
      </c>
    </row>
    <row r="112" spans="1:17" x14ac:dyDescent="0.25">
      <c r="A112" s="39" t="s">
        <v>296</v>
      </c>
      <c r="B112" s="39" t="s">
        <v>623</v>
      </c>
      <c r="C112" s="39" t="s">
        <v>500</v>
      </c>
      <c r="D112" s="58">
        <v>1</v>
      </c>
      <c r="E112" s="39" t="s">
        <v>501</v>
      </c>
      <c r="F112" s="58">
        <v>14</v>
      </c>
      <c r="G112" s="39" t="s">
        <v>502</v>
      </c>
      <c r="H112" s="63">
        <v>374187</v>
      </c>
      <c r="J112" s="66" t="s">
        <v>363</v>
      </c>
      <c r="K112" s="67" t="s">
        <v>624</v>
      </c>
      <c r="L112" s="66" t="s">
        <v>504</v>
      </c>
      <c r="M112" s="66">
        <v>12</v>
      </c>
      <c r="N112" s="66" t="s">
        <v>505</v>
      </c>
      <c r="O112" s="66">
        <v>5</v>
      </c>
      <c r="P112" s="68" t="s">
        <v>506</v>
      </c>
      <c r="Q112" s="69">
        <v>262949</v>
      </c>
    </row>
    <row r="113" spans="1:17" x14ac:dyDescent="0.25">
      <c r="A113" s="39" t="s">
        <v>296</v>
      </c>
      <c r="B113" s="39" t="s">
        <v>623</v>
      </c>
      <c r="C113" s="39" t="s">
        <v>500</v>
      </c>
      <c r="D113" s="58">
        <v>1</v>
      </c>
      <c r="E113" s="39" t="s">
        <v>501</v>
      </c>
      <c r="F113" s="58">
        <v>15</v>
      </c>
      <c r="G113" s="39" t="s">
        <v>508</v>
      </c>
      <c r="H113" s="63">
        <v>83334</v>
      </c>
      <c r="J113" s="66" t="s">
        <v>363</v>
      </c>
      <c r="K113" s="67" t="s">
        <v>624</v>
      </c>
      <c r="L113" s="66" t="s">
        <v>504</v>
      </c>
      <c r="M113" s="66">
        <v>13</v>
      </c>
      <c r="N113" s="66" t="s">
        <v>510</v>
      </c>
      <c r="O113" s="66">
        <v>5</v>
      </c>
      <c r="P113" s="68" t="s">
        <v>506</v>
      </c>
      <c r="Q113" s="69">
        <v>35291</v>
      </c>
    </row>
    <row r="114" spans="1:17" x14ac:dyDescent="0.25">
      <c r="A114" s="39" t="s">
        <v>301</v>
      </c>
      <c r="B114" s="39" t="s">
        <v>625</v>
      </c>
      <c r="C114" s="39" t="s">
        <v>500</v>
      </c>
      <c r="D114" s="58">
        <v>1</v>
      </c>
      <c r="E114" s="39" t="s">
        <v>501</v>
      </c>
      <c r="F114" s="58">
        <v>14</v>
      </c>
      <c r="G114" s="39" t="s">
        <v>502</v>
      </c>
      <c r="H114" s="63">
        <v>1133049</v>
      </c>
      <c r="J114" s="66" t="s">
        <v>367</v>
      </c>
      <c r="K114" s="67" t="s">
        <v>626</v>
      </c>
      <c r="L114" s="66" t="s">
        <v>504</v>
      </c>
      <c r="M114" s="66">
        <v>12</v>
      </c>
      <c r="N114" s="66" t="s">
        <v>505</v>
      </c>
      <c r="O114" s="66">
        <v>5</v>
      </c>
      <c r="P114" s="68" t="s">
        <v>506</v>
      </c>
      <c r="Q114" s="69">
        <v>198749</v>
      </c>
    </row>
    <row r="115" spans="1:17" x14ac:dyDescent="0.25">
      <c r="A115" s="39" t="s">
        <v>301</v>
      </c>
      <c r="B115" s="39" t="s">
        <v>625</v>
      </c>
      <c r="C115" s="39" t="s">
        <v>500</v>
      </c>
      <c r="D115" s="58">
        <v>1</v>
      </c>
      <c r="E115" s="39" t="s">
        <v>501</v>
      </c>
      <c r="F115" s="58">
        <v>15</v>
      </c>
      <c r="G115" s="39" t="s">
        <v>508</v>
      </c>
      <c r="H115" s="63">
        <v>313461</v>
      </c>
      <c r="J115" s="66" t="s">
        <v>367</v>
      </c>
      <c r="K115" s="67" t="s">
        <v>626</v>
      </c>
      <c r="L115" s="66" t="s">
        <v>504</v>
      </c>
      <c r="M115" s="66">
        <v>13</v>
      </c>
      <c r="N115" s="66" t="s">
        <v>510</v>
      </c>
      <c r="O115" s="66">
        <v>5</v>
      </c>
      <c r="P115" s="68" t="s">
        <v>506</v>
      </c>
      <c r="Q115" s="69">
        <v>18831</v>
      </c>
    </row>
    <row r="116" spans="1:17" x14ac:dyDescent="0.25">
      <c r="A116" s="39" t="s">
        <v>297</v>
      </c>
      <c r="B116" s="39" t="s">
        <v>627</v>
      </c>
      <c r="C116" s="39" t="s">
        <v>500</v>
      </c>
      <c r="D116" s="58">
        <v>1</v>
      </c>
      <c r="E116" s="39" t="s">
        <v>501</v>
      </c>
      <c r="F116" s="58">
        <v>14</v>
      </c>
      <c r="G116" s="39" t="s">
        <v>502</v>
      </c>
      <c r="H116" s="63">
        <v>301647</v>
      </c>
      <c r="J116" s="66" t="s">
        <v>374</v>
      </c>
      <c r="K116" s="67" t="s">
        <v>628</v>
      </c>
      <c r="L116" s="66" t="s">
        <v>504</v>
      </c>
      <c r="M116" s="66">
        <v>12</v>
      </c>
      <c r="N116" s="66" t="s">
        <v>505</v>
      </c>
      <c r="O116" s="66">
        <v>5</v>
      </c>
      <c r="P116" s="68" t="s">
        <v>506</v>
      </c>
      <c r="Q116" s="69">
        <v>777577</v>
      </c>
    </row>
    <row r="117" spans="1:17" x14ac:dyDescent="0.25">
      <c r="A117" s="39" t="s">
        <v>297</v>
      </c>
      <c r="B117" s="39" t="s">
        <v>627</v>
      </c>
      <c r="C117" s="39" t="s">
        <v>500</v>
      </c>
      <c r="D117" s="58">
        <v>1</v>
      </c>
      <c r="E117" s="39" t="s">
        <v>501</v>
      </c>
      <c r="F117" s="58">
        <v>15</v>
      </c>
      <c r="G117" s="39" t="s">
        <v>508</v>
      </c>
      <c r="H117" s="63">
        <v>39378</v>
      </c>
      <c r="J117" s="66" t="s">
        <v>374</v>
      </c>
      <c r="K117" s="67" t="s">
        <v>628</v>
      </c>
      <c r="L117" s="66" t="s">
        <v>504</v>
      </c>
      <c r="M117" s="66">
        <v>13</v>
      </c>
      <c r="N117" s="66" t="s">
        <v>510</v>
      </c>
      <c r="O117" s="66">
        <v>5</v>
      </c>
      <c r="P117" s="68" t="s">
        <v>506</v>
      </c>
      <c r="Q117" s="69">
        <v>157194</v>
      </c>
    </row>
    <row r="118" spans="1:17" x14ac:dyDescent="0.25">
      <c r="A118" s="39" t="s">
        <v>305</v>
      </c>
      <c r="B118" s="39" t="s">
        <v>629</v>
      </c>
      <c r="C118" s="39" t="s">
        <v>500</v>
      </c>
      <c r="D118" s="58">
        <v>1</v>
      </c>
      <c r="E118" s="39" t="s">
        <v>501</v>
      </c>
      <c r="F118" s="58">
        <v>14</v>
      </c>
      <c r="G118" s="39" t="s">
        <v>502</v>
      </c>
      <c r="H118" s="63">
        <v>288163</v>
      </c>
      <c r="J118" s="66" t="s">
        <v>383</v>
      </c>
      <c r="K118" s="67" t="s">
        <v>630</v>
      </c>
      <c r="L118" s="66" t="s">
        <v>504</v>
      </c>
      <c r="M118" s="66">
        <v>12</v>
      </c>
      <c r="N118" s="66" t="s">
        <v>505</v>
      </c>
      <c r="O118" s="66">
        <v>5</v>
      </c>
      <c r="P118" s="68" t="s">
        <v>506</v>
      </c>
      <c r="Q118" s="69">
        <v>566817</v>
      </c>
    </row>
    <row r="119" spans="1:17" x14ac:dyDescent="0.25">
      <c r="A119" s="39" t="s">
        <v>305</v>
      </c>
      <c r="B119" s="39" t="s">
        <v>629</v>
      </c>
      <c r="C119" s="39" t="s">
        <v>500</v>
      </c>
      <c r="D119" s="58">
        <v>1</v>
      </c>
      <c r="E119" s="39" t="s">
        <v>501</v>
      </c>
      <c r="F119" s="58">
        <v>15</v>
      </c>
      <c r="G119" s="39" t="s">
        <v>508</v>
      </c>
      <c r="H119" s="63">
        <v>33455.0363</v>
      </c>
      <c r="J119" s="66" t="s">
        <v>383</v>
      </c>
      <c r="K119" s="67" t="s">
        <v>630</v>
      </c>
      <c r="L119" s="66" t="s">
        <v>504</v>
      </c>
      <c r="M119" s="66">
        <v>13</v>
      </c>
      <c r="N119" s="66" t="s">
        <v>510</v>
      </c>
      <c r="O119" s="66">
        <v>5</v>
      </c>
      <c r="P119" s="68" t="s">
        <v>506</v>
      </c>
      <c r="Q119" s="69">
        <v>76922</v>
      </c>
    </row>
    <row r="120" spans="1:17" x14ac:dyDescent="0.25">
      <c r="A120" s="39" t="s">
        <v>306</v>
      </c>
      <c r="B120" s="39" t="s">
        <v>631</v>
      </c>
      <c r="C120" s="39" t="s">
        <v>500</v>
      </c>
      <c r="D120" s="58">
        <v>1</v>
      </c>
      <c r="E120" s="39" t="s">
        <v>501</v>
      </c>
      <c r="F120" s="58">
        <v>14</v>
      </c>
      <c r="G120" s="39" t="s">
        <v>502</v>
      </c>
      <c r="H120" s="63">
        <v>200310</v>
      </c>
      <c r="J120" s="66" t="s">
        <v>389</v>
      </c>
      <c r="K120" s="67" t="s">
        <v>632</v>
      </c>
      <c r="L120" s="66" t="s">
        <v>504</v>
      </c>
      <c r="M120" s="66">
        <v>12</v>
      </c>
      <c r="N120" s="66" t="s">
        <v>505</v>
      </c>
      <c r="O120" s="66">
        <v>5</v>
      </c>
      <c r="P120" s="68" t="s">
        <v>506</v>
      </c>
      <c r="Q120" s="69">
        <v>403258</v>
      </c>
    </row>
    <row r="121" spans="1:17" x14ac:dyDescent="0.25">
      <c r="A121" s="39" t="s">
        <v>306</v>
      </c>
      <c r="B121" s="39" t="s">
        <v>631</v>
      </c>
      <c r="C121" s="39" t="s">
        <v>500</v>
      </c>
      <c r="D121" s="58">
        <v>1</v>
      </c>
      <c r="E121" s="39" t="s">
        <v>501</v>
      </c>
      <c r="F121" s="58">
        <v>15</v>
      </c>
      <c r="G121" s="39" t="s">
        <v>508</v>
      </c>
      <c r="H121" s="63">
        <v>17472</v>
      </c>
      <c r="J121" s="66" t="s">
        <v>389</v>
      </c>
      <c r="K121" s="67" t="s">
        <v>632</v>
      </c>
      <c r="L121" s="66" t="s">
        <v>504</v>
      </c>
      <c r="M121" s="66">
        <v>13</v>
      </c>
      <c r="N121" s="66" t="s">
        <v>510</v>
      </c>
      <c r="O121" s="66">
        <v>5</v>
      </c>
      <c r="P121" s="68" t="s">
        <v>506</v>
      </c>
      <c r="Q121" s="69">
        <v>47090</v>
      </c>
    </row>
    <row r="122" spans="1:17" x14ac:dyDescent="0.25">
      <c r="A122" s="39" t="s">
        <v>308</v>
      </c>
      <c r="B122" s="39" t="s">
        <v>633</v>
      </c>
      <c r="C122" s="39" t="s">
        <v>500</v>
      </c>
      <c r="D122" s="58">
        <v>1</v>
      </c>
      <c r="E122" s="39" t="s">
        <v>501</v>
      </c>
      <c r="F122" s="58">
        <v>14</v>
      </c>
      <c r="G122" s="39" t="s">
        <v>502</v>
      </c>
      <c r="H122" s="63">
        <v>624611</v>
      </c>
      <c r="J122" s="66" t="s">
        <v>393</v>
      </c>
      <c r="K122" s="67" t="s">
        <v>634</v>
      </c>
      <c r="L122" s="66" t="s">
        <v>504</v>
      </c>
      <c r="M122" s="66">
        <v>12</v>
      </c>
      <c r="N122" s="66" t="s">
        <v>505</v>
      </c>
      <c r="O122" s="66">
        <v>5</v>
      </c>
      <c r="P122" s="68" t="s">
        <v>506</v>
      </c>
      <c r="Q122" s="69">
        <v>471427</v>
      </c>
    </row>
    <row r="123" spans="1:17" x14ac:dyDescent="0.25">
      <c r="A123" s="39" t="s">
        <v>308</v>
      </c>
      <c r="B123" s="39" t="s">
        <v>633</v>
      </c>
      <c r="C123" s="39" t="s">
        <v>500</v>
      </c>
      <c r="D123" s="58">
        <v>1</v>
      </c>
      <c r="E123" s="39" t="s">
        <v>501</v>
      </c>
      <c r="F123" s="58">
        <v>15</v>
      </c>
      <c r="G123" s="39" t="s">
        <v>508</v>
      </c>
      <c r="H123" s="63">
        <v>84526</v>
      </c>
      <c r="J123" s="66" t="s">
        <v>393</v>
      </c>
      <c r="K123" s="67" t="s">
        <v>634</v>
      </c>
      <c r="L123" s="66" t="s">
        <v>504</v>
      </c>
      <c r="M123" s="66">
        <v>13</v>
      </c>
      <c r="N123" s="66" t="s">
        <v>510</v>
      </c>
      <c r="O123" s="66">
        <v>5</v>
      </c>
      <c r="P123" s="68" t="s">
        <v>506</v>
      </c>
      <c r="Q123" s="69">
        <v>58955</v>
      </c>
    </row>
    <row r="124" spans="1:17" x14ac:dyDescent="0.25">
      <c r="A124" s="39" t="s">
        <v>189</v>
      </c>
      <c r="B124" s="39" t="s">
        <v>635</v>
      </c>
      <c r="C124" s="39" t="s">
        <v>500</v>
      </c>
      <c r="D124" s="58">
        <v>1</v>
      </c>
      <c r="E124" s="39" t="s">
        <v>501</v>
      </c>
      <c r="F124" s="58">
        <v>14</v>
      </c>
      <c r="G124" s="39" t="s">
        <v>502</v>
      </c>
      <c r="H124" s="63">
        <v>211805</v>
      </c>
      <c r="J124" s="66" t="s">
        <v>403</v>
      </c>
      <c r="K124" s="67" t="s">
        <v>636</v>
      </c>
      <c r="L124" s="66" t="s">
        <v>504</v>
      </c>
      <c r="M124" s="66">
        <v>12</v>
      </c>
      <c r="N124" s="66" t="s">
        <v>505</v>
      </c>
      <c r="O124" s="66">
        <v>5</v>
      </c>
      <c r="P124" s="68" t="s">
        <v>506</v>
      </c>
      <c r="Q124" s="69">
        <v>333624</v>
      </c>
    </row>
    <row r="125" spans="1:17" x14ac:dyDescent="0.25">
      <c r="A125" s="39" t="s">
        <v>189</v>
      </c>
      <c r="B125" s="39" t="s">
        <v>635</v>
      </c>
      <c r="C125" s="39" t="s">
        <v>500</v>
      </c>
      <c r="D125" s="58">
        <v>1</v>
      </c>
      <c r="E125" s="39" t="s">
        <v>501</v>
      </c>
      <c r="F125" s="58">
        <v>15</v>
      </c>
      <c r="G125" s="39" t="s">
        <v>508</v>
      </c>
      <c r="H125" s="63">
        <v>12992</v>
      </c>
      <c r="J125" s="66" t="s">
        <v>403</v>
      </c>
      <c r="K125" s="67" t="s">
        <v>636</v>
      </c>
      <c r="L125" s="66" t="s">
        <v>504</v>
      </c>
      <c r="M125" s="66">
        <v>13</v>
      </c>
      <c r="N125" s="66" t="s">
        <v>510</v>
      </c>
      <c r="O125" s="66">
        <v>5</v>
      </c>
      <c r="P125" s="68" t="s">
        <v>506</v>
      </c>
      <c r="Q125" s="69">
        <v>45838</v>
      </c>
    </row>
    <row r="126" spans="1:17" x14ac:dyDescent="0.25">
      <c r="A126" s="39" t="s">
        <v>105</v>
      </c>
      <c r="B126" s="39" t="s">
        <v>637</v>
      </c>
      <c r="C126" s="39" t="s">
        <v>500</v>
      </c>
      <c r="D126" s="58">
        <v>1</v>
      </c>
      <c r="E126" s="39" t="s">
        <v>501</v>
      </c>
      <c r="F126" s="58">
        <v>14</v>
      </c>
      <c r="G126" s="39" t="s">
        <v>502</v>
      </c>
      <c r="H126" s="63">
        <v>214681</v>
      </c>
      <c r="J126" s="66" t="s">
        <v>408</v>
      </c>
      <c r="K126" s="67" t="s">
        <v>638</v>
      </c>
      <c r="L126" s="66" t="s">
        <v>504</v>
      </c>
      <c r="M126" s="66">
        <v>12</v>
      </c>
      <c r="N126" s="66" t="s">
        <v>505</v>
      </c>
      <c r="O126" s="66">
        <v>5</v>
      </c>
      <c r="P126" s="68" t="s">
        <v>506</v>
      </c>
      <c r="Q126" s="69">
        <v>402000</v>
      </c>
    </row>
    <row r="127" spans="1:17" x14ac:dyDescent="0.25">
      <c r="A127" s="39" t="s">
        <v>105</v>
      </c>
      <c r="B127" s="39" t="s">
        <v>637</v>
      </c>
      <c r="C127" s="39" t="s">
        <v>500</v>
      </c>
      <c r="D127" s="58">
        <v>1</v>
      </c>
      <c r="E127" s="39" t="s">
        <v>501</v>
      </c>
      <c r="F127" s="58">
        <v>15</v>
      </c>
      <c r="G127" s="39" t="s">
        <v>508</v>
      </c>
      <c r="H127" s="63">
        <v>38321</v>
      </c>
      <c r="J127" s="66" t="s">
        <v>408</v>
      </c>
      <c r="K127" s="67" t="s">
        <v>638</v>
      </c>
      <c r="L127" s="66" t="s">
        <v>504</v>
      </c>
      <c r="M127" s="66">
        <v>13</v>
      </c>
      <c r="N127" s="66" t="s">
        <v>510</v>
      </c>
      <c r="O127" s="66">
        <v>5</v>
      </c>
      <c r="P127" s="68" t="s">
        <v>506</v>
      </c>
      <c r="Q127" s="69">
        <v>126959</v>
      </c>
    </row>
    <row r="128" spans="1:17" x14ac:dyDescent="0.25">
      <c r="A128" s="39" t="s">
        <v>190</v>
      </c>
      <c r="B128" s="39" t="s">
        <v>639</v>
      </c>
      <c r="C128" s="39" t="s">
        <v>500</v>
      </c>
      <c r="D128" s="58">
        <v>1</v>
      </c>
      <c r="E128" s="39" t="s">
        <v>501</v>
      </c>
      <c r="F128" s="58">
        <v>14</v>
      </c>
      <c r="G128" s="39" t="s">
        <v>502</v>
      </c>
      <c r="H128" s="63">
        <v>277829</v>
      </c>
      <c r="J128" s="66" t="s">
        <v>410</v>
      </c>
      <c r="K128" s="67" t="s">
        <v>640</v>
      </c>
      <c r="L128" s="66" t="s">
        <v>504</v>
      </c>
      <c r="M128" s="66">
        <v>12</v>
      </c>
      <c r="N128" s="66" t="s">
        <v>505</v>
      </c>
      <c r="O128" s="66">
        <v>5</v>
      </c>
      <c r="P128" s="68" t="s">
        <v>506</v>
      </c>
      <c r="Q128" s="69">
        <v>124333</v>
      </c>
    </row>
    <row r="129" spans="1:17" x14ac:dyDescent="0.25">
      <c r="A129" s="39" t="s">
        <v>190</v>
      </c>
      <c r="B129" s="39" t="s">
        <v>639</v>
      </c>
      <c r="C129" s="39" t="s">
        <v>500</v>
      </c>
      <c r="D129" s="58">
        <v>1</v>
      </c>
      <c r="E129" s="39" t="s">
        <v>501</v>
      </c>
      <c r="F129" s="58">
        <v>15</v>
      </c>
      <c r="G129" s="39" t="s">
        <v>508</v>
      </c>
      <c r="H129" s="63">
        <v>30515</v>
      </c>
      <c r="J129" s="66" t="s">
        <v>410</v>
      </c>
      <c r="K129" s="67" t="s">
        <v>640</v>
      </c>
      <c r="L129" s="66" t="s">
        <v>504</v>
      </c>
      <c r="M129" s="66">
        <v>13</v>
      </c>
      <c r="N129" s="66" t="s">
        <v>510</v>
      </c>
      <c r="O129" s="66">
        <v>5</v>
      </c>
      <c r="P129" s="68" t="s">
        <v>506</v>
      </c>
      <c r="Q129" s="69">
        <v>16254</v>
      </c>
    </row>
    <row r="130" spans="1:17" x14ac:dyDescent="0.25">
      <c r="A130" s="39" t="s">
        <v>196</v>
      </c>
      <c r="B130" s="39" t="s">
        <v>641</v>
      </c>
      <c r="C130" s="39" t="s">
        <v>500</v>
      </c>
      <c r="D130" s="58">
        <v>1</v>
      </c>
      <c r="E130" s="39" t="s">
        <v>501</v>
      </c>
      <c r="F130" s="58">
        <v>14</v>
      </c>
      <c r="G130" s="39" t="s">
        <v>502</v>
      </c>
      <c r="H130" s="63">
        <v>132918</v>
      </c>
      <c r="J130" s="66" t="s">
        <v>419</v>
      </c>
      <c r="K130" s="67" t="s">
        <v>642</v>
      </c>
      <c r="L130" s="66" t="s">
        <v>504</v>
      </c>
      <c r="M130" s="66">
        <v>12</v>
      </c>
      <c r="N130" s="66" t="s">
        <v>505</v>
      </c>
      <c r="O130" s="66">
        <v>5</v>
      </c>
      <c r="P130" s="68" t="s">
        <v>506</v>
      </c>
      <c r="Q130" s="69">
        <v>411619</v>
      </c>
    </row>
    <row r="131" spans="1:17" x14ac:dyDescent="0.25">
      <c r="A131" s="39" t="s">
        <v>196</v>
      </c>
      <c r="B131" s="39" t="s">
        <v>641</v>
      </c>
      <c r="C131" s="39" t="s">
        <v>500</v>
      </c>
      <c r="D131" s="58">
        <v>1</v>
      </c>
      <c r="E131" s="39" t="s">
        <v>501</v>
      </c>
      <c r="F131" s="58">
        <v>15</v>
      </c>
      <c r="G131" s="39" t="s">
        <v>508</v>
      </c>
      <c r="H131" s="63">
        <v>10073</v>
      </c>
      <c r="J131" s="66" t="s">
        <v>419</v>
      </c>
      <c r="K131" s="67" t="s">
        <v>642</v>
      </c>
      <c r="L131" s="66" t="s">
        <v>504</v>
      </c>
      <c r="M131" s="66">
        <v>13</v>
      </c>
      <c r="N131" s="66" t="s">
        <v>510</v>
      </c>
      <c r="O131" s="66">
        <v>5</v>
      </c>
      <c r="P131" s="68" t="s">
        <v>506</v>
      </c>
      <c r="Q131" s="69">
        <v>48578</v>
      </c>
    </row>
    <row r="132" spans="1:17" x14ac:dyDescent="0.25">
      <c r="A132" s="39" t="s">
        <v>202</v>
      </c>
      <c r="B132" s="39" t="s">
        <v>643</v>
      </c>
      <c r="C132" s="39" t="s">
        <v>500</v>
      </c>
      <c r="D132" s="58">
        <v>1</v>
      </c>
      <c r="E132" s="39" t="s">
        <v>501</v>
      </c>
      <c r="F132" s="58">
        <v>14</v>
      </c>
      <c r="G132" s="39" t="s">
        <v>502</v>
      </c>
      <c r="H132" s="63">
        <v>171912.59820000001</v>
      </c>
      <c r="J132" s="66" t="s">
        <v>323</v>
      </c>
      <c r="K132" s="67" t="s">
        <v>644</v>
      </c>
      <c r="L132" s="66" t="s">
        <v>504</v>
      </c>
      <c r="M132" s="66">
        <v>12</v>
      </c>
      <c r="N132" s="66" t="s">
        <v>505</v>
      </c>
      <c r="O132" s="66">
        <v>5</v>
      </c>
      <c r="P132" s="68" t="s">
        <v>506</v>
      </c>
      <c r="Q132" s="69">
        <v>314664</v>
      </c>
    </row>
    <row r="133" spans="1:17" x14ac:dyDescent="0.25">
      <c r="A133" s="39" t="s">
        <v>202</v>
      </c>
      <c r="B133" s="39" t="s">
        <v>643</v>
      </c>
      <c r="C133" s="39" t="s">
        <v>500</v>
      </c>
      <c r="D133" s="58">
        <v>1</v>
      </c>
      <c r="E133" s="39" t="s">
        <v>501</v>
      </c>
      <c r="F133" s="58">
        <v>15</v>
      </c>
      <c r="G133" s="39" t="s">
        <v>508</v>
      </c>
      <c r="H133" s="63">
        <v>20130.904500000001</v>
      </c>
      <c r="J133" s="66" t="s">
        <v>323</v>
      </c>
      <c r="K133" s="67" t="s">
        <v>644</v>
      </c>
      <c r="L133" s="66" t="s">
        <v>504</v>
      </c>
      <c r="M133" s="66">
        <v>13</v>
      </c>
      <c r="N133" s="66" t="s">
        <v>510</v>
      </c>
      <c r="O133" s="66">
        <v>5</v>
      </c>
      <c r="P133" s="68" t="s">
        <v>506</v>
      </c>
      <c r="Q133" s="69">
        <v>35580</v>
      </c>
    </row>
    <row r="134" spans="1:17" x14ac:dyDescent="0.25">
      <c r="A134" s="39" t="s">
        <v>206</v>
      </c>
      <c r="B134" s="39" t="s">
        <v>645</v>
      </c>
      <c r="C134" s="39" t="s">
        <v>500</v>
      </c>
      <c r="D134" s="58">
        <v>1</v>
      </c>
      <c r="E134" s="39" t="s">
        <v>501</v>
      </c>
      <c r="F134" s="58">
        <v>14</v>
      </c>
      <c r="G134" s="39" t="s">
        <v>502</v>
      </c>
      <c r="H134" s="63">
        <v>218204</v>
      </c>
      <c r="J134" s="66" t="s">
        <v>325</v>
      </c>
      <c r="K134" s="67" t="s">
        <v>646</v>
      </c>
      <c r="L134" s="66" t="s">
        <v>504</v>
      </c>
      <c r="M134" s="66">
        <v>12</v>
      </c>
      <c r="N134" s="66" t="s">
        <v>505</v>
      </c>
      <c r="O134" s="66">
        <v>5</v>
      </c>
      <c r="P134" s="68" t="s">
        <v>506</v>
      </c>
      <c r="Q134" s="69">
        <v>74996</v>
      </c>
    </row>
    <row r="135" spans="1:17" x14ac:dyDescent="0.25">
      <c r="A135" s="39" t="s">
        <v>206</v>
      </c>
      <c r="B135" s="39" t="s">
        <v>645</v>
      </c>
      <c r="C135" s="39" t="s">
        <v>500</v>
      </c>
      <c r="D135" s="58">
        <v>1</v>
      </c>
      <c r="E135" s="39" t="s">
        <v>501</v>
      </c>
      <c r="F135" s="58">
        <v>15</v>
      </c>
      <c r="G135" s="39" t="s">
        <v>508</v>
      </c>
      <c r="H135" s="63">
        <v>9480</v>
      </c>
      <c r="J135" s="66" t="s">
        <v>325</v>
      </c>
      <c r="K135" s="67" t="s">
        <v>646</v>
      </c>
      <c r="L135" s="66" t="s">
        <v>504</v>
      </c>
      <c r="M135" s="66">
        <v>13</v>
      </c>
      <c r="N135" s="66" t="s">
        <v>510</v>
      </c>
      <c r="O135" s="66">
        <v>5</v>
      </c>
      <c r="P135" s="68" t="s">
        <v>506</v>
      </c>
      <c r="Q135" s="69">
        <v>4381</v>
      </c>
    </row>
    <row r="136" spans="1:17" x14ac:dyDescent="0.25">
      <c r="A136" s="39" t="s">
        <v>207</v>
      </c>
      <c r="B136" s="39" t="s">
        <v>647</v>
      </c>
      <c r="C136" s="39" t="s">
        <v>500</v>
      </c>
      <c r="D136" s="58">
        <v>1</v>
      </c>
      <c r="E136" s="39" t="s">
        <v>501</v>
      </c>
      <c r="F136" s="58">
        <v>14</v>
      </c>
      <c r="G136" s="39" t="s">
        <v>502</v>
      </c>
      <c r="H136" s="63">
        <v>218537</v>
      </c>
      <c r="J136" s="66" t="s">
        <v>326</v>
      </c>
      <c r="K136" s="67" t="s">
        <v>648</v>
      </c>
      <c r="L136" s="66" t="s">
        <v>504</v>
      </c>
      <c r="M136" s="66">
        <v>12</v>
      </c>
      <c r="N136" s="66" t="s">
        <v>505</v>
      </c>
      <c r="O136" s="66">
        <v>5</v>
      </c>
      <c r="P136" s="68" t="s">
        <v>506</v>
      </c>
      <c r="Q136" s="69">
        <v>162247</v>
      </c>
    </row>
    <row r="137" spans="1:17" x14ac:dyDescent="0.25">
      <c r="A137" s="39" t="s">
        <v>207</v>
      </c>
      <c r="B137" s="39" t="s">
        <v>647</v>
      </c>
      <c r="C137" s="39" t="s">
        <v>500</v>
      </c>
      <c r="D137" s="58">
        <v>1</v>
      </c>
      <c r="E137" s="39" t="s">
        <v>501</v>
      </c>
      <c r="F137" s="58">
        <v>15</v>
      </c>
      <c r="G137" s="39" t="s">
        <v>508</v>
      </c>
      <c r="H137" s="63">
        <v>15943</v>
      </c>
      <c r="J137" s="66" t="s">
        <v>326</v>
      </c>
      <c r="K137" s="67" t="s">
        <v>648</v>
      </c>
      <c r="L137" s="66" t="s">
        <v>504</v>
      </c>
      <c r="M137" s="66">
        <v>13</v>
      </c>
      <c r="N137" s="66" t="s">
        <v>510</v>
      </c>
      <c r="O137" s="66">
        <v>5</v>
      </c>
      <c r="P137" s="68" t="s">
        <v>506</v>
      </c>
      <c r="Q137" s="69">
        <v>18428</v>
      </c>
    </row>
    <row r="138" spans="1:17" x14ac:dyDescent="0.25">
      <c r="A138" s="39" t="s">
        <v>12</v>
      </c>
      <c r="B138" s="39" t="s">
        <v>649</v>
      </c>
      <c r="C138" s="39" t="s">
        <v>500</v>
      </c>
      <c r="D138" s="58">
        <v>1</v>
      </c>
      <c r="E138" s="39" t="s">
        <v>501</v>
      </c>
      <c r="F138" s="58">
        <v>14</v>
      </c>
      <c r="G138" s="39" t="s">
        <v>502</v>
      </c>
      <c r="H138" s="63">
        <v>975107</v>
      </c>
      <c r="J138" s="66" t="s">
        <v>74</v>
      </c>
      <c r="K138" s="67" t="s">
        <v>650</v>
      </c>
      <c r="L138" s="66" t="s">
        <v>504</v>
      </c>
      <c r="M138" s="66">
        <v>12</v>
      </c>
      <c r="N138" s="66" t="s">
        <v>505</v>
      </c>
      <c r="O138" s="66">
        <v>5</v>
      </c>
      <c r="P138" s="68" t="s">
        <v>506</v>
      </c>
      <c r="Q138" s="69">
        <v>148306</v>
      </c>
    </row>
    <row r="139" spans="1:17" x14ac:dyDescent="0.25">
      <c r="A139" s="39" t="s">
        <v>12</v>
      </c>
      <c r="B139" s="39" t="s">
        <v>649</v>
      </c>
      <c r="C139" s="39" t="s">
        <v>500</v>
      </c>
      <c r="D139" s="58">
        <v>1</v>
      </c>
      <c r="E139" s="39" t="s">
        <v>501</v>
      </c>
      <c r="F139" s="58">
        <v>15</v>
      </c>
      <c r="G139" s="39" t="s">
        <v>508</v>
      </c>
      <c r="H139" s="63">
        <v>135111.57</v>
      </c>
      <c r="J139" s="66" t="s">
        <v>74</v>
      </c>
      <c r="K139" s="67" t="s">
        <v>650</v>
      </c>
      <c r="L139" s="66" t="s">
        <v>504</v>
      </c>
      <c r="M139" s="66">
        <v>13</v>
      </c>
      <c r="N139" s="66" t="s">
        <v>510</v>
      </c>
      <c r="O139" s="66">
        <v>5</v>
      </c>
      <c r="P139" s="68" t="s">
        <v>506</v>
      </c>
      <c r="Q139" s="69">
        <v>14957</v>
      </c>
    </row>
    <row r="140" spans="1:17" x14ac:dyDescent="0.25">
      <c r="A140" s="39" t="s">
        <v>111</v>
      </c>
      <c r="B140" s="39" t="s">
        <v>651</v>
      </c>
      <c r="C140" s="39" t="s">
        <v>500</v>
      </c>
      <c r="D140" s="58">
        <v>1</v>
      </c>
      <c r="E140" s="39" t="s">
        <v>501</v>
      </c>
      <c r="F140" s="58">
        <v>14</v>
      </c>
      <c r="G140" s="39" t="s">
        <v>502</v>
      </c>
      <c r="H140" s="63">
        <v>165911</v>
      </c>
      <c r="J140" s="66" t="s">
        <v>82</v>
      </c>
      <c r="K140" s="67" t="s">
        <v>652</v>
      </c>
      <c r="L140" s="66" t="s">
        <v>504</v>
      </c>
      <c r="M140" s="66">
        <v>12</v>
      </c>
      <c r="N140" s="66" t="s">
        <v>505</v>
      </c>
      <c r="O140" s="66">
        <v>5</v>
      </c>
      <c r="P140" s="68" t="s">
        <v>506</v>
      </c>
      <c r="Q140" s="69">
        <v>174458</v>
      </c>
    </row>
    <row r="141" spans="1:17" x14ac:dyDescent="0.25">
      <c r="A141" s="39" t="s">
        <v>111</v>
      </c>
      <c r="B141" s="39" t="s">
        <v>651</v>
      </c>
      <c r="C141" s="39" t="s">
        <v>500</v>
      </c>
      <c r="D141" s="58">
        <v>1</v>
      </c>
      <c r="E141" s="39" t="s">
        <v>501</v>
      </c>
      <c r="F141" s="58">
        <v>15</v>
      </c>
      <c r="G141" s="39" t="s">
        <v>508</v>
      </c>
      <c r="H141" s="63">
        <v>16488</v>
      </c>
      <c r="J141" s="66" t="s">
        <v>82</v>
      </c>
      <c r="K141" s="67" t="s">
        <v>652</v>
      </c>
      <c r="L141" s="66" t="s">
        <v>504</v>
      </c>
      <c r="M141" s="66">
        <v>13</v>
      </c>
      <c r="N141" s="66" t="s">
        <v>510</v>
      </c>
      <c r="O141" s="66">
        <v>5</v>
      </c>
      <c r="P141" s="68" t="s">
        <v>506</v>
      </c>
      <c r="Q141" s="69">
        <v>12237</v>
      </c>
    </row>
    <row r="142" spans="1:17" x14ac:dyDescent="0.25">
      <c r="A142" s="39" t="s">
        <v>14</v>
      </c>
      <c r="B142" s="39" t="s">
        <v>653</v>
      </c>
      <c r="C142" s="39" t="s">
        <v>500</v>
      </c>
      <c r="D142" s="58">
        <v>1</v>
      </c>
      <c r="E142" s="39" t="s">
        <v>501</v>
      </c>
      <c r="F142" s="58">
        <v>14</v>
      </c>
      <c r="G142" s="39" t="s">
        <v>502</v>
      </c>
      <c r="H142" s="63">
        <v>216472.6</v>
      </c>
      <c r="J142" s="66" t="s">
        <v>85</v>
      </c>
      <c r="K142" s="67" t="s">
        <v>654</v>
      </c>
      <c r="L142" s="66" t="s">
        <v>504</v>
      </c>
      <c r="M142" s="66">
        <v>12</v>
      </c>
      <c r="N142" s="66" t="s">
        <v>505</v>
      </c>
      <c r="O142" s="66">
        <v>5</v>
      </c>
      <c r="P142" s="68" t="s">
        <v>506</v>
      </c>
      <c r="Q142" s="69">
        <v>280045</v>
      </c>
    </row>
    <row r="143" spans="1:17" x14ac:dyDescent="0.25">
      <c r="A143" s="39" t="s">
        <v>14</v>
      </c>
      <c r="B143" s="39" t="s">
        <v>653</v>
      </c>
      <c r="C143" s="39" t="s">
        <v>500</v>
      </c>
      <c r="D143" s="58">
        <v>1</v>
      </c>
      <c r="E143" s="39" t="s">
        <v>501</v>
      </c>
      <c r="F143" s="58">
        <v>15</v>
      </c>
      <c r="G143" s="39" t="s">
        <v>508</v>
      </c>
      <c r="H143" s="63">
        <v>30361.8</v>
      </c>
      <c r="J143" s="66" t="s">
        <v>85</v>
      </c>
      <c r="K143" s="67" t="s">
        <v>654</v>
      </c>
      <c r="L143" s="66" t="s">
        <v>504</v>
      </c>
      <c r="M143" s="66">
        <v>13</v>
      </c>
      <c r="N143" s="66" t="s">
        <v>510</v>
      </c>
      <c r="O143" s="66">
        <v>5</v>
      </c>
      <c r="P143" s="68" t="s">
        <v>506</v>
      </c>
      <c r="Q143" s="69">
        <v>69889</v>
      </c>
    </row>
    <row r="144" spans="1:17" x14ac:dyDescent="0.25">
      <c r="A144" s="39" t="s">
        <v>15</v>
      </c>
      <c r="B144" s="39" t="s">
        <v>655</v>
      </c>
      <c r="C144" s="39" t="s">
        <v>500</v>
      </c>
      <c r="D144" s="58">
        <v>1</v>
      </c>
      <c r="E144" s="39" t="s">
        <v>501</v>
      </c>
      <c r="F144" s="58">
        <v>14</v>
      </c>
      <c r="G144" s="39" t="s">
        <v>502</v>
      </c>
      <c r="H144" s="63">
        <v>316232</v>
      </c>
      <c r="J144" s="66" t="s">
        <v>86</v>
      </c>
      <c r="K144" s="67" t="s">
        <v>656</v>
      </c>
      <c r="L144" s="66" t="s">
        <v>504</v>
      </c>
      <c r="M144" s="66">
        <v>12</v>
      </c>
      <c r="N144" s="66" t="s">
        <v>505</v>
      </c>
      <c r="O144" s="66">
        <v>5</v>
      </c>
      <c r="P144" s="68" t="s">
        <v>506</v>
      </c>
      <c r="Q144" s="69">
        <v>335436</v>
      </c>
    </row>
    <row r="145" spans="1:17" x14ac:dyDescent="0.25">
      <c r="A145" s="39" t="s">
        <v>15</v>
      </c>
      <c r="B145" s="39" t="s">
        <v>655</v>
      </c>
      <c r="C145" s="39" t="s">
        <v>500</v>
      </c>
      <c r="D145" s="58">
        <v>1</v>
      </c>
      <c r="E145" s="39" t="s">
        <v>501</v>
      </c>
      <c r="F145" s="58">
        <v>15</v>
      </c>
      <c r="G145" s="39" t="s">
        <v>508</v>
      </c>
      <c r="H145" s="63">
        <v>27702</v>
      </c>
      <c r="J145" s="66" t="s">
        <v>86</v>
      </c>
      <c r="K145" s="67" t="s">
        <v>656</v>
      </c>
      <c r="L145" s="66" t="s">
        <v>504</v>
      </c>
      <c r="M145" s="66">
        <v>13</v>
      </c>
      <c r="N145" s="66" t="s">
        <v>510</v>
      </c>
      <c r="O145" s="66">
        <v>5</v>
      </c>
      <c r="P145" s="68" t="s">
        <v>506</v>
      </c>
      <c r="Q145" s="69">
        <v>9396</v>
      </c>
    </row>
    <row r="146" spans="1:17" x14ac:dyDescent="0.25">
      <c r="A146" s="39" t="s">
        <v>17</v>
      </c>
      <c r="B146" s="39" t="s">
        <v>657</v>
      </c>
      <c r="C146" s="39" t="s">
        <v>500</v>
      </c>
      <c r="D146" s="58">
        <v>1</v>
      </c>
      <c r="E146" s="39" t="s">
        <v>501</v>
      </c>
      <c r="F146" s="58">
        <v>14</v>
      </c>
      <c r="G146" s="39" t="s">
        <v>502</v>
      </c>
      <c r="H146" s="63">
        <v>409483</v>
      </c>
      <c r="J146" s="66" t="s">
        <v>91</v>
      </c>
      <c r="K146" s="67" t="s">
        <v>658</v>
      </c>
      <c r="L146" s="66" t="s">
        <v>504</v>
      </c>
      <c r="M146" s="66">
        <v>12</v>
      </c>
      <c r="N146" s="66" t="s">
        <v>505</v>
      </c>
      <c r="O146" s="66">
        <v>5</v>
      </c>
      <c r="P146" s="68" t="s">
        <v>506</v>
      </c>
      <c r="Q146" s="69">
        <v>257968</v>
      </c>
    </row>
    <row r="147" spans="1:17" x14ac:dyDescent="0.25">
      <c r="A147" s="39" t="s">
        <v>17</v>
      </c>
      <c r="B147" s="39" t="s">
        <v>657</v>
      </c>
      <c r="C147" s="39" t="s">
        <v>500</v>
      </c>
      <c r="D147" s="58">
        <v>1</v>
      </c>
      <c r="E147" s="39" t="s">
        <v>501</v>
      </c>
      <c r="F147" s="58">
        <v>15</v>
      </c>
      <c r="G147" s="39" t="s">
        <v>508</v>
      </c>
      <c r="H147" s="63">
        <v>55384</v>
      </c>
      <c r="J147" s="66" t="s">
        <v>91</v>
      </c>
      <c r="K147" s="67" t="s">
        <v>658</v>
      </c>
      <c r="L147" s="66" t="s">
        <v>504</v>
      </c>
      <c r="M147" s="66">
        <v>13</v>
      </c>
      <c r="N147" s="66" t="s">
        <v>510</v>
      </c>
      <c r="O147" s="66">
        <v>5</v>
      </c>
      <c r="P147" s="68" t="s">
        <v>506</v>
      </c>
      <c r="Q147" s="69">
        <v>28367</v>
      </c>
    </row>
    <row r="148" spans="1:17" x14ac:dyDescent="0.25">
      <c r="A148" s="39" t="s">
        <v>19</v>
      </c>
      <c r="B148" s="39" t="s">
        <v>659</v>
      </c>
      <c r="C148" s="39" t="s">
        <v>500</v>
      </c>
      <c r="D148" s="58">
        <v>1</v>
      </c>
      <c r="E148" s="39" t="s">
        <v>501</v>
      </c>
      <c r="F148" s="58">
        <v>14</v>
      </c>
      <c r="G148" s="39" t="s">
        <v>502</v>
      </c>
      <c r="H148" s="63">
        <v>128967</v>
      </c>
      <c r="J148" s="66" t="s">
        <v>63</v>
      </c>
      <c r="K148" s="67" t="s">
        <v>660</v>
      </c>
      <c r="L148" s="66" t="s">
        <v>504</v>
      </c>
      <c r="M148" s="66">
        <v>12</v>
      </c>
      <c r="N148" s="66" t="s">
        <v>505</v>
      </c>
      <c r="O148" s="66">
        <v>5</v>
      </c>
      <c r="P148" s="68" t="s">
        <v>506</v>
      </c>
      <c r="Q148" s="70">
        <v>0</v>
      </c>
    </row>
    <row r="149" spans="1:17" x14ac:dyDescent="0.25">
      <c r="A149" s="39" t="s">
        <v>19</v>
      </c>
      <c r="B149" s="39" t="s">
        <v>659</v>
      </c>
      <c r="C149" s="39" t="s">
        <v>500</v>
      </c>
      <c r="D149" s="58">
        <v>1</v>
      </c>
      <c r="E149" s="39" t="s">
        <v>501</v>
      </c>
      <c r="F149" s="58">
        <v>15</v>
      </c>
      <c r="G149" s="39" t="s">
        <v>508</v>
      </c>
      <c r="H149" s="63">
        <v>24365</v>
      </c>
      <c r="J149" s="66" t="s">
        <v>63</v>
      </c>
      <c r="K149" s="67" t="s">
        <v>660</v>
      </c>
      <c r="L149" s="66" t="s">
        <v>504</v>
      </c>
      <c r="M149" s="66">
        <v>13</v>
      </c>
      <c r="N149" s="66" t="s">
        <v>510</v>
      </c>
      <c r="O149" s="66">
        <v>5</v>
      </c>
      <c r="P149" s="68" t="s">
        <v>506</v>
      </c>
      <c r="Q149" s="70">
        <v>0</v>
      </c>
    </row>
    <row r="150" spans="1:17" x14ac:dyDescent="0.25">
      <c r="A150" s="39" t="s">
        <v>26</v>
      </c>
      <c r="B150" s="39" t="s">
        <v>661</v>
      </c>
      <c r="C150" s="39" t="s">
        <v>500</v>
      </c>
      <c r="D150" s="58">
        <v>1</v>
      </c>
      <c r="E150" s="39" t="s">
        <v>501</v>
      </c>
      <c r="F150" s="58">
        <v>14</v>
      </c>
      <c r="G150" s="39" t="s">
        <v>502</v>
      </c>
      <c r="H150" s="63">
        <v>91387</v>
      </c>
      <c r="J150" s="66" t="s">
        <v>109</v>
      </c>
      <c r="K150" s="67" t="s">
        <v>662</v>
      </c>
      <c r="L150" s="66" t="s">
        <v>504</v>
      </c>
      <c r="M150" s="66">
        <v>12</v>
      </c>
      <c r="N150" s="66" t="s">
        <v>505</v>
      </c>
      <c r="O150" s="66">
        <v>5</v>
      </c>
      <c r="P150" s="68" t="s">
        <v>506</v>
      </c>
      <c r="Q150" s="69">
        <v>187056</v>
      </c>
    </row>
    <row r="151" spans="1:17" x14ac:dyDescent="0.25">
      <c r="A151" s="39" t="s">
        <v>26</v>
      </c>
      <c r="B151" s="39" t="s">
        <v>661</v>
      </c>
      <c r="C151" s="39" t="s">
        <v>500</v>
      </c>
      <c r="D151" s="58">
        <v>1</v>
      </c>
      <c r="E151" s="39" t="s">
        <v>501</v>
      </c>
      <c r="F151" s="58">
        <v>15</v>
      </c>
      <c r="G151" s="39" t="s">
        <v>508</v>
      </c>
      <c r="H151" s="63">
        <v>6692</v>
      </c>
      <c r="J151" s="66" t="s">
        <v>109</v>
      </c>
      <c r="K151" s="67" t="s">
        <v>662</v>
      </c>
      <c r="L151" s="66" t="s">
        <v>504</v>
      </c>
      <c r="M151" s="66">
        <v>13</v>
      </c>
      <c r="N151" s="66" t="s">
        <v>510</v>
      </c>
      <c r="O151" s="66">
        <v>5</v>
      </c>
      <c r="P151" s="68" t="s">
        <v>506</v>
      </c>
      <c r="Q151" s="69">
        <v>22686</v>
      </c>
    </row>
    <row r="152" spans="1:17" x14ac:dyDescent="0.25">
      <c r="A152" s="39" t="s">
        <v>30</v>
      </c>
      <c r="B152" s="39" t="s">
        <v>663</v>
      </c>
      <c r="C152" s="39" t="s">
        <v>500</v>
      </c>
      <c r="D152" s="58">
        <v>1</v>
      </c>
      <c r="E152" s="39" t="s">
        <v>501</v>
      </c>
      <c r="F152" s="58">
        <v>14</v>
      </c>
      <c r="G152" s="39" t="s">
        <v>502</v>
      </c>
      <c r="H152" s="63">
        <v>117702</v>
      </c>
      <c r="J152" s="66" t="s">
        <v>421</v>
      </c>
      <c r="K152" s="67" t="s">
        <v>664</v>
      </c>
      <c r="L152" s="66" t="s">
        <v>504</v>
      </c>
      <c r="M152" s="66">
        <v>12</v>
      </c>
      <c r="N152" s="66" t="s">
        <v>505</v>
      </c>
      <c r="O152" s="66">
        <v>5</v>
      </c>
      <c r="P152" s="68" t="s">
        <v>506</v>
      </c>
      <c r="Q152" s="69">
        <v>442957</v>
      </c>
    </row>
    <row r="153" spans="1:17" x14ac:dyDescent="0.25">
      <c r="A153" s="39" t="s">
        <v>30</v>
      </c>
      <c r="B153" s="39" t="s">
        <v>663</v>
      </c>
      <c r="C153" s="39" t="s">
        <v>500</v>
      </c>
      <c r="D153" s="58">
        <v>1</v>
      </c>
      <c r="E153" s="39" t="s">
        <v>501</v>
      </c>
      <c r="F153" s="58">
        <v>15</v>
      </c>
      <c r="G153" s="39" t="s">
        <v>508</v>
      </c>
      <c r="H153" s="63">
        <v>11120</v>
      </c>
      <c r="J153" s="66" t="s">
        <v>421</v>
      </c>
      <c r="K153" s="67" t="s">
        <v>664</v>
      </c>
      <c r="L153" s="66" t="s">
        <v>504</v>
      </c>
      <c r="M153" s="66">
        <v>13</v>
      </c>
      <c r="N153" s="66" t="s">
        <v>510</v>
      </c>
      <c r="O153" s="66">
        <v>5</v>
      </c>
      <c r="P153" s="68" t="s">
        <v>506</v>
      </c>
      <c r="Q153" s="69">
        <v>93071</v>
      </c>
    </row>
    <row r="154" spans="1:17" x14ac:dyDescent="0.25">
      <c r="A154" s="39" t="s">
        <v>31</v>
      </c>
      <c r="B154" s="39" t="s">
        <v>665</v>
      </c>
      <c r="C154" s="39" t="s">
        <v>500</v>
      </c>
      <c r="D154" s="58">
        <v>1</v>
      </c>
      <c r="E154" s="39" t="s">
        <v>501</v>
      </c>
      <c r="F154" s="58">
        <v>14</v>
      </c>
      <c r="G154" s="39" t="s">
        <v>502</v>
      </c>
      <c r="H154" s="63">
        <v>97537</v>
      </c>
      <c r="J154" s="66" t="s">
        <v>424</v>
      </c>
      <c r="K154" s="67" t="s">
        <v>666</v>
      </c>
      <c r="L154" s="66" t="s">
        <v>504</v>
      </c>
      <c r="M154" s="66">
        <v>12</v>
      </c>
      <c r="N154" s="66" t="s">
        <v>505</v>
      </c>
      <c r="O154" s="66">
        <v>5</v>
      </c>
      <c r="P154" s="68" t="s">
        <v>506</v>
      </c>
      <c r="Q154" s="69">
        <v>270966</v>
      </c>
    </row>
    <row r="155" spans="1:17" x14ac:dyDescent="0.25">
      <c r="A155" s="39" t="s">
        <v>31</v>
      </c>
      <c r="B155" s="39" t="s">
        <v>665</v>
      </c>
      <c r="C155" s="39" t="s">
        <v>500</v>
      </c>
      <c r="D155" s="58">
        <v>1</v>
      </c>
      <c r="E155" s="39" t="s">
        <v>501</v>
      </c>
      <c r="F155" s="58">
        <v>15</v>
      </c>
      <c r="G155" s="39" t="s">
        <v>508</v>
      </c>
      <c r="H155" s="63">
        <v>12020</v>
      </c>
      <c r="J155" s="66" t="s">
        <v>424</v>
      </c>
      <c r="K155" s="67" t="s">
        <v>666</v>
      </c>
      <c r="L155" s="66" t="s">
        <v>504</v>
      </c>
      <c r="M155" s="66">
        <v>13</v>
      </c>
      <c r="N155" s="66" t="s">
        <v>510</v>
      </c>
      <c r="O155" s="66">
        <v>5</v>
      </c>
      <c r="P155" s="68" t="s">
        <v>506</v>
      </c>
      <c r="Q155" s="69">
        <v>38289</v>
      </c>
    </row>
    <row r="156" spans="1:17" x14ac:dyDescent="0.25">
      <c r="A156" s="39" t="s">
        <v>35</v>
      </c>
      <c r="B156" s="39" t="s">
        <v>667</v>
      </c>
      <c r="C156" s="39" t="s">
        <v>500</v>
      </c>
      <c r="D156" s="58">
        <v>1</v>
      </c>
      <c r="E156" s="39" t="s">
        <v>501</v>
      </c>
      <c r="F156" s="58">
        <v>14</v>
      </c>
      <c r="G156" s="39" t="s">
        <v>502</v>
      </c>
      <c r="H156" s="63">
        <v>281581.67170000001</v>
      </c>
      <c r="J156" s="66" t="s">
        <v>426</v>
      </c>
      <c r="K156" s="67" t="s">
        <v>668</v>
      </c>
      <c r="L156" s="66" t="s">
        <v>504</v>
      </c>
      <c r="M156" s="66">
        <v>12</v>
      </c>
      <c r="N156" s="66" t="s">
        <v>505</v>
      </c>
      <c r="O156" s="66">
        <v>5</v>
      </c>
      <c r="P156" s="68" t="s">
        <v>506</v>
      </c>
      <c r="Q156" s="69">
        <v>392427</v>
      </c>
    </row>
    <row r="157" spans="1:17" x14ac:dyDescent="0.25">
      <c r="A157" s="39" t="s">
        <v>35</v>
      </c>
      <c r="B157" s="39" t="s">
        <v>667</v>
      </c>
      <c r="C157" s="39" t="s">
        <v>500</v>
      </c>
      <c r="D157" s="58">
        <v>1</v>
      </c>
      <c r="E157" s="39" t="s">
        <v>501</v>
      </c>
      <c r="F157" s="58">
        <v>15</v>
      </c>
      <c r="G157" s="39" t="s">
        <v>508</v>
      </c>
      <c r="H157" s="63">
        <v>28006.017500000002</v>
      </c>
      <c r="J157" s="66" t="s">
        <v>426</v>
      </c>
      <c r="K157" s="67" t="s">
        <v>668</v>
      </c>
      <c r="L157" s="66" t="s">
        <v>504</v>
      </c>
      <c r="M157" s="66">
        <v>13</v>
      </c>
      <c r="N157" s="66" t="s">
        <v>510</v>
      </c>
      <c r="O157" s="66">
        <v>5</v>
      </c>
      <c r="P157" s="68" t="s">
        <v>506</v>
      </c>
      <c r="Q157" s="69">
        <v>44897</v>
      </c>
    </row>
    <row r="158" spans="1:17" x14ac:dyDescent="0.25">
      <c r="A158" s="39" t="s">
        <v>247</v>
      </c>
      <c r="B158" s="39" t="s">
        <v>669</v>
      </c>
      <c r="C158" s="39" t="s">
        <v>500</v>
      </c>
      <c r="D158" s="58">
        <v>1</v>
      </c>
      <c r="E158" s="39" t="s">
        <v>501</v>
      </c>
      <c r="F158" s="58">
        <v>14</v>
      </c>
      <c r="G158" s="39" t="s">
        <v>502</v>
      </c>
      <c r="H158" s="63">
        <v>875801</v>
      </c>
      <c r="J158" s="66" t="s">
        <v>431</v>
      </c>
      <c r="K158" s="67" t="s">
        <v>670</v>
      </c>
      <c r="L158" s="66" t="s">
        <v>504</v>
      </c>
      <c r="M158" s="66">
        <v>12</v>
      </c>
      <c r="N158" s="66" t="s">
        <v>505</v>
      </c>
      <c r="O158" s="66">
        <v>5</v>
      </c>
      <c r="P158" s="68" t="s">
        <v>506</v>
      </c>
      <c r="Q158" s="69">
        <v>602589</v>
      </c>
    </row>
    <row r="159" spans="1:17" x14ac:dyDescent="0.25">
      <c r="A159" s="39" t="s">
        <v>247</v>
      </c>
      <c r="B159" s="39" t="s">
        <v>669</v>
      </c>
      <c r="C159" s="39" t="s">
        <v>500</v>
      </c>
      <c r="D159" s="58">
        <v>1</v>
      </c>
      <c r="E159" s="39" t="s">
        <v>501</v>
      </c>
      <c r="F159" s="58">
        <v>15</v>
      </c>
      <c r="G159" s="39" t="s">
        <v>508</v>
      </c>
      <c r="H159" s="63">
        <v>197027</v>
      </c>
      <c r="J159" s="66" t="s">
        <v>431</v>
      </c>
      <c r="K159" s="67" t="s">
        <v>670</v>
      </c>
      <c r="L159" s="66" t="s">
        <v>504</v>
      </c>
      <c r="M159" s="66">
        <v>13</v>
      </c>
      <c r="N159" s="66" t="s">
        <v>510</v>
      </c>
      <c r="O159" s="66">
        <v>5</v>
      </c>
      <c r="P159" s="68" t="s">
        <v>506</v>
      </c>
      <c r="Q159" s="69">
        <v>136690</v>
      </c>
    </row>
    <row r="160" spans="1:17" x14ac:dyDescent="0.25">
      <c r="A160" s="39" t="s">
        <v>39</v>
      </c>
      <c r="B160" s="39" t="s">
        <v>671</v>
      </c>
      <c r="C160" s="39" t="s">
        <v>500</v>
      </c>
      <c r="D160" s="58">
        <v>1</v>
      </c>
      <c r="E160" s="39" t="s">
        <v>501</v>
      </c>
      <c r="F160" s="58">
        <v>14</v>
      </c>
      <c r="G160" s="39" t="s">
        <v>502</v>
      </c>
      <c r="H160" s="63">
        <v>251635</v>
      </c>
      <c r="J160" s="66" t="s">
        <v>132</v>
      </c>
      <c r="K160" s="67" t="s">
        <v>672</v>
      </c>
      <c r="L160" s="66" t="s">
        <v>504</v>
      </c>
      <c r="M160" s="66">
        <v>12</v>
      </c>
      <c r="N160" s="66" t="s">
        <v>505</v>
      </c>
      <c r="O160" s="66">
        <v>5</v>
      </c>
      <c r="P160" s="68" t="s">
        <v>506</v>
      </c>
      <c r="Q160" s="69">
        <v>513529</v>
      </c>
    </row>
    <row r="161" spans="1:17" x14ac:dyDescent="0.25">
      <c r="A161" s="39" t="s">
        <v>39</v>
      </c>
      <c r="B161" s="39" t="s">
        <v>671</v>
      </c>
      <c r="C161" s="39" t="s">
        <v>500</v>
      </c>
      <c r="D161" s="58">
        <v>1</v>
      </c>
      <c r="E161" s="39" t="s">
        <v>501</v>
      </c>
      <c r="F161" s="58">
        <v>15</v>
      </c>
      <c r="G161" s="39" t="s">
        <v>508</v>
      </c>
      <c r="H161" s="63">
        <v>36100</v>
      </c>
      <c r="J161" s="66" t="s">
        <v>132</v>
      </c>
      <c r="K161" s="67" t="s">
        <v>672</v>
      </c>
      <c r="L161" s="66" t="s">
        <v>504</v>
      </c>
      <c r="M161" s="66">
        <v>13</v>
      </c>
      <c r="N161" s="66" t="s">
        <v>510</v>
      </c>
      <c r="O161" s="66">
        <v>5</v>
      </c>
      <c r="P161" s="68" t="s">
        <v>506</v>
      </c>
      <c r="Q161" s="69">
        <v>95261</v>
      </c>
    </row>
    <row r="162" spans="1:17" x14ac:dyDescent="0.25">
      <c r="A162" s="39" t="s">
        <v>41</v>
      </c>
      <c r="B162" s="39" t="s">
        <v>606</v>
      </c>
      <c r="C162" s="39" t="s">
        <v>500</v>
      </c>
      <c r="D162" s="58">
        <v>1</v>
      </c>
      <c r="E162" s="39" t="s">
        <v>501</v>
      </c>
      <c r="F162" s="58">
        <v>14</v>
      </c>
      <c r="G162" s="39" t="s">
        <v>502</v>
      </c>
      <c r="H162" s="63">
        <v>205272</v>
      </c>
      <c r="J162" s="66" t="s">
        <v>134</v>
      </c>
      <c r="K162" s="67" t="s">
        <v>673</v>
      </c>
      <c r="L162" s="66" t="s">
        <v>504</v>
      </c>
      <c r="M162" s="66">
        <v>12</v>
      </c>
      <c r="N162" s="66" t="s">
        <v>505</v>
      </c>
      <c r="O162" s="66">
        <v>5</v>
      </c>
      <c r="P162" s="68" t="s">
        <v>506</v>
      </c>
      <c r="Q162" s="69">
        <v>780582</v>
      </c>
    </row>
    <row r="163" spans="1:17" x14ac:dyDescent="0.25">
      <c r="A163" s="39" t="s">
        <v>41</v>
      </c>
      <c r="B163" s="39" t="s">
        <v>606</v>
      </c>
      <c r="C163" s="39" t="s">
        <v>500</v>
      </c>
      <c r="D163" s="58">
        <v>1</v>
      </c>
      <c r="E163" s="39" t="s">
        <v>501</v>
      </c>
      <c r="F163" s="58">
        <v>15</v>
      </c>
      <c r="G163" s="39" t="s">
        <v>508</v>
      </c>
      <c r="H163" s="63">
        <v>25376</v>
      </c>
      <c r="J163" s="66" t="s">
        <v>134</v>
      </c>
      <c r="K163" s="67" t="s">
        <v>673</v>
      </c>
      <c r="L163" s="66" t="s">
        <v>504</v>
      </c>
      <c r="M163" s="66">
        <v>13</v>
      </c>
      <c r="N163" s="66" t="s">
        <v>510</v>
      </c>
      <c r="O163" s="66">
        <v>5</v>
      </c>
      <c r="P163" s="68" t="s">
        <v>506</v>
      </c>
      <c r="Q163" s="69">
        <v>143687</v>
      </c>
    </row>
    <row r="164" spans="1:17" x14ac:dyDescent="0.25">
      <c r="A164" s="39" t="s">
        <v>42</v>
      </c>
      <c r="B164" s="39" t="s">
        <v>674</v>
      </c>
      <c r="C164" s="39" t="s">
        <v>500</v>
      </c>
      <c r="D164" s="58">
        <v>1</v>
      </c>
      <c r="E164" s="39" t="s">
        <v>501</v>
      </c>
      <c r="F164" s="58">
        <v>14</v>
      </c>
      <c r="G164" s="39" t="s">
        <v>502</v>
      </c>
      <c r="H164" s="63">
        <v>197645</v>
      </c>
      <c r="J164" s="66" t="s">
        <v>137</v>
      </c>
      <c r="K164" s="67" t="s">
        <v>675</v>
      </c>
      <c r="L164" s="66" t="s">
        <v>504</v>
      </c>
      <c r="M164" s="66">
        <v>12</v>
      </c>
      <c r="N164" s="66" t="s">
        <v>505</v>
      </c>
      <c r="O164" s="66">
        <v>5</v>
      </c>
      <c r="P164" s="68" t="s">
        <v>506</v>
      </c>
      <c r="Q164" s="69">
        <v>223025</v>
      </c>
    </row>
    <row r="165" spans="1:17" x14ac:dyDescent="0.25">
      <c r="A165" s="39" t="s">
        <v>42</v>
      </c>
      <c r="B165" s="39" t="s">
        <v>674</v>
      </c>
      <c r="C165" s="39" t="s">
        <v>500</v>
      </c>
      <c r="D165" s="58">
        <v>1</v>
      </c>
      <c r="E165" s="39" t="s">
        <v>501</v>
      </c>
      <c r="F165" s="58">
        <v>15</v>
      </c>
      <c r="G165" s="39" t="s">
        <v>508</v>
      </c>
      <c r="H165" s="63">
        <v>29683</v>
      </c>
      <c r="J165" s="66" t="s">
        <v>137</v>
      </c>
      <c r="K165" s="67" t="s">
        <v>675</v>
      </c>
      <c r="L165" s="66" t="s">
        <v>504</v>
      </c>
      <c r="M165" s="66">
        <v>13</v>
      </c>
      <c r="N165" s="66" t="s">
        <v>510</v>
      </c>
      <c r="O165" s="66">
        <v>5</v>
      </c>
      <c r="P165" s="68" t="s">
        <v>506</v>
      </c>
      <c r="Q165" s="69">
        <v>21717</v>
      </c>
    </row>
    <row r="166" spans="1:17" x14ac:dyDescent="0.25">
      <c r="A166" s="39" t="s">
        <v>676</v>
      </c>
      <c r="B166" s="39" t="s">
        <v>677</v>
      </c>
      <c r="C166" s="39" t="s">
        <v>500</v>
      </c>
      <c r="D166" s="58">
        <v>1</v>
      </c>
      <c r="E166" s="39" t="s">
        <v>501</v>
      </c>
      <c r="F166" s="58">
        <v>14</v>
      </c>
      <c r="G166" s="39" t="s">
        <v>502</v>
      </c>
      <c r="H166" s="63">
        <v>0</v>
      </c>
      <c r="J166" s="66" t="s">
        <v>140</v>
      </c>
      <c r="K166" s="67" t="s">
        <v>678</v>
      </c>
      <c r="L166" s="66" t="s">
        <v>504</v>
      </c>
      <c r="M166" s="66">
        <v>12</v>
      </c>
      <c r="N166" s="66" t="s">
        <v>505</v>
      </c>
      <c r="O166" s="66">
        <v>5</v>
      </c>
      <c r="P166" s="68" t="s">
        <v>506</v>
      </c>
      <c r="Q166" s="69">
        <v>286358</v>
      </c>
    </row>
    <row r="167" spans="1:17" x14ac:dyDescent="0.25">
      <c r="A167" s="39" t="s">
        <v>676</v>
      </c>
      <c r="B167" s="39" t="s">
        <v>677</v>
      </c>
      <c r="C167" s="39" t="s">
        <v>500</v>
      </c>
      <c r="D167" s="58">
        <v>1</v>
      </c>
      <c r="E167" s="39" t="s">
        <v>501</v>
      </c>
      <c r="F167" s="58">
        <v>15</v>
      </c>
      <c r="G167" s="39" t="s">
        <v>508</v>
      </c>
      <c r="H167" s="63">
        <v>0</v>
      </c>
      <c r="J167" s="66" t="s">
        <v>140</v>
      </c>
      <c r="K167" s="67" t="s">
        <v>678</v>
      </c>
      <c r="L167" s="66" t="s">
        <v>504</v>
      </c>
      <c r="M167" s="66">
        <v>13</v>
      </c>
      <c r="N167" s="66" t="s">
        <v>510</v>
      </c>
      <c r="O167" s="66">
        <v>5</v>
      </c>
      <c r="P167" s="68" t="s">
        <v>506</v>
      </c>
      <c r="Q167" s="69">
        <v>36285</v>
      </c>
    </row>
    <row r="168" spans="1:17" x14ac:dyDescent="0.25">
      <c r="A168" s="39" t="s">
        <v>48</v>
      </c>
      <c r="B168" s="39" t="s">
        <v>679</v>
      </c>
      <c r="C168" s="39" t="s">
        <v>500</v>
      </c>
      <c r="D168" s="58">
        <v>1</v>
      </c>
      <c r="E168" s="39" t="s">
        <v>501</v>
      </c>
      <c r="F168" s="58">
        <v>14</v>
      </c>
      <c r="G168" s="39" t="s">
        <v>502</v>
      </c>
      <c r="H168" s="63">
        <v>190445</v>
      </c>
      <c r="J168" s="66" t="s">
        <v>142</v>
      </c>
      <c r="K168" s="67" t="s">
        <v>680</v>
      </c>
      <c r="L168" s="66" t="s">
        <v>504</v>
      </c>
      <c r="M168" s="66">
        <v>12</v>
      </c>
      <c r="N168" s="66" t="s">
        <v>505</v>
      </c>
      <c r="O168" s="66">
        <v>5</v>
      </c>
      <c r="P168" s="68" t="s">
        <v>506</v>
      </c>
      <c r="Q168" s="69">
        <v>241564</v>
      </c>
    </row>
    <row r="169" spans="1:17" x14ac:dyDescent="0.25">
      <c r="A169" s="39" t="s">
        <v>48</v>
      </c>
      <c r="B169" s="39" t="s">
        <v>679</v>
      </c>
      <c r="C169" s="39" t="s">
        <v>500</v>
      </c>
      <c r="D169" s="58">
        <v>1</v>
      </c>
      <c r="E169" s="39" t="s">
        <v>501</v>
      </c>
      <c r="F169" s="58">
        <v>15</v>
      </c>
      <c r="G169" s="39" t="s">
        <v>508</v>
      </c>
      <c r="H169" s="63">
        <v>24868</v>
      </c>
      <c r="J169" s="66" t="s">
        <v>142</v>
      </c>
      <c r="K169" s="67" t="s">
        <v>680</v>
      </c>
      <c r="L169" s="66" t="s">
        <v>504</v>
      </c>
      <c r="M169" s="66">
        <v>13</v>
      </c>
      <c r="N169" s="66" t="s">
        <v>510</v>
      </c>
      <c r="O169" s="66">
        <v>5</v>
      </c>
      <c r="P169" s="68" t="s">
        <v>506</v>
      </c>
      <c r="Q169" s="69">
        <v>11486</v>
      </c>
    </row>
    <row r="170" spans="1:17" x14ac:dyDescent="0.25">
      <c r="A170" s="39" t="s">
        <v>49</v>
      </c>
      <c r="B170" s="39" t="s">
        <v>681</v>
      </c>
      <c r="C170" s="39" t="s">
        <v>500</v>
      </c>
      <c r="D170" s="58">
        <v>1</v>
      </c>
      <c r="E170" s="39" t="s">
        <v>501</v>
      </c>
      <c r="F170" s="58">
        <v>14</v>
      </c>
      <c r="G170" s="39" t="s">
        <v>502</v>
      </c>
      <c r="H170" s="63">
        <v>190662.0932</v>
      </c>
      <c r="J170" s="66" t="s">
        <v>147</v>
      </c>
      <c r="K170" s="67" t="s">
        <v>682</v>
      </c>
      <c r="L170" s="66" t="s">
        <v>504</v>
      </c>
      <c r="M170" s="66">
        <v>12</v>
      </c>
      <c r="N170" s="66" t="s">
        <v>505</v>
      </c>
      <c r="O170" s="66">
        <v>5</v>
      </c>
      <c r="P170" s="68" t="s">
        <v>506</v>
      </c>
      <c r="Q170" s="69">
        <v>95673</v>
      </c>
    </row>
    <row r="171" spans="1:17" x14ac:dyDescent="0.25">
      <c r="A171" s="39" t="s">
        <v>49</v>
      </c>
      <c r="B171" s="39" t="s">
        <v>681</v>
      </c>
      <c r="C171" s="39" t="s">
        <v>500</v>
      </c>
      <c r="D171" s="58">
        <v>1</v>
      </c>
      <c r="E171" s="39" t="s">
        <v>501</v>
      </c>
      <c r="F171" s="58">
        <v>15</v>
      </c>
      <c r="G171" s="39" t="s">
        <v>508</v>
      </c>
      <c r="H171" s="63">
        <v>31296.3177</v>
      </c>
      <c r="J171" s="66" t="s">
        <v>147</v>
      </c>
      <c r="K171" s="67" t="s">
        <v>682</v>
      </c>
      <c r="L171" s="66" t="s">
        <v>504</v>
      </c>
      <c r="M171" s="66">
        <v>13</v>
      </c>
      <c r="N171" s="66" t="s">
        <v>510</v>
      </c>
      <c r="O171" s="66">
        <v>5</v>
      </c>
      <c r="P171" s="68" t="s">
        <v>506</v>
      </c>
      <c r="Q171" s="69">
        <v>9883</v>
      </c>
    </row>
    <row r="172" spans="1:17" x14ac:dyDescent="0.25">
      <c r="A172" s="39" t="s">
        <v>136</v>
      </c>
      <c r="B172" s="39" t="s">
        <v>683</v>
      </c>
      <c r="C172" s="39" t="s">
        <v>500</v>
      </c>
      <c r="D172" s="58">
        <v>1</v>
      </c>
      <c r="E172" s="39" t="s">
        <v>501</v>
      </c>
      <c r="F172" s="58">
        <v>14</v>
      </c>
      <c r="G172" s="39" t="s">
        <v>502</v>
      </c>
      <c r="H172" s="63">
        <v>287158</v>
      </c>
      <c r="J172" s="66" t="s">
        <v>149</v>
      </c>
      <c r="K172" s="67" t="s">
        <v>684</v>
      </c>
      <c r="L172" s="66" t="s">
        <v>504</v>
      </c>
      <c r="M172" s="66">
        <v>12</v>
      </c>
      <c r="N172" s="66" t="s">
        <v>505</v>
      </c>
      <c r="O172" s="66">
        <v>5</v>
      </c>
      <c r="P172" s="68" t="s">
        <v>506</v>
      </c>
      <c r="Q172" s="70">
        <v>5616</v>
      </c>
    </row>
    <row r="173" spans="1:17" x14ac:dyDescent="0.25">
      <c r="A173" s="39" t="s">
        <v>136</v>
      </c>
      <c r="B173" s="39" t="s">
        <v>683</v>
      </c>
      <c r="C173" s="39" t="s">
        <v>500</v>
      </c>
      <c r="D173" s="58">
        <v>1</v>
      </c>
      <c r="E173" s="39" t="s">
        <v>501</v>
      </c>
      <c r="F173" s="58">
        <v>15</v>
      </c>
      <c r="G173" s="39" t="s">
        <v>508</v>
      </c>
      <c r="H173" s="63">
        <v>37139</v>
      </c>
      <c r="J173" s="66" t="s">
        <v>149</v>
      </c>
      <c r="K173" s="67" t="s">
        <v>684</v>
      </c>
      <c r="L173" s="66" t="s">
        <v>504</v>
      </c>
      <c r="M173" s="66">
        <v>13</v>
      </c>
      <c r="N173" s="66" t="s">
        <v>510</v>
      </c>
      <c r="O173" s="66">
        <v>5</v>
      </c>
      <c r="P173" s="68" t="s">
        <v>506</v>
      </c>
      <c r="Q173" s="70">
        <v>121</v>
      </c>
    </row>
    <row r="174" spans="1:17" x14ac:dyDescent="0.25">
      <c r="A174" s="39" t="s">
        <v>61</v>
      </c>
      <c r="B174" s="39" t="s">
        <v>685</v>
      </c>
      <c r="C174" s="39" t="s">
        <v>500</v>
      </c>
      <c r="D174" s="58">
        <v>1</v>
      </c>
      <c r="E174" s="39" t="s">
        <v>501</v>
      </c>
      <c r="F174" s="58">
        <v>14</v>
      </c>
      <c r="G174" s="39" t="s">
        <v>502</v>
      </c>
      <c r="H174" s="63">
        <v>338200</v>
      </c>
      <c r="J174" s="66" t="s">
        <v>152</v>
      </c>
      <c r="K174" s="67" t="s">
        <v>686</v>
      </c>
      <c r="L174" s="66" t="s">
        <v>504</v>
      </c>
      <c r="M174" s="66">
        <v>12</v>
      </c>
      <c r="N174" s="66" t="s">
        <v>505</v>
      </c>
      <c r="O174" s="66">
        <v>5</v>
      </c>
      <c r="P174" s="68" t="s">
        <v>506</v>
      </c>
      <c r="Q174" s="69">
        <v>355605</v>
      </c>
    </row>
    <row r="175" spans="1:17" x14ac:dyDescent="0.25">
      <c r="A175" s="39" t="s">
        <v>61</v>
      </c>
      <c r="B175" s="39" t="s">
        <v>685</v>
      </c>
      <c r="C175" s="39" t="s">
        <v>500</v>
      </c>
      <c r="D175" s="58">
        <v>1</v>
      </c>
      <c r="E175" s="39" t="s">
        <v>501</v>
      </c>
      <c r="F175" s="58">
        <v>15</v>
      </c>
      <c r="G175" s="39" t="s">
        <v>508</v>
      </c>
      <c r="H175" s="63">
        <v>17858</v>
      </c>
      <c r="J175" s="66" t="s">
        <v>152</v>
      </c>
      <c r="K175" s="67" t="s">
        <v>686</v>
      </c>
      <c r="L175" s="66" t="s">
        <v>504</v>
      </c>
      <c r="M175" s="66">
        <v>13</v>
      </c>
      <c r="N175" s="66" t="s">
        <v>510</v>
      </c>
      <c r="O175" s="66">
        <v>5</v>
      </c>
      <c r="P175" s="68" t="s">
        <v>506</v>
      </c>
      <c r="Q175" s="69">
        <v>47743</v>
      </c>
    </row>
    <row r="176" spans="1:17" x14ac:dyDescent="0.25">
      <c r="A176" s="39" t="s">
        <v>107</v>
      </c>
      <c r="B176" s="39" t="s">
        <v>687</v>
      </c>
      <c r="C176" s="39" t="s">
        <v>500</v>
      </c>
      <c r="D176" s="58">
        <v>1</v>
      </c>
      <c r="E176" s="39" t="s">
        <v>501</v>
      </c>
      <c r="F176" s="58">
        <v>14</v>
      </c>
      <c r="G176" s="39" t="s">
        <v>502</v>
      </c>
      <c r="H176" s="63">
        <v>880864</v>
      </c>
      <c r="J176" s="66" t="s">
        <v>349</v>
      </c>
      <c r="K176" s="67" t="s">
        <v>688</v>
      </c>
      <c r="L176" s="66" t="s">
        <v>504</v>
      </c>
      <c r="M176" s="66">
        <v>12</v>
      </c>
      <c r="N176" s="66" t="s">
        <v>505</v>
      </c>
      <c r="O176" s="66">
        <v>5</v>
      </c>
      <c r="P176" s="68" t="s">
        <v>506</v>
      </c>
      <c r="Q176" s="69">
        <v>166755</v>
      </c>
    </row>
    <row r="177" spans="1:17" x14ac:dyDescent="0.25">
      <c r="A177" s="39" t="s">
        <v>107</v>
      </c>
      <c r="B177" s="39" t="s">
        <v>687</v>
      </c>
      <c r="C177" s="39" t="s">
        <v>500</v>
      </c>
      <c r="D177" s="58">
        <v>1</v>
      </c>
      <c r="E177" s="39" t="s">
        <v>501</v>
      </c>
      <c r="F177" s="58">
        <v>15</v>
      </c>
      <c r="G177" s="39" t="s">
        <v>508</v>
      </c>
      <c r="H177" s="63">
        <v>171245</v>
      </c>
      <c r="J177" s="66" t="s">
        <v>349</v>
      </c>
      <c r="K177" s="67" t="s">
        <v>688</v>
      </c>
      <c r="L177" s="66" t="s">
        <v>504</v>
      </c>
      <c r="M177" s="66">
        <v>13</v>
      </c>
      <c r="N177" s="66" t="s">
        <v>510</v>
      </c>
      <c r="O177" s="66">
        <v>5</v>
      </c>
      <c r="P177" s="68" t="s">
        <v>506</v>
      </c>
      <c r="Q177" s="69">
        <v>6771</v>
      </c>
    </row>
    <row r="178" spans="1:17" x14ac:dyDescent="0.25">
      <c r="A178" s="39" t="s">
        <v>369</v>
      </c>
      <c r="B178" s="39" t="s">
        <v>689</v>
      </c>
      <c r="C178" s="39" t="s">
        <v>500</v>
      </c>
      <c r="D178" s="58">
        <v>1</v>
      </c>
      <c r="E178" s="39" t="s">
        <v>501</v>
      </c>
      <c r="F178" s="58">
        <v>14</v>
      </c>
      <c r="G178" s="39" t="s">
        <v>502</v>
      </c>
      <c r="H178" s="63">
        <v>305173</v>
      </c>
      <c r="J178" s="66" t="s">
        <v>310</v>
      </c>
      <c r="K178" s="67" t="s">
        <v>690</v>
      </c>
      <c r="L178" s="66" t="s">
        <v>504</v>
      </c>
      <c r="M178" s="66">
        <v>12</v>
      </c>
      <c r="N178" s="66" t="s">
        <v>505</v>
      </c>
      <c r="O178" s="66">
        <v>5</v>
      </c>
      <c r="P178" s="68" t="s">
        <v>506</v>
      </c>
      <c r="Q178" s="69">
        <v>159111</v>
      </c>
    </row>
    <row r="179" spans="1:17" x14ac:dyDescent="0.25">
      <c r="A179" s="39" t="s">
        <v>369</v>
      </c>
      <c r="B179" s="39" t="s">
        <v>689</v>
      </c>
      <c r="C179" s="39" t="s">
        <v>500</v>
      </c>
      <c r="D179" s="58">
        <v>1</v>
      </c>
      <c r="E179" s="39" t="s">
        <v>501</v>
      </c>
      <c r="F179" s="58">
        <v>15</v>
      </c>
      <c r="G179" s="39" t="s">
        <v>508</v>
      </c>
      <c r="H179" s="63">
        <v>39716</v>
      </c>
      <c r="J179" s="66" t="s">
        <v>310</v>
      </c>
      <c r="K179" s="67" t="s">
        <v>690</v>
      </c>
      <c r="L179" s="66" t="s">
        <v>504</v>
      </c>
      <c r="M179" s="66">
        <v>13</v>
      </c>
      <c r="N179" s="66" t="s">
        <v>510</v>
      </c>
      <c r="O179" s="66">
        <v>5</v>
      </c>
      <c r="P179" s="68" t="s">
        <v>506</v>
      </c>
      <c r="Q179" s="69">
        <v>18456</v>
      </c>
    </row>
    <row r="180" spans="1:17" x14ac:dyDescent="0.25">
      <c r="A180" s="39" t="s">
        <v>365</v>
      </c>
      <c r="B180" s="39" t="s">
        <v>691</v>
      </c>
      <c r="C180" s="39" t="s">
        <v>500</v>
      </c>
      <c r="D180" s="58">
        <v>1</v>
      </c>
      <c r="E180" s="39" t="s">
        <v>501</v>
      </c>
      <c r="F180" s="58">
        <v>14</v>
      </c>
      <c r="G180" s="39" t="s">
        <v>502</v>
      </c>
      <c r="H180" s="63">
        <v>187642</v>
      </c>
      <c r="J180" s="66" t="s">
        <v>159</v>
      </c>
      <c r="K180" s="67" t="s">
        <v>692</v>
      </c>
      <c r="L180" s="66" t="s">
        <v>504</v>
      </c>
      <c r="M180" s="66">
        <v>12</v>
      </c>
      <c r="N180" s="66" t="s">
        <v>505</v>
      </c>
      <c r="O180" s="66">
        <v>5</v>
      </c>
      <c r="P180" s="68" t="s">
        <v>506</v>
      </c>
      <c r="Q180" s="69">
        <v>248934</v>
      </c>
    </row>
    <row r="181" spans="1:17" x14ac:dyDescent="0.25">
      <c r="A181" s="39" t="s">
        <v>365</v>
      </c>
      <c r="B181" s="39" t="s">
        <v>691</v>
      </c>
      <c r="C181" s="39" t="s">
        <v>500</v>
      </c>
      <c r="D181" s="58">
        <v>1</v>
      </c>
      <c r="E181" s="39" t="s">
        <v>501</v>
      </c>
      <c r="F181" s="58">
        <v>15</v>
      </c>
      <c r="G181" s="39" t="s">
        <v>508</v>
      </c>
      <c r="H181" s="63">
        <v>10551</v>
      </c>
      <c r="J181" s="66" t="s">
        <v>159</v>
      </c>
      <c r="K181" s="67" t="s">
        <v>692</v>
      </c>
      <c r="L181" s="66" t="s">
        <v>504</v>
      </c>
      <c r="M181" s="66">
        <v>13</v>
      </c>
      <c r="N181" s="66" t="s">
        <v>510</v>
      </c>
      <c r="O181" s="66">
        <v>5</v>
      </c>
      <c r="P181" s="68" t="s">
        <v>506</v>
      </c>
      <c r="Q181" s="69">
        <v>6490</v>
      </c>
    </row>
    <row r="182" spans="1:17" x14ac:dyDescent="0.25">
      <c r="A182" s="39" t="s">
        <v>60</v>
      </c>
      <c r="B182" s="39" t="s">
        <v>693</v>
      </c>
      <c r="C182" s="39" t="s">
        <v>500</v>
      </c>
      <c r="D182" s="58">
        <v>1</v>
      </c>
      <c r="E182" s="39" t="s">
        <v>501</v>
      </c>
      <c r="F182" s="58">
        <v>14</v>
      </c>
      <c r="G182" s="39" t="s">
        <v>502</v>
      </c>
      <c r="H182" s="63">
        <v>115221</v>
      </c>
    </row>
    <row r="183" spans="1:17" x14ac:dyDescent="0.25">
      <c r="A183" s="39" t="s">
        <v>60</v>
      </c>
      <c r="B183" s="39" t="s">
        <v>693</v>
      </c>
      <c r="C183" s="39" t="s">
        <v>500</v>
      </c>
      <c r="D183" s="58">
        <v>1</v>
      </c>
      <c r="E183" s="39" t="s">
        <v>501</v>
      </c>
      <c r="F183" s="58">
        <v>15</v>
      </c>
      <c r="G183" s="39" t="s">
        <v>508</v>
      </c>
      <c r="H183" s="63">
        <v>6560</v>
      </c>
    </row>
    <row r="184" spans="1:17" x14ac:dyDescent="0.25">
      <c r="A184" s="39" t="s">
        <v>694</v>
      </c>
      <c r="B184" s="39" t="s">
        <v>695</v>
      </c>
      <c r="C184" s="39" t="s">
        <v>500</v>
      </c>
      <c r="D184" s="58">
        <v>1</v>
      </c>
      <c r="E184" s="39" t="s">
        <v>501</v>
      </c>
      <c r="F184" s="58">
        <v>14</v>
      </c>
      <c r="G184" s="39" t="s">
        <v>502</v>
      </c>
      <c r="H184" s="63">
        <v>94312</v>
      </c>
    </row>
    <row r="185" spans="1:17" x14ac:dyDescent="0.25">
      <c r="A185" s="39" t="s">
        <v>694</v>
      </c>
      <c r="B185" s="39" t="s">
        <v>695</v>
      </c>
      <c r="C185" s="39" t="s">
        <v>500</v>
      </c>
      <c r="D185" s="58">
        <v>1</v>
      </c>
      <c r="E185" s="39" t="s">
        <v>501</v>
      </c>
      <c r="F185" s="58">
        <v>15</v>
      </c>
      <c r="G185" s="39" t="s">
        <v>508</v>
      </c>
      <c r="H185" s="63">
        <v>5185</v>
      </c>
    </row>
    <row r="186" spans="1:17" x14ac:dyDescent="0.25">
      <c r="A186" s="39" t="s">
        <v>359</v>
      </c>
      <c r="B186" s="39" t="s">
        <v>696</v>
      </c>
      <c r="C186" s="39" t="s">
        <v>500</v>
      </c>
      <c r="D186" s="58">
        <v>1</v>
      </c>
      <c r="E186" s="39" t="s">
        <v>501</v>
      </c>
      <c r="F186" s="58">
        <v>14</v>
      </c>
      <c r="G186" s="39" t="s">
        <v>502</v>
      </c>
      <c r="H186" s="63">
        <v>261355.658</v>
      </c>
    </row>
    <row r="187" spans="1:17" x14ac:dyDescent="0.25">
      <c r="A187" s="39" t="s">
        <v>359</v>
      </c>
      <c r="B187" s="39" t="s">
        <v>696</v>
      </c>
      <c r="C187" s="39" t="s">
        <v>500</v>
      </c>
      <c r="D187" s="58">
        <v>1</v>
      </c>
      <c r="E187" s="39" t="s">
        <v>501</v>
      </c>
      <c r="F187" s="58">
        <v>15</v>
      </c>
      <c r="G187" s="39" t="s">
        <v>508</v>
      </c>
      <c r="H187" s="63">
        <v>31448.235000000001</v>
      </c>
    </row>
    <row r="188" spans="1:17" x14ac:dyDescent="0.25">
      <c r="A188" s="39" t="s">
        <v>370</v>
      </c>
      <c r="B188" s="39" t="s">
        <v>697</v>
      </c>
      <c r="C188" s="39" t="s">
        <v>500</v>
      </c>
      <c r="D188" s="58">
        <v>1</v>
      </c>
      <c r="E188" s="39" t="s">
        <v>501</v>
      </c>
      <c r="F188" s="58">
        <v>14</v>
      </c>
      <c r="G188" s="39" t="s">
        <v>502</v>
      </c>
      <c r="H188" s="63">
        <v>291058.288</v>
      </c>
    </row>
    <row r="189" spans="1:17" x14ac:dyDescent="0.25">
      <c r="A189" s="39" t="s">
        <v>370</v>
      </c>
      <c r="B189" s="39" t="s">
        <v>697</v>
      </c>
      <c r="C189" s="39" t="s">
        <v>500</v>
      </c>
      <c r="D189" s="58">
        <v>1</v>
      </c>
      <c r="E189" s="39" t="s">
        <v>501</v>
      </c>
      <c r="F189" s="58">
        <v>15</v>
      </c>
      <c r="G189" s="39" t="s">
        <v>508</v>
      </c>
      <c r="H189" s="63">
        <v>25484</v>
      </c>
    </row>
    <row r="190" spans="1:17" x14ac:dyDescent="0.25">
      <c r="A190" s="39" t="s">
        <v>372</v>
      </c>
      <c r="B190" s="39" t="s">
        <v>698</v>
      </c>
      <c r="C190" s="39" t="s">
        <v>500</v>
      </c>
      <c r="D190" s="58">
        <v>1</v>
      </c>
      <c r="E190" s="39" t="s">
        <v>501</v>
      </c>
      <c r="F190" s="58">
        <v>14</v>
      </c>
      <c r="G190" s="39" t="s">
        <v>502</v>
      </c>
      <c r="H190" s="63">
        <v>435312</v>
      </c>
    </row>
    <row r="191" spans="1:17" x14ac:dyDescent="0.25">
      <c r="A191" s="39" t="s">
        <v>372</v>
      </c>
      <c r="B191" s="39" t="s">
        <v>698</v>
      </c>
      <c r="C191" s="39" t="s">
        <v>500</v>
      </c>
      <c r="D191" s="58">
        <v>1</v>
      </c>
      <c r="E191" s="39" t="s">
        <v>501</v>
      </c>
      <c r="F191" s="58">
        <v>15</v>
      </c>
      <c r="G191" s="39" t="s">
        <v>508</v>
      </c>
      <c r="H191" s="63">
        <v>102130</v>
      </c>
    </row>
    <row r="192" spans="1:17" x14ac:dyDescent="0.25">
      <c r="A192" s="39" t="s">
        <v>53</v>
      </c>
      <c r="B192" s="39" t="s">
        <v>699</v>
      </c>
      <c r="C192" s="39" t="s">
        <v>500</v>
      </c>
      <c r="D192" s="58">
        <v>1</v>
      </c>
      <c r="E192" s="39" t="s">
        <v>501</v>
      </c>
      <c r="F192" s="58">
        <v>14</v>
      </c>
      <c r="G192" s="39" t="s">
        <v>502</v>
      </c>
      <c r="H192" s="63">
        <v>202879</v>
      </c>
    </row>
    <row r="193" spans="1:8" x14ac:dyDescent="0.25">
      <c r="A193" s="39" t="s">
        <v>53</v>
      </c>
      <c r="B193" s="39" t="s">
        <v>699</v>
      </c>
      <c r="C193" s="39" t="s">
        <v>500</v>
      </c>
      <c r="D193" s="58">
        <v>1</v>
      </c>
      <c r="E193" s="39" t="s">
        <v>501</v>
      </c>
      <c r="F193" s="58">
        <v>15</v>
      </c>
      <c r="G193" s="39" t="s">
        <v>508</v>
      </c>
      <c r="H193" s="63">
        <v>12780</v>
      </c>
    </row>
    <row r="194" spans="1:8" x14ac:dyDescent="0.25">
      <c r="A194" s="39" t="s">
        <v>51</v>
      </c>
      <c r="B194" s="39" t="s">
        <v>700</v>
      </c>
      <c r="C194" s="39" t="s">
        <v>500</v>
      </c>
      <c r="D194" s="58">
        <v>1</v>
      </c>
      <c r="E194" s="39" t="s">
        <v>501</v>
      </c>
      <c r="F194" s="58">
        <v>14</v>
      </c>
      <c r="G194" s="39" t="s">
        <v>502</v>
      </c>
      <c r="H194" s="63">
        <v>483257</v>
      </c>
    </row>
    <row r="195" spans="1:8" x14ac:dyDescent="0.25">
      <c r="A195" s="39" t="s">
        <v>51</v>
      </c>
      <c r="B195" s="39" t="s">
        <v>700</v>
      </c>
      <c r="C195" s="39" t="s">
        <v>500</v>
      </c>
      <c r="D195" s="58">
        <v>1</v>
      </c>
      <c r="E195" s="39" t="s">
        <v>501</v>
      </c>
      <c r="F195" s="58">
        <v>15</v>
      </c>
      <c r="G195" s="39" t="s">
        <v>508</v>
      </c>
      <c r="H195" s="63">
        <v>80829</v>
      </c>
    </row>
    <row r="196" spans="1:8" x14ac:dyDescent="0.25">
      <c r="A196" s="39" t="s">
        <v>376</v>
      </c>
      <c r="B196" s="39" t="s">
        <v>701</v>
      </c>
      <c r="C196" s="39" t="s">
        <v>500</v>
      </c>
      <c r="D196" s="58">
        <v>1</v>
      </c>
      <c r="E196" s="39" t="s">
        <v>501</v>
      </c>
      <c r="F196" s="58">
        <v>14</v>
      </c>
      <c r="G196" s="39" t="s">
        <v>502</v>
      </c>
      <c r="H196" s="63">
        <v>408516</v>
      </c>
    </row>
    <row r="197" spans="1:8" x14ac:dyDescent="0.25">
      <c r="A197" s="39" t="s">
        <v>376</v>
      </c>
      <c r="B197" s="39" t="s">
        <v>701</v>
      </c>
      <c r="C197" s="39" t="s">
        <v>500</v>
      </c>
      <c r="D197" s="58">
        <v>1</v>
      </c>
      <c r="E197" s="39" t="s">
        <v>501</v>
      </c>
      <c r="F197" s="58">
        <v>15</v>
      </c>
      <c r="G197" s="39" t="s">
        <v>508</v>
      </c>
      <c r="H197" s="63">
        <v>50892</v>
      </c>
    </row>
    <row r="198" spans="1:8" x14ac:dyDescent="0.25">
      <c r="A198" s="39" t="s">
        <v>378</v>
      </c>
      <c r="B198" s="39" t="s">
        <v>702</v>
      </c>
      <c r="C198" s="39" t="s">
        <v>500</v>
      </c>
      <c r="D198" s="58">
        <v>1</v>
      </c>
      <c r="E198" s="39" t="s">
        <v>501</v>
      </c>
      <c r="F198" s="58">
        <v>14</v>
      </c>
      <c r="G198" s="39" t="s">
        <v>502</v>
      </c>
      <c r="H198" s="63">
        <v>256419.9302</v>
      </c>
    </row>
    <row r="199" spans="1:8" x14ac:dyDescent="0.25">
      <c r="A199" s="39" t="s">
        <v>378</v>
      </c>
      <c r="B199" s="39" t="s">
        <v>702</v>
      </c>
      <c r="C199" s="39" t="s">
        <v>500</v>
      </c>
      <c r="D199" s="58">
        <v>1</v>
      </c>
      <c r="E199" s="39" t="s">
        <v>501</v>
      </c>
      <c r="F199" s="58">
        <v>15</v>
      </c>
      <c r="G199" s="39" t="s">
        <v>508</v>
      </c>
      <c r="H199" s="63">
        <v>52676.699000000001</v>
      </c>
    </row>
    <row r="200" spans="1:8" x14ac:dyDescent="0.25">
      <c r="A200" s="39" t="s">
        <v>377</v>
      </c>
      <c r="B200" s="39" t="s">
        <v>703</v>
      </c>
      <c r="C200" s="39" t="s">
        <v>500</v>
      </c>
      <c r="D200" s="58">
        <v>1</v>
      </c>
      <c r="E200" s="39" t="s">
        <v>501</v>
      </c>
      <c r="F200" s="58">
        <v>14</v>
      </c>
      <c r="G200" s="39" t="s">
        <v>502</v>
      </c>
      <c r="H200" s="63">
        <v>835174</v>
      </c>
    </row>
    <row r="201" spans="1:8" x14ac:dyDescent="0.25">
      <c r="A201" s="39" t="s">
        <v>377</v>
      </c>
      <c r="B201" s="39" t="s">
        <v>703</v>
      </c>
      <c r="C201" s="39" t="s">
        <v>500</v>
      </c>
      <c r="D201" s="58">
        <v>1</v>
      </c>
      <c r="E201" s="39" t="s">
        <v>501</v>
      </c>
      <c r="F201" s="58">
        <v>15</v>
      </c>
      <c r="G201" s="39" t="s">
        <v>508</v>
      </c>
      <c r="H201" s="63">
        <v>162826</v>
      </c>
    </row>
    <row r="202" spans="1:8" x14ac:dyDescent="0.25">
      <c r="A202" s="39" t="s">
        <v>379</v>
      </c>
      <c r="B202" s="39" t="s">
        <v>704</v>
      </c>
      <c r="C202" s="39" t="s">
        <v>500</v>
      </c>
      <c r="D202" s="58">
        <v>1</v>
      </c>
      <c r="E202" s="39" t="s">
        <v>501</v>
      </c>
      <c r="F202" s="58">
        <v>14</v>
      </c>
      <c r="G202" s="39" t="s">
        <v>502</v>
      </c>
      <c r="H202" s="63">
        <v>220743</v>
      </c>
    </row>
    <row r="203" spans="1:8" x14ac:dyDescent="0.25">
      <c r="A203" s="39" t="s">
        <v>379</v>
      </c>
      <c r="B203" s="39" t="s">
        <v>704</v>
      </c>
      <c r="C203" s="39" t="s">
        <v>500</v>
      </c>
      <c r="D203" s="58">
        <v>1</v>
      </c>
      <c r="E203" s="39" t="s">
        <v>501</v>
      </c>
      <c r="F203" s="58">
        <v>15</v>
      </c>
      <c r="G203" s="39" t="s">
        <v>508</v>
      </c>
      <c r="H203" s="63">
        <v>24772</v>
      </c>
    </row>
    <row r="204" spans="1:8" x14ac:dyDescent="0.25">
      <c r="A204" s="39" t="s">
        <v>381</v>
      </c>
      <c r="B204" s="39" t="s">
        <v>705</v>
      </c>
      <c r="C204" s="39" t="s">
        <v>500</v>
      </c>
      <c r="D204" s="58">
        <v>1</v>
      </c>
      <c r="E204" s="39" t="s">
        <v>501</v>
      </c>
      <c r="F204" s="58">
        <v>14</v>
      </c>
      <c r="G204" s="39" t="s">
        <v>502</v>
      </c>
      <c r="H204" s="63">
        <v>135513</v>
      </c>
    </row>
    <row r="205" spans="1:8" x14ac:dyDescent="0.25">
      <c r="A205" s="39" t="s">
        <v>381</v>
      </c>
      <c r="B205" s="39" t="s">
        <v>705</v>
      </c>
      <c r="C205" s="39" t="s">
        <v>500</v>
      </c>
      <c r="D205" s="58">
        <v>1</v>
      </c>
      <c r="E205" s="39" t="s">
        <v>501</v>
      </c>
      <c r="F205" s="58">
        <v>15</v>
      </c>
      <c r="G205" s="39" t="s">
        <v>508</v>
      </c>
      <c r="H205" s="63">
        <v>17444</v>
      </c>
    </row>
    <row r="206" spans="1:8" x14ac:dyDescent="0.25">
      <c r="A206" s="39" t="s">
        <v>385</v>
      </c>
      <c r="B206" s="39" t="s">
        <v>706</v>
      </c>
      <c r="C206" s="39" t="s">
        <v>500</v>
      </c>
      <c r="D206" s="58">
        <v>1</v>
      </c>
      <c r="E206" s="39" t="s">
        <v>501</v>
      </c>
      <c r="F206" s="58">
        <v>14</v>
      </c>
      <c r="G206" s="39" t="s">
        <v>502</v>
      </c>
      <c r="H206" s="63">
        <v>261028</v>
      </c>
    </row>
    <row r="207" spans="1:8" x14ac:dyDescent="0.25">
      <c r="A207" s="39" t="s">
        <v>385</v>
      </c>
      <c r="B207" s="39" t="s">
        <v>706</v>
      </c>
      <c r="C207" s="39" t="s">
        <v>500</v>
      </c>
      <c r="D207" s="58">
        <v>1</v>
      </c>
      <c r="E207" s="39" t="s">
        <v>501</v>
      </c>
      <c r="F207" s="58">
        <v>15</v>
      </c>
      <c r="G207" s="39" t="s">
        <v>508</v>
      </c>
      <c r="H207" s="63">
        <v>12575</v>
      </c>
    </row>
    <row r="208" spans="1:8" x14ac:dyDescent="0.25">
      <c r="A208" s="39" t="s">
        <v>387</v>
      </c>
      <c r="B208" s="39" t="s">
        <v>707</v>
      </c>
      <c r="C208" s="39" t="s">
        <v>500</v>
      </c>
      <c r="D208" s="58">
        <v>1</v>
      </c>
      <c r="E208" s="39" t="s">
        <v>501</v>
      </c>
      <c r="F208" s="58">
        <v>14</v>
      </c>
      <c r="G208" s="39" t="s">
        <v>502</v>
      </c>
      <c r="H208" s="63">
        <v>250192</v>
      </c>
    </row>
    <row r="209" spans="1:8" x14ac:dyDescent="0.25">
      <c r="A209" s="39" t="s">
        <v>387</v>
      </c>
      <c r="B209" s="39" t="s">
        <v>707</v>
      </c>
      <c r="C209" s="39" t="s">
        <v>500</v>
      </c>
      <c r="D209" s="58">
        <v>1</v>
      </c>
      <c r="E209" s="39" t="s">
        <v>501</v>
      </c>
      <c r="F209" s="58">
        <v>15</v>
      </c>
      <c r="G209" s="39" t="s">
        <v>508</v>
      </c>
      <c r="H209" s="63">
        <v>44246</v>
      </c>
    </row>
    <row r="210" spans="1:8" x14ac:dyDescent="0.25">
      <c r="A210" s="39" t="s">
        <v>391</v>
      </c>
      <c r="B210" s="39" t="s">
        <v>708</v>
      </c>
      <c r="C210" s="39" t="s">
        <v>500</v>
      </c>
      <c r="D210" s="58">
        <v>1</v>
      </c>
      <c r="E210" s="39" t="s">
        <v>501</v>
      </c>
      <c r="F210" s="58">
        <v>14</v>
      </c>
      <c r="G210" s="39" t="s">
        <v>502</v>
      </c>
      <c r="H210" s="63">
        <v>209779</v>
      </c>
    </row>
    <row r="211" spans="1:8" x14ac:dyDescent="0.25">
      <c r="A211" s="39" t="s">
        <v>391</v>
      </c>
      <c r="B211" s="39" t="s">
        <v>708</v>
      </c>
      <c r="C211" s="39" t="s">
        <v>500</v>
      </c>
      <c r="D211" s="58">
        <v>1</v>
      </c>
      <c r="E211" s="39" t="s">
        <v>501</v>
      </c>
      <c r="F211" s="58">
        <v>15</v>
      </c>
      <c r="G211" s="39" t="s">
        <v>508</v>
      </c>
      <c r="H211" s="63">
        <v>40602</v>
      </c>
    </row>
    <row r="212" spans="1:8" x14ac:dyDescent="0.25">
      <c r="A212" s="39" t="s">
        <v>395</v>
      </c>
      <c r="B212" s="39" t="s">
        <v>709</v>
      </c>
      <c r="C212" s="39" t="s">
        <v>500</v>
      </c>
      <c r="D212" s="58">
        <v>1</v>
      </c>
      <c r="E212" s="39" t="s">
        <v>501</v>
      </c>
      <c r="F212" s="58">
        <v>14</v>
      </c>
      <c r="G212" s="39" t="s">
        <v>502</v>
      </c>
      <c r="H212" s="63">
        <v>61602</v>
      </c>
    </row>
    <row r="213" spans="1:8" x14ac:dyDescent="0.25">
      <c r="A213" s="39" t="s">
        <v>395</v>
      </c>
      <c r="B213" s="39" t="s">
        <v>709</v>
      </c>
      <c r="C213" s="39" t="s">
        <v>500</v>
      </c>
      <c r="D213" s="58">
        <v>1</v>
      </c>
      <c r="E213" s="39" t="s">
        <v>501</v>
      </c>
      <c r="F213" s="58">
        <v>15</v>
      </c>
      <c r="G213" s="39" t="s">
        <v>508</v>
      </c>
      <c r="H213" s="63">
        <v>6930</v>
      </c>
    </row>
    <row r="214" spans="1:8" x14ac:dyDescent="0.25">
      <c r="A214" s="39" t="s">
        <v>398</v>
      </c>
      <c r="B214" s="39" t="s">
        <v>710</v>
      </c>
      <c r="C214" s="39" t="s">
        <v>500</v>
      </c>
      <c r="D214" s="58">
        <v>1</v>
      </c>
      <c r="E214" s="39" t="s">
        <v>501</v>
      </c>
      <c r="F214" s="58">
        <v>14</v>
      </c>
      <c r="G214" s="39" t="s">
        <v>502</v>
      </c>
      <c r="H214" s="63">
        <v>153072</v>
      </c>
    </row>
    <row r="215" spans="1:8" x14ac:dyDescent="0.25">
      <c r="A215" s="39" t="s">
        <v>398</v>
      </c>
      <c r="B215" s="39" t="s">
        <v>710</v>
      </c>
      <c r="C215" s="39" t="s">
        <v>500</v>
      </c>
      <c r="D215" s="58">
        <v>1</v>
      </c>
      <c r="E215" s="39" t="s">
        <v>501</v>
      </c>
      <c r="F215" s="58">
        <v>15</v>
      </c>
      <c r="G215" s="39" t="s">
        <v>508</v>
      </c>
      <c r="H215" s="63">
        <v>10947</v>
      </c>
    </row>
    <row r="216" spans="1:8" x14ac:dyDescent="0.25">
      <c r="A216" s="39" t="s">
        <v>405</v>
      </c>
      <c r="B216" s="39" t="s">
        <v>711</v>
      </c>
      <c r="C216" s="39" t="s">
        <v>500</v>
      </c>
      <c r="D216" s="58">
        <v>1</v>
      </c>
      <c r="E216" s="39" t="s">
        <v>501</v>
      </c>
      <c r="F216" s="58">
        <v>14</v>
      </c>
      <c r="G216" s="39" t="s">
        <v>502</v>
      </c>
      <c r="H216" s="63">
        <v>367015</v>
      </c>
    </row>
    <row r="217" spans="1:8" x14ac:dyDescent="0.25">
      <c r="A217" s="39" t="s">
        <v>405</v>
      </c>
      <c r="B217" s="39" t="s">
        <v>711</v>
      </c>
      <c r="C217" s="39" t="s">
        <v>500</v>
      </c>
      <c r="D217" s="58">
        <v>1</v>
      </c>
      <c r="E217" s="39" t="s">
        <v>501</v>
      </c>
      <c r="F217" s="58">
        <v>15</v>
      </c>
      <c r="G217" s="39" t="s">
        <v>508</v>
      </c>
      <c r="H217" s="63">
        <v>85110</v>
      </c>
    </row>
    <row r="218" spans="1:8" x14ac:dyDescent="0.25">
      <c r="A218" s="39" t="s">
        <v>397</v>
      </c>
      <c r="B218" s="39" t="s">
        <v>712</v>
      </c>
      <c r="C218" s="39" t="s">
        <v>500</v>
      </c>
      <c r="D218" s="58">
        <v>1</v>
      </c>
      <c r="E218" s="39" t="s">
        <v>501</v>
      </c>
      <c r="F218" s="58">
        <v>14</v>
      </c>
      <c r="G218" s="39" t="s">
        <v>502</v>
      </c>
      <c r="H218" s="63">
        <v>94392</v>
      </c>
    </row>
    <row r="219" spans="1:8" x14ac:dyDescent="0.25">
      <c r="A219" s="39" t="s">
        <v>397</v>
      </c>
      <c r="B219" s="39" t="s">
        <v>712</v>
      </c>
      <c r="C219" s="39" t="s">
        <v>500</v>
      </c>
      <c r="D219" s="58">
        <v>1</v>
      </c>
      <c r="E219" s="39" t="s">
        <v>501</v>
      </c>
      <c r="F219" s="58">
        <v>15</v>
      </c>
      <c r="G219" s="39" t="s">
        <v>508</v>
      </c>
      <c r="H219" s="63">
        <v>6982</v>
      </c>
    </row>
    <row r="220" spans="1:8" x14ac:dyDescent="0.25">
      <c r="A220" s="39" t="s">
        <v>118</v>
      </c>
      <c r="B220" s="39" t="s">
        <v>713</v>
      </c>
      <c r="C220" s="39" t="s">
        <v>500</v>
      </c>
      <c r="D220" s="58">
        <v>1</v>
      </c>
      <c r="E220" s="39" t="s">
        <v>501</v>
      </c>
      <c r="F220" s="58">
        <v>14</v>
      </c>
      <c r="G220" s="39" t="s">
        <v>502</v>
      </c>
      <c r="H220" s="63">
        <v>74408</v>
      </c>
    </row>
    <row r="221" spans="1:8" x14ac:dyDescent="0.25">
      <c r="A221" s="39" t="s">
        <v>118</v>
      </c>
      <c r="B221" s="39" t="s">
        <v>713</v>
      </c>
      <c r="C221" s="39" t="s">
        <v>500</v>
      </c>
      <c r="D221" s="58">
        <v>1</v>
      </c>
      <c r="E221" s="39" t="s">
        <v>501</v>
      </c>
      <c r="F221" s="58">
        <v>15</v>
      </c>
      <c r="G221" s="39" t="s">
        <v>508</v>
      </c>
      <c r="H221" s="63">
        <v>5043</v>
      </c>
    </row>
    <row r="222" spans="1:8" x14ac:dyDescent="0.25">
      <c r="A222" s="39" t="s">
        <v>112</v>
      </c>
      <c r="B222" s="39" t="s">
        <v>714</v>
      </c>
      <c r="C222" s="39" t="s">
        <v>500</v>
      </c>
      <c r="D222" s="58">
        <v>1</v>
      </c>
      <c r="E222" s="39" t="s">
        <v>501</v>
      </c>
      <c r="F222" s="58">
        <v>14</v>
      </c>
      <c r="G222" s="39" t="s">
        <v>502</v>
      </c>
      <c r="H222" s="63">
        <v>224236.33350000001</v>
      </c>
    </row>
    <row r="223" spans="1:8" x14ac:dyDescent="0.25">
      <c r="A223" s="39" t="s">
        <v>112</v>
      </c>
      <c r="B223" s="39" t="s">
        <v>714</v>
      </c>
      <c r="C223" s="39" t="s">
        <v>500</v>
      </c>
      <c r="D223" s="58">
        <v>1</v>
      </c>
      <c r="E223" s="39" t="s">
        <v>501</v>
      </c>
      <c r="F223" s="58">
        <v>15</v>
      </c>
      <c r="G223" s="39" t="s">
        <v>508</v>
      </c>
      <c r="H223" s="63">
        <v>24086.406599999998</v>
      </c>
    </row>
    <row r="224" spans="1:8" x14ac:dyDescent="0.25">
      <c r="A224" s="39" t="s">
        <v>399</v>
      </c>
      <c r="B224" s="39" t="s">
        <v>715</v>
      </c>
      <c r="C224" s="39" t="s">
        <v>500</v>
      </c>
      <c r="D224" s="58">
        <v>1</v>
      </c>
      <c r="E224" s="39" t="s">
        <v>501</v>
      </c>
      <c r="F224" s="58">
        <v>14</v>
      </c>
      <c r="G224" s="39" t="s">
        <v>502</v>
      </c>
      <c r="H224" s="63">
        <v>366789.4</v>
      </c>
    </row>
    <row r="225" spans="1:8" x14ac:dyDescent="0.25">
      <c r="A225" s="39" t="s">
        <v>399</v>
      </c>
      <c r="B225" s="39" t="s">
        <v>715</v>
      </c>
      <c r="C225" s="39" t="s">
        <v>500</v>
      </c>
      <c r="D225" s="58">
        <v>1</v>
      </c>
      <c r="E225" s="39" t="s">
        <v>501</v>
      </c>
      <c r="F225" s="58">
        <v>15</v>
      </c>
      <c r="G225" s="39" t="s">
        <v>508</v>
      </c>
      <c r="H225" s="63">
        <v>34319</v>
      </c>
    </row>
    <row r="226" spans="1:8" x14ac:dyDescent="0.25">
      <c r="A226" s="39" t="s">
        <v>402</v>
      </c>
      <c r="B226" s="39" t="s">
        <v>716</v>
      </c>
      <c r="C226" s="39" t="s">
        <v>500</v>
      </c>
      <c r="D226" s="58">
        <v>1</v>
      </c>
      <c r="E226" s="39" t="s">
        <v>501</v>
      </c>
      <c r="F226" s="58">
        <v>14</v>
      </c>
      <c r="G226" s="39" t="s">
        <v>502</v>
      </c>
      <c r="H226" s="63">
        <v>329780</v>
      </c>
    </row>
    <row r="227" spans="1:8" x14ac:dyDescent="0.25">
      <c r="A227" s="39" t="s">
        <v>402</v>
      </c>
      <c r="B227" s="39" t="s">
        <v>716</v>
      </c>
      <c r="C227" s="39" t="s">
        <v>500</v>
      </c>
      <c r="D227" s="58">
        <v>1</v>
      </c>
      <c r="E227" s="39" t="s">
        <v>501</v>
      </c>
      <c r="F227" s="58">
        <v>15</v>
      </c>
      <c r="G227" s="39" t="s">
        <v>508</v>
      </c>
      <c r="H227" s="63">
        <v>47550</v>
      </c>
    </row>
    <row r="228" spans="1:8" x14ac:dyDescent="0.25">
      <c r="A228" s="39" t="s">
        <v>407</v>
      </c>
      <c r="B228" s="39" t="s">
        <v>717</v>
      </c>
      <c r="C228" s="39" t="s">
        <v>500</v>
      </c>
      <c r="D228" s="58">
        <v>1</v>
      </c>
      <c r="E228" s="39" t="s">
        <v>501</v>
      </c>
      <c r="F228" s="58">
        <v>14</v>
      </c>
      <c r="G228" s="39" t="s">
        <v>502</v>
      </c>
      <c r="H228" s="63">
        <v>861968</v>
      </c>
    </row>
    <row r="229" spans="1:8" x14ac:dyDescent="0.25">
      <c r="A229" s="39" t="s">
        <v>407</v>
      </c>
      <c r="B229" s="39" t="s">
        <v>717</v>
      </c>
      <c r="C229" s="39" t="s">
        <v>500</v>
      </c>
      <c r="D229" s="58">
        <v>1</v>
      </c>
      <c r="E229" s="39" t="s">
        <v>501</v>
      </c>
      <c r="F229" s="58">
        <v>15</v>
      </c>
      <c r="G229" s="39" t="s">
        <v>508</v>
      </c>
      <c r="H229" s="63">
        <v>141995</v>
      </c>
    </row>
    <row r="230" spans="1:8" x14ac:dyDescent="0.25">
      <c r="A230" s="39" t="s">
        <v>116</v>
      </c>
      <c r="B230" s="39" t="s">
        <v>718</v>
      </c>
      <c r="C230" s="39" t="s">
        <v>500</v>
      </c>
      <c r="D230" s="58">
        <v>1</v>
      </c>
      <c r="E230" s="39" t="s">
        <v>501</v>
      </c>
      <c r="F230" s="58">
        <v>14</v>
      </c>
      <c r="G230" s="39" t="s">
        <v>502</v>
      </c>
      <c r="H230" s="63">
        <v>292758.28830000001</v>
      </c>
    </row>
    <row r="231" spans="1:8" x14ac:dyDescent="0.25">
      <c r="A231" s="39" t="s">
        <v>116</v>
      </c>
      <c r="B231" s="39" t="s">
        <v>718</v>
      </c>
      <c r="C231" s="39" t="s">
        <v>500</v>
      </c>
      <c r="D231" s="58">
        <v>1</v>
      </c>
      <c r="E231" s="39" t="s">
        <v>501</v>
      </c>
      <c r="F231" s="58">
        <v>15</v>
      </c>
      <c r="G231" s="39" t="s">
        <v>508</v>
      </c>
      <c r="H231" s="63">
        <v>77900.969400000002</v>
      </c>
    </row>
    <row r="232" spans="1:8" x14ac:dyDescent="0.25">
      <c r="A232" s="39" t="s">
        <v>412</v>
      </c>
      <c r="B232" s="39" t="s">
        <v>719</v>
      </c>
      <c r="C232" s="39" t="s">
        <v>500</v>
      </c>
      <c r="D232" s="58">
        <v>1</v>
      </c>
      <c r="E232" s="39" t="s">
        <v>501</v>
      </c>
      <c r="F232" s="58">
        <v>14</v>
      </c>
      <c r="G232" s="39" t="s">
        <v>502</v>
      </c>
      <c r="H232" s="63">
        <v>276963</v>
      </c>
    </row>
    <row r="233" spans="1:8" x14ac:dyDescent="0.25">
      <c r="A233" s="39" t="s">
        <v>412</v>
      </c>
      <c r="B233" s="39" t="s">
        <v>719</v>
      </c>
      <c r="C233" s="39" t="s">
        <v>500</v>
      </c>
      <c r="D233" s="58">
        <v>1</v>
      </c>
      <c r="E233" s="39" t="s">
        <v>501</v>
      </c>
      <c r="F233" s="58">
        <v>15</v>
      </c>
      <c r="G233" s="39" t="s">
        <v>508</v>
      </c>
      <c r="H233" s="63">
        <v>70396</v>
      </c>
    </row>
    <row r="234" spans="1:8" x14ac:dyDescent="0.25">
      <c r="A234" s="39" t="s">
        <v>414</v>
      </c>
      <c r="B234" s="39" t="s">
        <v>720</v>
      </c>
      <c r="C234" s="39" t="s">
        <v>500</v>
      </c>
      <c r="D234" s="58">
        <v>1</v>
      </c>
      <c r="E234" s="39" t="s">
        <v>501</v>
      </c>
      <c r="F234" s="58">
        <v>14</v>
      </c>
      <c r="G234" s="39" t="s">
        <v>502</v>
      </c>
      <c r="H234" s="63">
        <v>285337</v>
      </c>
    </row>
    <row r="235" spans="1:8" x14ac:dyDescent="0.25">
      <c r="A235" s="39" t="s">
        <v>414</v>
      </c>
      <c r="B235" s="39" t="s">
        <v>720</v>
      </c>
      <c r="C235" s="39" t="s">
        <v>500</v>
      </c>
      <c r="D235" s="58">
        <v>1</v>
      </c>
      <c r="E235" s="39" t="s">
        <v>501</v>
      </c>
      <c r="F235" s="58">
        <v>15</v>
      </c>
      <c r="G235" s="39" t="s">
        <v>508</v>
      </c>
      <c r="H235" s="63">
        <v>36182</v>
      </c>
    </row>
    <row r="236" spans="1:8" x14ac:dyDescent="0.25">
      <c r="A236" s="39" t="s">
        <v>415</v>
      </c>
      <c r="B236" s="39" t="s">
        <v>721</v>
      </c>
      <c r="C236" s="39" t="s">
        <v>500</v>
      </c>
      <c r="D236" s="58">
        <v>1</v>
      </c>
      <c r="E236" s="39" t="s">
        <v>501</v>
      </c>
      <c r="F236" s="58">
        <v>14</v>
      </c>
      <c r="G236" s="39" t="s">
        <v>502</v>
      </c>
      <c r="H236" s="63">
        <v>561599.17299999995</v>
      </c>
    </row>
    <row r="237" spans="1:8" x14ac:dyDescent="0.25">
      <c r="A237" s="39" t="s">
        <v>415</v>
      </c>
      <c r="B237" s="39" t="s">
        <v>721</v>
      </c>
      <c r="C237" s="39" t="s">
        <v>500</v>
      </c>
      <c r="D237" s="58">
        <v>1</v>
      </c>
      <c r="E237" s="39" t="s">
        <v>501</v>
      </c>
      <c r="F237" s="58">
        <v>15</v>
      </c>
      <c r="G237" s="39" t="s">
        <v>508</v>
      </c>
      <c r="H237" s="63">
        <v>84874.841799999995</v>
      </c>
    </row>
    <row r="238" spans="1:8" x14ac:dyDescent="0.25">
      <c r="A238" s="39" t="s">
        <v>417</v>
      </c>
      <c r="B238" s="39" t="s">
        <v>722</v>
      </c>
      <c r="C238" s="39" t="s">
        <v>500</v>
      </c>
      <c r="D238" s="58">
        <v>1</v>
      </c>
      <c r="E238" s="39" t="s">
        <v>501</v>
      </c>
      <c r="F238" s="58">
        <v>14</v>
      </c>
      <c r="G238" s="39" t="s">
        <v>502</v>
      </c>
      <c r="H238" s="63">
        <v>189215</v>
      </c>
    </row>
    <row r="239" spans="1:8" x14ac:dyDescent="0.25">
      <c r="A239" s="39" t="s">
        <v>417</v>
      </c>
      <c r="B239" s="39" t="s">
        <v>722</v>
      </c>
      <c r="C239" s="39" t="s">
        <v>500</v>
      </c>
      <c r="D239" s="58">
        <v>1</v>
      </c>
      <c r="E239" s="39" t="s">
        <v>501</v>
      </c>
      <c r="F239" s="58">
        <v>15</v>
      </c>
      <c r="G239" s="39" t="s">
        <v>508</v>
      </c>
      <c r="H239" s="63">
        <v>33260</v>
      </c>
    </row>
    <row r="240" spans="1:8" x14ac:dyDescent="0.25">
      <c r="A240" s="39" t="s">
        <v>315</v>
      </c>
      <c r="B240" s="39" t="s">
        <v>723</v>
      </c>
      <c r="C240" s="39" t="s">
        <v>500</v>
      </c>
      <c r="D240" s="58">
        <v>1</v>
      </c>
      <c r="E240" s="39" t="s">
        <v>501</v>
      </c>
      <c r="F240" s="58">
        <v>14</v>
      </c>
      <c r="G240" s="39" t="s">
        <v>502</v>
      </c>
      <c r="H240" s="63">
        <v>96968</v>
      </c>
    </row>
    <row r="241" spans="1:8" x14ac:dyDescent="0.25">
      <c r="A241" s="39" t="s">
        <v>315</v>
      </c>
      <c r="B241" s="39" t="s">
        <v>723</v>
      </c>
      <c r="C241" s="39" t="s">
        <v>500</v>
      </c>
      <c r="D241" s="58">
        <v>1</v>
      </c>
      <c r="E241" s="39" t="s">
        <v>501</v>
      </c>
      <c r="F241" s="58">
        <v>15</v>
      </c>
      <c r="G241" s="39" t="s">
        <v>508</v>
      </c>
      <c r="H241" s="63">
        <v>4432</v>
      </c>
    </row>
    <row r="242" spans="1:8" x14ac:dyDescent="0.25">
      <c r="A242" s="39" t="s">
        <v>330</v>
      </c>
      <c r="B242" s="39" t="s">
        <v>724</v>
      </c>
      <c r="C242" s="39" t="s">
        <v>500</v>
      </c>
      <c r="D242" s="58">
        <v>1</v>
      </c>
      <c r="E242" s="39" t="s">
        <v>501</v>
      </c>
      <c r="F242" s="58">
        <v>14</v>
      </c>
      <c r="G242" s="39" t="s">
        <v>502</v>
      </c>
      <c r="H242" s="63">
        <v>175315</v>
      </c>
    </row>
    <row r="243" spans="1:8" x14ac:dyDescent="0.25">
      <c r="A243" s="39" t="s">
        <v>330</v>
      </c>
      <c r="B243" s="39" t="s">
        <v>724</v>
      </c>
      <c r="C243" s="39" t="s">
        <v>500</v>
      </c>
      <c r="D243" s="58">
        <v>1</v>
      </c>
      <c r="E243" s="39" t="s">
        <v>501</v>
      </c>
      <c r="F243" s="58">
        <v>15</v>
      </c>
      <c r="G243" s="39" t="s">
        <v>508</v>
      </c>
      <c r="H243" s="63">
        <v>8403</v>
      </c>
    </row>
    <row r="244" spans="1:8" x14ac:dyDescent="0.25">
      <c r="A244" s="39" t="s">
        <v>64</v>
      </c>
      <c r="B244" s="39" t="s">
        <v>725</v>
      </c>
      <c r="C244" s="39" t="s">
        <v>500</v>
      </c>
      <c r="D244" s="58">
        <v>1</v>
      </c>
      <c r="E244" s="39" t="s">
        <v>501</v>
      </c>
      <c r="F244" s="58">
        <v>14</v>
      </c>
      <c r="G244" s="39" t="s">
        <v>502</v>
      </c>
      <c r="H244" s="63">
        <v>194910</v>
      </c>
    </row>
    <row r="245" spans="1:8" x14ac:dyDescent="0.25">
      <c r="A245" s="39" t="s">
        <v>64</v>
      </c>
      <c r="B245" s="39" t="s">
        <v>725</v>
      </c>
      <c r="C245" s="39" t="s">
        <v>500</v>
      </c>
      <c r="D245" s="58">
        <v>1</v>
      </c>
      <c r="E245" s="39" t="s">
        <v>501</v>
      </c>
      <c r="F245" s="58">
        <v>15</v>
      </c>
      <c r="G245" s="39" t="s">
        <v>508</v>
      </c>
      <c r="H245" s="63">
        <v>3416</v>
      </c>
    </row>
    <row r="246" spans="1:8" x14ac:dyDescent="0.25">
      <c r="A246" s="39" t="s">
        <v>317</v>
      </c>
      <c r="B246" s="39" t="s">
        <v>726</v>
      </c>
      <c r="C246" s="39" t="s">
        <v>500</v>
      </c>
      <c r="D246" s="58">
        <v>1</v>
      </c>
      <c r="E246" s="39" t="s">
        <v>501</v>
      </c>
      <c r="F246" s="58">
        <v>14</v>
      </c>
      <c r="G246" s="39" t="s">
        <v>502</v>
      </c>
      <c r="H246" s="63">
        <v>155513</v>
      </c>
    </row>
    <row r="247" spans="1:8" x14ac:dyDescent="0.25">
      <c r="A247" s="39" t="s">
        <v>317</v>
      </c>
      <c r="B247" s="39" t="s">
        <v>726</v>
      </c>
      <c r="C247" s="39" t="s">
        <v>500</v>
      </c>
      <c r="D247" s="58">
        <v>1</v>
      </c>
      <c r="E247" s="39" t="s">
        <v>501</v>
      </c>
      <c r="F247" s="58">
        <v>15</v>
      </c>
      <c r="G247" s="39" t="s">
        <v>508</v>
      </c>
      <c r="H247" s="63">
        <v>26944</v>
      </c>
    </row>
    <row r="248" spans="1:8" x14ac:dyDescent="0.25">
      <c r="A248" s="39" t="s">
        <v>316</v>
      </c>
      <c r="B248" s="39" t="s">
        <v>727</v>
      </c>
      <c r="C248" s="39" t="s">
        <v>500</v>
      </c>
      <c r="D248" s="58">
        <v>1</v>
      </c>
      <c r="E248" s="39" t="s">
        <v>501</v>
      </c>
      <c r="F248" s="58">
        <v>14</v>
      </c>
      <c r="G248" s="39" t="s">
        <v>502</v>
      </c>
      <c r="H248" s="63">
        <v>94283</v>
      </c>
    </row>
    <row r="249" spans="1:8" x14ac:dyDescent="0.25">
      <c r="A249" s="39" t="s">
        <v>316</v>
      </c>
      <c r="B249" s="39" t="s">
        <v>727</v>
      </c>
      <c r="C249" s="39" t="s">
        <v>500</v>
      </c>
      <c r="D249" s="58">
        <v>1</v>
      </c>
      <c r="E249" s="39" t="s">
        <v>501</v>
      </c>
      <c r="F249" s="58">
        <v>15</v>
      </c>
      <c r="G249" s="39" t="s">
        <v>508</v>
      </c>
      <c r="H249" s="63">
        <v>26887</v>
      </c>
    </row>
    <row r="250" spans="1:8" x14ac:dyDescent="0.25">
      <c r="A250" s="39" t="s">
        <v>319</v>
      </c>
      <c r="B250" s="39" t="s">
        <v>728</v>
      </c>
      <c r="C250" s="39" t="s">
        <v>500</v>
      </c>
      <c r="D250" s="58">
        <v>1</v>
      </c>
      <c r="E250" s="39" t="s">
        <v>501</v>
      </c>
      <c r="F250" s="58">
        <v>14</v>
      </c>
      <c r="G250" s="39" t="s">
        <v>502</v>
      </c>
      <c r="H250" s="63">
        <v>872076</v>
      </c>
    </row>
    <row r="251" spans="1:8" x14ac:dyDescent="0.25">
      <c r="A251" s="39" t="s">
        <v>319</v>
      </c>
      <c r="B251" s="39" t="s">
        <v>728</v>
      </c>
      <c r="C251" s="39" t="s">
        <v>500</v>
      </c>
      <c r="D251" s="58">
        <v>1</v>
      </c>
      <c r="E251" s="39" t="s">
        <v>501</v>
      </c>
      <c r="F251" s="58">
        <v>15</v>
      </c>
      <c r="G251" s="39" t="s">
        <v>508</v>
      </c>
      <c r="H251" s="63">
        <v>186806</v>
      </c>
    </row>
    <row r="252" spans="1:8" x14ac:dyDescent="0.25">
      <c r="A252" s="39" t="s">
        <v>321</v>
      </c>
      <c r="B252" s="39" t="s">
        <v>729</v>
      </c>
      <c r="C252" s="39" t="s">
        <v>500</v>
      </c>
      <c r="D252" s="58">
        <v>1</v>
      </c>
      <c r="E252" s="39" t="s">
        <v>501</v>
      </c>
      <c r="F252" s="58">
        <v>14</v>
      </c>
      <c r="G252" s="39" t="s">
        <v>502</v>
      </c>
      <c r="H252" s="63">
        <v>237963</v>
      </c>
    </row>
    <row r="253" spans="1:8" x14ac:dyDescent="0.25">
      <c r="A253" s="39" t="s">
        <v>321</v>
      </c>
      <c r="B253" s="39" t="s">
        <v>729</v>
      </c>
      <c r="C253" s="39" t="s">
        <v>500</v>
      </c>
      <c r="D253" s="58">
        <v>1</v>
      </c>
      <c r="E253" s="39" t="s">
        <v>501</v>
      </c>
      <c r="F253" s="58">
        <v>15</v>
      </c>
      <c r="G253" s="39" t="s">
        <v>508</v>
      </c>
      <c r="H253" s="63">
        <v>57476</v>
      </c>
    </row>
    <row r="254" spans="1:8" x14ac:dyDescent="0.25">
      <c r="A254" s="39" t="s">
        <v>65</v>
      </c>
      <c r="B254" s="39" t="s">
        <v>730</v>
      </c>
      <c r="C254" s="39" t="s">
        <v>500</v>
      </c>
      <c r="D254" s="58">
        <v>1</v>
      </c>
      <c r="E254" s="39" t="s">
        <v>501</v>
      </c>
      <c r="F254" s="58">
        <v>14</v>
      </c>
      <c r="G254" s="39" t="s">
        <v>502</v>
      </c>
      <c r="H254" s="63">
        <v>320948</v>
      </c>
    </row>
    <row r="255" spans="1:8" x14ac:dyDescent="0.25">
      <c r="A255" s="39" t="s">
        <v>65</v>
      </c>
      <c r="B255" s="39" t="s">
        <v>730</v>
      </c>
      <c r="C255" s="39" t="s">
        <v>500</v>
      </c>
      <c r="D255" s="58">
        <v>1</v>
      </c>
      <c r="E255" s="39" t="s">
        <v>501</v>
      </c>
      <c r="F255" s="58">
        <v>15</v>
      </c>
      <c r="G255" s="39" t="s">
        <v>508</v>
      </c>
      <c r="H255" s="63">
        <v>64724</v>
      </c>
    </row>
    <row r="256" spans="1:8" x14ac:dyDescent="0.25">
      <c r="A256" s="39" t="s">
        <v>328</v>
      </c>
      <c r="B256" s="39" t="s">
        <v>731</v>
      </c>
      <c r="C256" s="39" t="s">
        <v>500</v>
      </c>
      <c r="D256" s="58">
        <v>1</v>
      </c>
      <c r="E256" s="39" t="s">
        <v>501</v>
      </c>
      <c r="F256" s="58">
        <v>14</v>
      </c>
      <c r="G256" s="39" t="s">
        <v>502</v>
      </c>
      <c r="H256" s="63">
        <v>159508</v>
      </c>
    </row>
    <row r="257" spans="1:8" x14ac:dyDescent="0.25">
      <c r="A257" s="39" t="s">
        <v>328</v>
      </c>
      <c r="B257" s="39" t="s">
        <v>731</v>
      </c>
      <c r="C257" s="39" t="s">
        <v>500</v>
      </c>
      <c r="D257" s="58">
        <v>1</v>
      </c>
      <c r="E257" s="39" t="s">
        <v>501</v>
      </c>
      <c r="F257" s="58">
        <v>15</v>
      </c>
      <c r="G257" s="39" t="s">
        <v>508</v>
      </c>
      <c r="H257" s="63">
        <v>10335.299999999999</v>
      </c>
    </row>
    <row r="258" spans="1:8" x14ac:dyDescent="0.25">
      <c r="A258" s="39" t="s">
        <v>79</v>
      </c>
      <c r="B258" s="39" t="s">
        <v>732</v>
      </c>
      <c r="C258" s="39" t="s">
        <v>500</v>
      </c>
      <c r="D258" s="58">
        <v>1</v>
      </c>
      <c r="E258" s="39" t="s">
        <v>501</v>
      </c>
      <c r="F258" s="58">
        <v>14</v>
      </c>
      <c r="G258" s="39" t="s">
        <v>502</v>
      </c>
      <c r="H258" s="63">
        <v>641364</v>
      </c>
    </row>
    <row r="259" spans="1:8" x14ac:dyDescent="0.25">
      <c r="A259" s="39" t="s">
        <v>79</v>
      </c>
      <c r="B259" s="39" t="s">
        <v>732</v>
      </c>
      <c r="C259" s="39" t="s">
        <v>500</v>
      </c>
      <c r="D259" s="58">
        <v>1</v>
      </c>
      <c r="E259" s="39" t="s">
        <v>501</v>
      </c>
      <c r="F259" s="58">
        <v>15</v>
      </c>
      <c r="G259" s="39" t="s">
        <v>508</v>
      </c>
      <c r="H259" s="63">
        <v>120445</v>
      </c>
    </row>
    <row r="260" spans="1:8" x14ac:dyDescent="0.25">
      <c r="A260" s="39" t="s">
        <v>331</v>
      </c>
      <c r="B260" s="39" t="s">
        <v>733</v>
      </c>
      <c r="C260" s="39" t="s">
        <v>500</v>
      </c>
      <c r="D260" s="58">
        <v>1</v>
      </c>
      <c r="E260" s="39" t="s">
        <v>501</v>
      </c>
      <c r="F260" s="58">
        <v>14</v>
      </c>
      <c r="G260" s="39" t="s">
        <v>502</v>
      </c>
      <c r="H260" s="63">
        <v>358785</v>
      </c>
    </row>
    <row r="261" spans="1:8" x14ac:dyDescent="0.25">
      <c r="A261" s="39" t="s">
        <v>331</v>
      </c>
      <c r="B261" s="39" t="s">
        <v>733</v>
      </c>
      <c r="C261" s="39" t="s">
        <v>500</v>
      </c>
      <c r="D261" s="58">
        <v>1</v>
      </c>
      <c r="E261" s="39" t="s">
        <v>501</v>
      </c>
      <c r="F261" s="58">
        <v>15</v>
      </c>
      <c r="G261" s="39" t="s">
        <v>508</v>
      </c>
      <c r="H261" s="63">
        <v>44163</v>
      </c>
    </row>
    <row r="262" spans="1:8" x14ac:dyDescent="0.25">
      <c r="A262" s="39" t="s">
        <v>80</v>
      </c>
      <c r="B262" s="39" t="s">
        <v>734</v>
      </c>
      <c r="C262" s="39" t="s">
        <v>500</v>
      </c>
      <c r="D262" s="58">
        <v>1</v>
      </c>
      <c r="E262" s="39" t="s">
        <v>501</v>
      </c>
      <c r="F262" s="58">
        <v>14</v>
      </c>
      <c r="G262" s="39" t="s">
        <v>502</v>
      </c>
      <c r="H262" s="63">
        <v>270212</v>
      </c>
    </row>
    <row r="263" spans="1:8" x14ac:dyDescent="0.25">
      <c r="A263" s="39" t="s">
        <v>80</v>
      </c>
      <c r="B263" s="39" t="s">
        <v>734</v>
      </c>
      <c r="C263" s="39" t="s">
        <v>500</v>
      </c>
      <c r="D263" s="58">
        <v>1</v>
      </c>
      <c r="E263" s="39" t="s">
        <v>501</v>
      </c>
      <c r="F263" s="58">
        <v>15</v>
      </c>
      <c r="G263" s="39" t="s">
        <v>508</v>
      </c>
      <c r="H263" s="63">
        <v>33646.489600000001</v>
      </c>
    </row>
    <row r="264" spans="1:8" x14ac:dyDescent="0.25">
      <c r="A264" s="39" t="s">
        <v>735</v>
      </c>
      <c r="B264" s="39" t="s">
        <v>736</v>
      </c>
      <c r="C264" s="39" t="s">
        <v>500</v>
      </c>
      <c r="D264" s="58">
        <v>1</v>
      </c>
      <c r="E264" s="39" t="s">
        <v>501</v>
      </c>
      <c r="F264" s="58">
        <v>14</v>
      </c>
      <c r="G264" s="39" t="s">
        <v>502</v>
      </c>
      <c r="H264" s="63">
        <v>227990</v>
      </c>
    </row>
    <row r="265" spans="1:8" x14ac:dyDescent="0.25">
      <c r="A265" s="39" t="s">
        <v>735</v>
      </c>
      <c r="B265" s="39" t="s">
        <v>736</v>
      </c>
      <c r="C265" s="39" t="s">
        <v>500</v>
      </c>
      <c r="D265" s="58">
        <v>1</v>
      </c>
      <c r="E265" s="39" t="s">
        <v>501</v>
      </c>
      <c r="F265" s="58">
        <v>15</v>
      </c>
      <c r="G265" s="39" t="s">
        <v>508</v>
      </c>
      <c r="H265" s="63">
        <v>17422.7863</v>
      </c>
    </row>
    <row r="266" spans="1:8" x14ac:dyDescent="0.25">
      <c r="A266" s="39" t="s">
        <v>67</v>
      </c>
      <c r="B266" s="39" t="s">
        <v>737</v>
      </c>
      <c r="C266" s="39" t="s">
        <v>500</v>
      </c>
      <c r="D266" s="58">
        <v>1</v>
      </c>
      <c r="E266" s="39" t="s">
        <v>501</v>
      </c>
      <c r="F266" s="58">
        <v>14</v>
      </c>
      <c r="G266" s="39" t="s">
        <v>502</v>
      </c>
      <c r="H266" s="63">
        <v>172122</v>
      </c>
    </row>
    <row r="267" spans="1:8" x14ac:dyDescent="0.25">
      <c r="A267" s="39" t="s">
        <v>67</v>
      </c>
      <c r="B267" s="39" t="s">
        <v>737</v>
      </c>
      <c r="C267" s="39" t="s">
        <v>500</v>
      </c>
      <c r="D267" s="58">
        <v>1</v>
      </c>
      <c r="E267" s="39" t="s">
        <v>501</v>
      </c>
      <c r="F267" s="58">
        <v>15</v>
      </c>
      <c r="G267" s="39" t="s">
        <v>508</v>
      </c>
      <c r="H267" s="63">
        <v>21908</v>
      </c>
    </row>
    <row r="268" spans="1:8" x14ac:dyDescent="0.25">
      <c r="A268" s="39" t="s">
        <v>69</v>
      </c>
      <c r="B268" s="39" t="s">
        <v>738</v>
      </c>
      <c r="C268" s="39" t="s">
        <v>500</v>
      </c>
      <c r="D268" s="58">
        <v>1</v>
      </c>
      <c r="E268" s="39" t="s">
        <v>501</v>
      </c>
      <c r="F268" s="58">
        <v>14</v>
      </c>
      <c r="G268" s="39" t="s">
        <v>502</v>
      </c>
      <c r="H268" s="63">
        <v>531264</v>
      </c>
    </row>
    <row r="269" spans="1:8" x14ac:dyDescent="0.25">
      <c r="A269" s="39" t="s">
        <v>69</v>
      </c>
      <c r="B269" s="39" t="s">
        <v>738</v>
      </c>
      <c r="C269" s="39" t="s">
        <v>500</v>
      </c>
      <c r="D269" s="58">
        <v>1</v>
      </c>
      <c r="E269" s="39" t="s">
        <v>501</v>
      </c>
      <c r="F269" s="58">
        <v>15</v>
      </c>
      <c r="G269" s="39" t="s">
        <v>508</v>
      </c>
      <c r="H269" s="63">
        <v>50757</v>
      </c>
    </row>
    <row r="270" spans="1:8" x14ac:dyDescent="0.25">
      <c r="A270" s="39" t="s">
        <v>71</v>
      </c>
      <c r="B270" s="39" t="s">
        <v>739</v>
      </c>
      <c r="C270" s="39" t="s">
        <v>500</v>
      </c>
      <c r="D270" s="58">
        <v>1</v>
      </c>
      <c r="E270" s="39" t="s">
        <v>501</v>
      </c>
      <c r="F270" s="58">
        <v>14</v>
      </c>
      <c r="G270" s="39" t="s">
        <v>502</v>
      </c>
      <c r="H270" s="63">
        <v>181761</v>
      </c>
    </row>
    <row r="271" spans="1:8" x14ac:dyDescent="0.25">
      <c r="A271" s="39" t="s">
        <v>71</v>
      </c>
      <c r="B271" s="39" t="s">
        <v>739</v>
      </c>
      <c r="C271" s="39" t="s">
        <v>500</v>
      </c>
      <c r="D271" s="58">
        <v>1</v>
      </c>
      <c r="E271" s="39" t="s">
        <v>501</v>
      </c>
      <c r="F271" s="58">
        <v>15</v>
      </c>
      <c r="G271" s="39" t="s">
        <v>508</v>
      </c>
      <c r="H271" s="63">
        <v>18825</v>
      </c>
    </row>
    <row r="272" spans="1:8" x14ac:dyDescent="0.25">
      <c r="A272" s="39" t="s">
        <v>84</v>
      </c>
      <c r="B272" s="39" t="s">
        <v>740</v>
      </c>
      <c r="C272" s="39" t="s">
        <v>500</v>
      </c>
      <c r="D272" s="58">
        <v>1</v>
      </c>
      <c r="E272" s="39" t="s">
        <v>501</v>
      </c>
      <c r="F272" s="58">
        <v>14</v>
      </c>
      <c r="G272" s="39" t="s">
        <v>502</v>
      </c>
      <c r="H272" s="63">
        <v>652312</v>
      </c>
    </row>
    <row r="273" spans="1:8" x14ac:dyDescent="0.25">
      <c r="A273" s="39" t="s">
        <v>84</v>
      </c>
      <c r="B273" s="39" t="s">
        <v>740</v>
      </c>
      <c r="C273" s="39" t="s">
        <v>500</v>
      </c>
      <c r="D273" s="58">
        <v>1</v>
      </c>
      <c r="E273" s="39" t="s">
        <v>501</v>
      </c>
      <c r="F273" s="58">
        <v>15</v>
      </c>
      <c r="G273" s="39" t="s">
        <v>508</v>
      </c>
      <c r="H273" s="63">
        <v>145778</v>
      </c>
    </row>
    <row r="274" spans="1:8" x14ac:dyDescent="0.25">
      <c r="A274" s="39" t="s">
        <v>87</v>
      </c>
      <c r="B274" s="39" t="s">
        <v>741</v>
      </c>
      <c r="C274" s="39" t="s">
        <v>500</v>
      </c>
      <c r="D274" s="58">
        <v>1</v>
      </c>
      <c r="E274" s="39" t="s">
        <v>501</v>
      </c>
      <c r="F274" s="58">
        <v>14</v>
      </c>
      <c r="G274" s="39" t="s">
        <v>502</v>
      </c>
      <c r="H274" s="63">
        <v>256521</v>
      </c>
    </row>
    <row r="275" spans="1:8" x14ac:dyDescent="0.25">
      <c r="A275" s="39" t="s">
        <v>87</v>
      </c>
      <c r="B275" s="39" t="s">
        <v>741</v>
      </c>
      <c r="C275" s="39" t="s">
        <v>500</v>
      </c>
      <c r="D275" s="58">
        <v>1</v>
      </c>
      <c r="E275" s="39" t="s">
        <v>501</v>
      </c>
      <c r="F275" s="58">
        <v>15</v>
      </c>
      <c r="G275" s="39" t="s">
        <v>508</v>
      </c>
      <c r="H275" s="63">
        <v>46581.5</v>
      </c>
    </row>
    <row r="276" spans="1:8" x14ac:dyDescent="0.25">
      <c r="A276" s="39" t="s">
        <v>255</v>
      </c>
      <c r="B276" s="39" t="s">
        <v>742</v>
      </c>
      <c r="C276" s="39" t="s">
        <v>500</v>
      </c>
      <c r="D276" s="58">
        <v>1</v>
      </c>
      <c r="E276" s="39" t="s">
        <v>501</v>
      </c>
      <c r="F276" s="58">
        <v>14</v>
      </c>
      <c r="G276" s="39" t="s">
        <v>502</v>
      </c>
      <c r="H276" s="63">
        <v>319611</v>
      </c>
    </row>
    <row r="277" spans="1:8" x14ac:dyDescent="0.25">
      <c r="A277" s="39" t="s">
        <v>255</v>
      </c>
      <c r="B277" s="39" t="s">
        <v>742</v>
      </c>
      <c r="C277" s="39" t="s">
        <v>500</v>
      </c>
      <c r="D277" s="58">
        <v>1</v>
      </c>
      <c r="E277" s="39" t="s">
        <v>501</v>
      </c>
      <c r="F277" s="58">
        <v>15</v>
      </c>
      <c r="G277" s="39" t="s">
        <v>508</v>
      </c>
      <c r="H277" s="63">
        <v>43204</v>
      </c>
    </row>
    <row r="278" spans="1:8" x14ac:dyDescent="0.25">
      <c r="A278" s="39" t="s">
        <v>89</v>
      </c>
      <c r="B278" s="39" t="s">
        <v>743</v>
      </c>
      <c r="C278" s="39" t="s">
        <v>500</v>
      </c>
      <c r="D278" s="58">
        <v>1</v>
      </c>
      <c r="E278" s="39" t="s">
        <v>501</v>
      </c>
      <c r="F278" s="58">
        <v>14</v>
      </c>
      <c r="G278" s="39" t="s">
        <v>502</v>
      </c>
      <c r="H278" s="63">
        <v>140421</v>
      </c>
    </row>
    <row r="279" spans="1:8" x14ac:dyDescent="0.25">
      <c r="A279" s="39" t="s">
        <v>89</v>
      </c>
      <c r="B279" s="39" t="s">
        <v>743</v>
      </c>
      <c r="C279" s="39" t="s">
        <v>500</v>
      </c>
      <c r="D279" s="58">
        <v>1</v>
      </c>
      <c r="E279" s="39" t="s">
        <v>501</v>
      </c>
      <c r="F279" s="58">
        <v>15</v>
      </c>
      <c r="G279" s="39" t="s">
        <v>508</v>
      </c>
      <c r="H279" s="63">
        <v>24043.552500000002</v>
      </c>
    </row>
    <row r="280" spans="1:8" x14ac:dyDescent="0.25">
      <c r="A280" s="39" t="s">
        <v>63</v>
      </c>
      <c r="B280" s="39" t="s">
        <v>744</v>
      </c>
      <c r="C280" s="39" t="s">
        <v>500</v>
      </c>
      <c r="D280" s="58">
        <v>1</v>
      </c>
      <c r="E280" s="39" t="s">
        <v>501</v>
      </c>
      <c r="F280" s="58">
        <v>14</v>
      </c>
      <c r="G280" s="39" t="s">
        <v>502</v>
      </c>
      <c r="H280" s="63">
        <v>210969</v>
      </c>
    </row>
    <row r="281" spans="1:8" x14ac:dyDescent="0.25">
      <c r="A281" s="39" t="s">
        <v>63</v>
      </c>
      <c r="B281" s="39" t="s">
        <v>744</v>
      </c>
      <c r="C281" s="39" t="s">
        <v>500</v>
      </c>
      <c r="D281" s="58">
        <v>1</v>
      </c>
      <c r="E281" s="39" t="s">
        <v>501</v>
      </c>
      <c r="F281" s="58">
        <v>15</v>
      </c>
      <c r="G281" s="39" t="s">
        <v>508</v>
      </c>
      <c r="H281" s="63">
        <v>13314</v>
      </c>
    </row>
    <row r="282" spans="1:8" x14ac:dyDescent="0.25">
      <c r="A282" s="39" t="s">
        <v>93</v>
      </c>
      <c r="B282" s="39" t="s">
        <v>745</v>
      </c>
      <c r="C282" s="39" t="s">
        <v>500</v>
      </c>
      <c r="D282" s="58">
        <v>1</v>
      </c>
      <c r="E282" s="39" t="s">
        <v>501</v>
      </c>
      <c r="F282" s="58">
        <v>14</v>
      </c>
      <c r="G282" s="39" t="s">
        <v>502</v>
      </c>
      <c r="H282" s="63">
        <v>236276.011</v>
      </c>
    </row>
    <row r="283" spans="1:8" x14ac:dyDescent="0.25">
      <c r="A283" s="39" t="s">
        <v>93</v>
      </c>
      <c r="B283" s="39" t="s">
        <v>745</v>
      </c>
      <c r="C283" s="39" t="s">
        <v>500</v>
      </c>
      <c r="D283" s="58">
        <v>1</v>
      </c>
      <c r="E283" s="39" t="s">
        <v>501</v>
      </c>
      <c r="F283" s="58">
        <v>15</v>
      </c>
      <c r="G283" s="39" t="s">
        <v>508</v>
      </c>
      <c r="H283" s="63">
        <v>16059.114</v>
      </c>
    </row>
    <row r="284" spans="1:8" x14ac:dyDescent="0.25">
      <c r="A284" s="39" t="s">
        <v>73</v>
      </c>
      <c r="B284" s="39" t="s">
        <v>746</v>
      </c>
      <c r="C284" s="39" t="s">
        <v>500</v>
      </c>
      <c r="D284" s="58">
        <v>1</v>
      </c>
      <c r="E284" s="39" t="s">
        <v>501</v>
      </c>
      <c r="F284" s="58">
        <v>14</v>
      </c>
      <c r="G284" s="39" t="s">
        <v>502</v>
      </c>
      <c r="H284" s="63">
        <v>237122</v>
      </c>
    </row>
    <row r="285" spans="1:8" x14ac:dyDescent="0.25">
      <c r="A285" s="39" t="s">
        <v>73</v>
      </c>
      <c r="B285" s="39" t="s">
        <v>746</v>
      </c>
      <c r="C285" s="39" t="s">
        <v>500</v>
      </c>
      <c r="D285" s="58">
        <v>1</v>
      </c>
      <c r="E285" s="39" t="s">
        <v>501</v>
      </c>
      <c r="F285" s="58">
        <v>15</v>
      </c>
      <c r="G285" s="39" t="s">
        <v>508</v>
      </c>
      <c r="H285" s="63">
        <v>30333</v>
      </c>
    </row>
    <row r="286" spans="1:8" x14ac:dyDescent="0.25">
      <c r="A286" s="39" t="s">
        <v>78</v>
      </c>
      <c r="B286" s="39" t="s">
        <v>747</v>
      </c>
      <c r="C286" s="39" t="s">
        <v>500</v>
      </c>
      <c r="D286" s="58">
        <v>1</v>
      </c>
      <c r="E286" s="39" t="s">
        <v>501</v>
      </c>
      <c r="F286" s="58">
        <v>14</v>
      </c>
      <c r="G286" s="39" t="s">
        <v>502</v>
      </c>
      <c r="H286" s="63">
        <v>230081</v>
      </c>
    </row>
    <row r="287" spans="1:8" x14ac:dyDescent="0.25">
      <c r="A287" s="39" t="s">
        <v>78</v>
      </c>
      <c r="B287" s="39" t="s">
        <v>747</v>
      </c>
      <c r="C287" s="39" t="s">
        <v>500</v>
      </c>
      <c r="D287" s="58">
        <v>1</v>
      </c>
      <c r="E287" s="39" t="s">
        <v>501</v>
      </c>
      <c r="F287" s="58">
        <v>15</v>
      </c>
      <c r="G287" s="39" t="s">
        <v>508</v>
      </c>
      <c r="H287" s="63">
        <v>10405</v>
      </c>
    </row>
    <row r="288" spans="1:8" x14ac:dyDescent="0.25">
      <c r="A288" s="39" t="s">
        <v>76</v>
      </c>
      <c r="B288" s="39" t="s">
        <v>748</v>
      </c>
      <c r="C288" s="39" t="s">
        <v>500</v>
      </c>
      <c r="D288" s="58">
        <v>1</v>
      </c>
      <c r="E288" s="39" t="s">
        <v>501</v>
      </c>
      <c r="F288" s="58">
        <v>14</v>
      </c>
      <c r="G288" s="39" t="s">
        <v>502</v>
      </c>
      <c r="H288" s="63">
        <v>213967</v>
      </c>
    </row>
    <row r="289" spans="1:8" x14ac:dyDescent="0.25">
      <c r="A289" s="39" t="s">
        <v>76</v>
      </c>
      <c r="B289" s="39" t="s">
        <v>748</v>
      </c>
      <c r="C289" s="39" t="s">
        <v>500</v>
      </c>
      <c r="D289" s="58">
        <v>1</v>
      </c>
      <c r="E289" s="39" t="s">
        <v>501</v>
      </c>
      <c r="F289" s="58">
        <v>15</v>
      </c>
      <c r="G289" s="39" t="s">
        <v>508</v>
      </c>
      <c r="H289" s="63">
        <v>15940</v>
      </c>
    </row>
    <row r="290" spans="1:8" x14ac:dyDescent="0.25">
      <c r="A290" s="39" t="s">
        <v>95</v>
      </c>
      <c r="B290" s="39" t="s">
        <v>749</v>
      </c>
      <c r="C290" s="39" t="s">
        <v>500</v>
      </c>
      <c r="D290" s="58">
        <v>1</v>
      </c>
      <c r="E290" s="39" t="s">
        <v>501</v>
      </c>
      <c r="F290" s="58">
        <v>14</v>
      </c>
      <c r="G290" s="39" t="s">
        <v>502</v>
      </c>
      <c r="H290" s="63">
        <v>188196</v>
      </c>
    </row>
    <row r="291" spans="1:8" x14ac:dyDescent="0.25">
      <c r="A291" s="39" t="s">
        <v>95</v>
      </c>
      <c r="B291" s="39" t="s">
        <v>749</v>
      </c>
      <c r="C291" s="39" t="s">
        <v>500</v>
      </c>
      <c r="D291" s="58">
        <v>1</v>
      </c>
      <c r="E291" s="39" t="s">
        <v>501</v>
      </c>
      <c r="F291" s="58">
        <v>15</v>
      </c>
      <c r="G291" s="39" t="s">
        <v>508</v>
      </c>
      <c r="H291" s="63">
        <v>24227</v>
      </c>
    </row>
    <row r="292" spans="1:8" x14ac:dyDescent="0.25">
      <c r="A292" s="39" t="s">
        <v>96</v>
      </c>
      <c r="B292" s="39" t="s">
        <v>750</v>
      </c>
      <c r="C292" s="39" t="s">
        <v>500</v>
      </c>
      <c r="D292" s="58">
        <v>1</v>
      </c>
      <c r="E292" s="39" t="s">
        <v>501</v>
      </c>
      <c r="F292" s="58">
        <v>14</v>
      </c>
      <c r="G292" s="39" t="s">
        <v>502</v>
      </c>
      <c r="H292" s="63">
        <v>259428</v>
      </c>
    </row>
    <row r="293" spans="1:8" x14ac:dyDescent="0.25">
      <c r="A293" s="39" t="s">
        <v>96</v>
      </c>
      <c r="B293" s="39" t="s">
        <v>750</v>
      </c>
      <c r="C293" s="39" t="s">
        <v>500</v>
      </c>
      <c r="D293" s="58">
        <v>1</v>
      </c>
      <c r="E293" s="39" t="s">
        <v>501</v>
      </c>
      <c r="F293" s="58">
        <v>15</v>
      </c>
      <c r="G293" s="39" t="s">
        <v>508</v>
      </c>
      <c r="H293" s="63">
        <v>34255</v>
      </c>
    </row>
    <row r="294" spans="1:8" x14ac:dyDescent="0.25">
      <c r="A294" s="39" t="s">
        <v>98</v>
      </c>
      <c r="B294" s="39" t="s">
        <v>751</v>
      </c>
      <c r="C294" s="39" t="s">
        <v>500</v>
      </c>
      <c r="D294" s="58">
        <v>1</v>
      </c>
      <c r="E294" s="39" t="s">
        <v>501</v>
      </c>
      <c r="F294" s="58">
        <v>14</v>
      </c>
      <c r="G294" s="39" t="s">
        <v>502</v>
      </c>
      <c r="H294" s="63">
        <v>25508</v>
      </c>
    </row>
    <row r="295" spans="1:8" x14ac:dyDescent="0.25">
      <c r="A295" s="39" t="s">
        <v>98</v>
      </c>
      <c r="B295" s="39" t="s">
        <v>751</v>
      </c>
      <c r="C295" s="39" t="s">
        <v>500</v>
      </c>
      <c r="D295" s="58">
        <v>1</v>
      </c>
      <c r="E295" s="39" t="s">
        <v>501</v>
      </c>
      <c r="F295" s="58">
        <v>15</v>
      </c>
      <c r="G295" s="39" t="s">
        <v>508</v>
      </c>
      <c r="H295" s="63">
        <v>24609</v>
      </c>
    </row>
    <row r="296" spans="1:8" x14ac:dyDescent="0.25">
      <c r="A296" s="39" t="s">
        <v>100</v>
      </c>
      <c r="B296" s="39" t="s">
        <v>752</v>
      </c>
      <c r="C296" s="39" t="s">
        <v>500</v>
      </c>
      <c r="D296" s="58">
        <v>1</v>
      </c>
      <c r="E296" s="39" t="s">
        <v>501</v>
      </c>
      <c r="F296" s="58">
        <v>14</v>
      </c>
      <c r="G296" s="39" t="s">
        <v>502</v>
      </c>
      <c r="H296" s="63">
        <v>318450</v>
      </c>
    </row>
    <row r="297" spans="1:8" x14ac:dyDescent="0.25">
      <c r="A297" s="39" t="s">
        <v>100</v>
      </c>
      <c r="B297" s="39" t="s">
        <v>752</v>
      </c>
      <c r="C297" s="39" t="s">
        <v>500</v>
      </c>
      <c r="D297" s="58">
        <v>1</v>
      </c>
      <c r="E297" s="39" t="s">
        <v>501</v>
      </c>
      <c r="F297" s="58">
        <v>15</v>
      </c>
      <c r="G297" s="39" t="s">
        <v>508</v>
      </c>
      <c r="H297" s="63">
        <v>27438</v>
      </c>
    </row>
    <row r="298" spans="1:8" x14ac:dyDescent="0.25">
      <c r="A298" s="39" t="s">
        <v>428</v>
      </c>
      <c r="B298" s="39" t="s">
        <v>753</v>
      </c>
      <c r="C298" s="39" t="s">
        <v>500</v>
      </c>
      <c r="D298" s="58">
        <v>1</v>
      </c>
      <c r="E298" s="39" t="s">
        <v>501</v>
      </c>
      <c r="F298" s="58">
        <v>14</v>
      </c>
      <c r="G298" s="39" t="s">
        <v>502</v>
      </c>
      <c r="H298" s="63">
        <v>789255.88690000004</v>
      </c>
    </row>
    <row r="299" spans="1:8" x14ac:dyDescent="0.25">
      <c r="A299" s="39" t="s">
        <v>428</v>
      </c>
      <c r="B299" s="39" t="s">
        <v>753</v>
      </c>
      <c r="C299" s="39" t="s">
        <v>500</v>
      </c>
      <c r="D299" s="58">
        <v>1</v>
      </c>
      <c r="E299" s="39" t="s">
        <v>501</v>
      </c>
      <c r="F299" s="58">
        <v>15</v>
      </c>
      <c r="G299" s="39" t="s">
        <v>508</v>
      </c>
      <c r="H299" s="63">
        <v>253747.29190000001</v>
      </c>
    </row>
    <row r="300" spans="1:8" x14ac:dyDescent="0.25">
      <c r="A300" s="39" t="s">
        <v>430</v>
      </c>
      <c r="B300" s="39" t="s">
        <v>754</v>
      </c>
      <c r="C300" s="39" t="s">
        <v>500</v>
      </c>
      <c r="D300" s="58">
        <v>1</v>
      </c>
      <c r="E300" s="39" t="s">
        <v>501</v>
      </c>
      <c r="F300" s="58">
        <v>14</v>
      </c>
      <c r="G300" s="39" t="s">
        <v>502</v>
      </c>
      <c r="H300" s="63">
        <v>675740</v>
      </c>
    </row>
    <row r="301" spans="1:8" x14ac:dyDescent="0.25">
      <c r="A301" s="39" t="s">
        <v>430</v>
      </c>
      <c r="B301" s="39" t="s">
        <v>754</v>
      </c>
      <c r="C301" s="39" t="s">
        <v>500</v>
      </c>
      <c r="D301" s="58">
        <v>1</v>
      </c>
      <c r="E301" s="39" t="s">
        <v>501</v>
      </c>
      <c r="F301" s="58">
        <v>15</v>
      </c>
      <c r="G301" s="39" t="s">
        <v>508</v>
      </c>
      <c r="H301" s="63">
        <v>136137</v>
      </c>
    </row>
    <row r="302" spans="1:8" x14ac:dyDescent="0.25">
      <c r="A302" s="39" t="s">
        <v>128</v>
      </c>
      <c r="B302" s="39" t="s">
        <v>755</v>
      </c>
      <c r="C302" s="39" t="s">
        <v>500</v>
      </c>
      <c r="D302" s="58">
        <v>1</v>
      </c>
      <c r="E302" s="39" t="s">
        <v>501</v>
      </c>
      <c r="F302" s="58">
        <v>14</v>
      </c>
      <c r="G302" s="39" t="s">
        <v>502</v>
      </c>
      <c r="H302" s="63">
        <v>405764</v>
      </c>
    </row>
    <row r="303" spans="1:8" x14ac:dyDescent="0.25">
      <c r="A303" s="39" t="s">
        <v>128</v>
      </c>
      <c r="B303" s="39" t="s">
        <v>755</v>
      </c>
      <c r="C303" s="39" t="s">
        <v>500</v>
      </c>
      <c r="D303" s="58">
        <v>1</v>
      </c>
      <c r="E303" s="39" t="s">
        <v>501</v>
      </c>
      <c r="F303" s="58">
        <v>15</v>
      </c>
      <c r="G303" s="39" t="s">
        <v>508</v>
      </c>
      <c r="H303" s="63">
        <v>67947</v>
      </c>
    </row>
    <row r="304" spans="1:8" x14ac:dyDescent="0.25">
      <c r="A304" s="39" t="s">
        <v>422</v>
      </c>
      <c r="B304" s="39" t="s">
        <v>756</v>
      </c>
      <c r="C304" s="39" t="s">
        <v>500</v>
      </c>
      <c r="D304" s="58">
        <v>1</v>
      </c>
      <c r="E304" s="39" t="s">
        <v>501</v>
      </c>
      <c r="F304" s="58">
        <v>14</v>
      </c>
      <c r="G304" s="39" t="s">
        <v>502</v>
      </c>
      <c r="H304" s="63">
        <v>106094.378</v>
      </c>
    </row>
    <row r="305" spans="1:8" x14ac:dyDescent="0.25">
      <c r="A305" s="39" t="s">
        <v>422</v>
      </c>
      <c r="B305" s="39" t="s">
        <v>756</v>
      </c>
      <c r="C305" s="39" t="s">
        <v>500</v>
      </c>
      <c r="D305" s="58">
        <v>1</v>
      </c>
      <c r="E305" s="39" t="s">
        <v>501</v>
      </c>
      <c r="F305" s="58">
        <v>15</v>
      </c>
      <c r="G305" s="39" t="s">
        <v>508</v>
      </c>
      <c r="H305" s="63">
        <v>14037.34</v>
      </c>
    </row>
    <row r="306" spans="1:8" x14ac:dyDescent="0.25">
      <c r="A306" s="39" t="s">
        <v>138</v>
      </c>
      <c r="B306" s="39" t="s">
        <v>757</v>
      </c>
      <c r="C306" s="39" t="s">
        <v>500</v>
      </c>
      <c r="D306" s="58">
        <v>1</v>
      </c>
      <c r="E306" s="39" t="s">
        <v>501</v>
      </c>
      <c r="F306" s="58">
        <v>14</v>
      </c>
      <c r="G306" s="39" t="s">
        <v>502</v>
      </c>
      <c r="H306" s="63">
        <v>202832</v>
      </c>
    </row>
    <row r="307" spans="1:8" x14ac:dyDescent="0.25">
      <c r="A307" s="39" t="s">
        <v>138</v>
      </c>
      <c r="B307" s="39" t="s">
        <v>757</v>
      </c>
      <c r="C307" s="39" t="s">
        <v>500</v>
      </c>
      <c r="D307" s="58">
        <v>1</v>
      </c>
      <c r="E307" s="39" t="s">
        <v>501</v>
      </c>
      <c r="F307" s="58">
        <v>15</v>
      </c>
      <c r="G307" s="39" t="s">
        <v>508</v>
      </c>
      <c r="H307" s="63">
        <v>30490</v>
      </c>
    </row>
    <row r="308" spans="1:8" x14ac:dyDescent="0.25">
      <c r="A308" s="39" t="s">
        <v>146</v>
      </c>
      <c r="B308" s="39" t="s">
        <v>758</v>
      </c>
      <c r="C308" s="39" t="s">
        <v>500</v>
      </c>
      <c r="D308" s="58">
        <v>1</v>
      </c>
      <c r="E308" s="39" t="s">
        <v>501</v>
      </c>
      <c r="F308" s="58">
        <v>14</v>
      </c>
      <c r="G308" s="39" t="s">
        <v>502</v>
      </c>
      <c r="H308" s="63">
        <v>389822</v>
      </c>
    </row>
    <row r="309" spans="1:8" x14ac:dyDescent="0.25">
      <c r="A309" s="39" t="s">
        <v>146</v>
      </c>
      <c r="B309" s="39" t="s">
        <v>758</v>
      </c>
      <c r="C309" s="39" t="s">
        <v>500</v>
      </c>
      <c r="D309" s="58">
        <v>1</v>
      </c>
      <c r="E309" s="39" t="s">
        <v>501</v>
      </c>
      <c r="F309" s="58">
        <v>15</v>
      </c>
      <c r="G309" s="39" t="s">
        <v>508</v>
      </c>
      <c r="H309" s="63">
        <v>44804.5</v>
      </c>
    </row>
    <row r="310" spans="1:8" x14ac:dyDescent="0.25">
      <c r="A310" s="39" t="s">
        <v>144</v>
      </c>
      <c r="B310" s="39" t="s">
        <v>759</v>
      </c>
      <c r="C310" s="39" t="s">
        <v>500</v>
      </c>
      <c r="D310" s="58">
        <v>1</v>
      </c>
      <c r="E310" s="39" t="s">
        <v>501</v>
      </c>
      <c r="F310" s="58">
        <v>14</v>
      </c>
      <c r="G310" s="39" t="s">
        <v>502</v>
      </c>
      <c r="H310" s="63">
        <v>227263</v>
      </c>
    </row>
    <row r="311" spans="1:8" x14ac:dyDescent="0.25">
      <c r="A311" s="39" t="s">
        <v>144</v>
      </c>
      <c r="B311" s="39" t="s">
        <v>759</v>
      </c>
      <c r="C311" s="39" t="s">
        <v>500</v>
      </c>
      <c r="D311" s="58">
        <v>1</v>
      </c>
      <c r="E311" s="39" t="s">
        <v>501</v>
      </c>
      <c r="F311" s="58">
        <v>15</v>
      </c>
      <c r="G311" s="39" t="s">
        <v>508</v>
      </c>
      <c r="H311" s="63">
        <v>13681</v>
      </c>
    </row>
    <row r="312" spans="1:8" x14ac:dyDescent="0.25">
      <c r="A312" s="39" t="s">
        <v>145</v>
      </c>
      <c r="B312" s="39" t="s">
        <v>760</v>
      </c>
      <c r="C312" s="39" t="s">
        <v>500</v>
      </c>
      <c r="D312" s="58">
        <v>1</v>
      </c>
      <c r="E312" s="39" t="s">
        <v>501</v>
      </c>
      <c r="F312" s="58">
        <v>14</v>
      </c>
      <c r="G312" s="39" t="s">
        <v>502</v>
      </c>
      <c r="H312" s="63">
        <v>223216</v>
      </c>
    </row>
    <row r="313" spans="1:8" x14ac:dyDescent="0.25">
      <c r="A313" s="39" t="s">
        <v>145</v>
      </c>
      <c r="B313" s="39" t="s">
        <v>760</v>
      </c>
      <c r="C313" s="39" t="s">
        <v>500</v>
      </c>
      <c r="D313" s="58">
        <v>1</v>
      </c>
      <c r="E313" s="39" t="s">
        <v>501</v>
      </c>
      <c r="F313" s="58">
        <v>15</v>
      </c>
      <c r="G313" s="39" t="s">
        <v>508</v>
      </c>
      <c r="H313" s="63">
        <v>31265</v>
      </c>
    </row>
    <row r="314" spans="1:8" x14ac:dyDescent="0.25">
      <c r="A314" s="39" t="s">
        <v>154</v>
      </c>
      <c r="B314" s="39" t="s">
        <v>761</v>
      </c>
      <c r="C314" s="39" t="s">
        <v>500</v>
      </c>
      <c r="D314" s="58">
        <v>1</v>
      </c>
      <c r="E314" s="39" t="s">
        <v>501</v>
      </c>
      <c r="F314" s="58">
        <v>14</v>
      </c>
      <c r="G314" s="39" t="s">
        <v>502</v>
      </c>
      <c r="H314" s="63">
        <v>255148</v>
      </c>
    </row>
    <row r="315" spans="1:8" x14ac:dyDescent="0.25">
      <c r="A315" s="39" t="s">
        <v>154</v>
      </c>
      <c r="B315" s="39" t="s">
        <v>761</v>
      </c>
      <c r="C315" s="39" t="s">
        <v>500</v>
      </c>
      <c r="D315" s="58">
        <v>1</v>
      </c>
      <c r="E315" s="39" t="s">
        <v>501</v>
      </c>
      <c r="F315" s="58">
        <v>15</v>
      </c>
      <c r="G315" s="39" t="s">
        <v>508</v>
      </c>
      <c r="H315" s="63">
        <v>42345</v>
      </c>
    </row>
    <row r="316" spans="1:8" x14ac:dyDescent="0.25">
      <c r="A316" s="39" t="s">
        <v>150</v>
      </c>
      <c r="B316" s="39" t="s">
        <v>762</v>
      </c>
      <c r="C316" s="39" t="s">
        <v>500</v>
      </c>
      <c r="D316" s="58">
        <v>1</v>
      </c>
      <c r="E316" s="39" t="s">
        <v>501</v>
      </c>
      <c r="F316" s="58">
        <v>14</v>
      </c>
      <c r="G316" s="39" t="s">
        <v>502</v>
      </c>
      <c r="H316" s="63">
        <v>283996</v>
      </c>
    </row>
    <row r="317" spans="1:8" x14ac:dyDescent="0.25">
      <c r="A317" s="39" t="s">
        <v>150</v>
      </c>
      <c r="B317" s="39" t="s">
        <v>762</v>
      </c>
      <c r="C317" s="39" t="s">
        <v>500</v>
      </c>
      <c r="D317" s="58">
        <v>1</v>
      </c>
      <c r="E317" s="39" t="s">
        <v>501</v>
      </c>
      <c r="F317" s="58">
        <v>15</v>
      </c>
      <c r="G317" s="39" t="s">
        <v>508</v>
      </c>
      <c r="H317" s="63">
        <v>40781</v>
      </c>
    </row>
    <row r="318" spans="1:8" x14ac:dyDescent="0.25">
      <c r="A318" s="39" t="s">
        <v>149</v>
      </c>
      <c r="B318" s="39" t="s">
        <v>684</v>
      </c>
      <c r="C318" s="39" t="s">
        <v>500</v>
      </c>
      <c r="D318" s="58">
        <v>1</v>
      </c>
      <c r="E318" s="39" t="s">
        <v>501</v>
      </c>
      <c r="F318" s="58">
        <v>14</v>
      </c>
      <c r="G318" s="39" t="s">
        <v>502</v>
      </c>
      <c r="H318" s="63">
        <v>62765.031000000003</v>
      </c>
    </row>
    <row r="319" spans="1:8" x14ac:dyDescent="0.25">
      <c r="A319" s="39" t="s">
        <v>149</v>
      </c>
      <c r="B319" s="39" t="s">
        <v>684</v>
      </c>
      <c r="C319" s="39" t="s">
        <v>500</v>
      </c>
      <c r="D319" s="58">
        <v>1</v>
      </c>
      <c r="E319" s="39" t="s">
        <v>501</v>
      </c>
      <c r="F319" s="58">
        <v>15</v>
      </c>
      <c r="G319" s="39" t="s">
        <v>508</v>
      </c>
      <c r="H319" s="63">
        <v>2813.8319999999999</v>
      </c>
    </row>
    <row r="320" spans="1:8" x14ac:dyDescent="0.25">
      <c r="A320" s="39" t="s">
        <v>156</v>
      </c>
      <c r="B320" s="39" t="s">
        <v>763</v>
      </c>
      <c r="C320" s="39" t="s">
        <v>500</v>
      </c>
      <c r="D320" s="58">
        <v>1</v>
      </c>
      <c r="E320" s="39" t="s">
        <v>501</v>
      </c>
      <c r="F320" s="58">
        <v>14</v>
      </c>
      <c r="G320" s="39" t="s">
        <v>502</v>
      </c>
      <c r="H320" s="63">
        <v>115652</v>
      </c>
    </row>
    <row r="321" spans="1:8" x14ac:dyDescent="0.25">
      <c r="A321" s="39" t="s">
        <v>156</v>
      </c>
      <c r="B321" s="39" t="s">
        <v>763</v>
      </c>
      <c r="C321" s="39" t="s">
        <v>500</v>
      </c>
      <c r="D321" s="58">
        <v>1</v>
      </c>
      <c r="E321" s="39" t="s">
        <v>501</v>
      </c>
      <c r="F321" s="58">
        <v>15</v>
      </c>
      <c r="G321" s="39" t="s">
        <v>508</v>
      </c>
      <c r="H321" s="63">
        <v>29546</v>
      </c>
    </row>
    <row r="322" spans="1:8" x14ac:dyDescent="0.25">
      <c r="A322" s="39" t="s">
        <v>158</v>
      </c>
      <c r="B322" s="39" t="s">
        <v>764</v>
      </c>
      <c r="C322" s="39" t="s">
        <v>500</v>
      </c>
      <c r="D322" s="58">
        <v>1</v>
      </c>
      <c r="E322" s="39" t="s">
        <v>501</v>
      </c>
      <c r="F322" s="58">
        <v>14</v>
      </c>
      <c r="G322" s="39" t="s">
        <v>502</v>
      </c>
      <c r="H322" s="63">
        <v>433520</v>
      </c>
    </row>
    <row r="323" spans="1:8" x14ac:dyDescent="0.25">
      <c r="A323" s="39" t="s">
        <v>158</v>
      </c>
      <c r="B323" s="39" t="s">
        <v>764</v>
      </c>
      <c r="C323" s="39" t="s">
        <v>500</v>
      </c>
      <c r="D323" s="58">
        <v>1</v>
      </c>
      <c r="E323" s="39" t="s">
        <v>501</v>
      </c>
      <c r="F323" s="58">
        <v>15</v>
      </c>
      <c r="G323" s="39" t="s">
        <v>508</v>
      </c>
      <c r="H323" s="63">
        <v>61622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59999389629810485"/>
  </sheetPr>
  <dimension ref="A1:G241"/>
  <sheetViews>
    <sheetView workbookViewId="0"/>
  </sheetViews>
  <sheetFormatPr defaultRowHeight="12.75" x14ac:dyDescent="0.2"/>
  <cols>
    <col min="2" max="2" width="12.85546875" customWidth="1"/>
    <col min="3" max="3" width="67.28515625" bestFit="1" customWidth="1"/>
    <col min="4" max="4" width="13.42578125" bestFit="1" customWidth="1"/>
    <col min="7" max="7" width="22" customWidth="1"/>
  </cols>
  <sheetData>
    <row r="1" spans="1:7" ht="15.75" x14ac:dyDescent="0.25">
      <c r="A1" s="71"/>
      <c r="B1" s="161" t="s">
        <v>765</v>
      </c>
      <c r="C1" s="161"/>
      <c r="D1" s="72"/>
      <c r="E1" s="71"/>
      <c r="F1" s="73"/>
    </row>
    <row r="2" spans="1:7" ht="13.5" thickBot="1" x14ac:dyDescent="0.25">
      <c r="A2" s="71"/>
      <c r="B2" s="74"/>
      <c r="C2" s="75"/>
      <c r="D2" s="72"/>
      <c r="E2" s="71"/>
      <c r="G2" s="110"/>
    </row>
    <row r="3" spans="1:7" ht="23.25" thickBot="1" x14ac:dyDescent="0.25">
      <c r="A3" s="71"/>
      <c r="B3" s="76" t="s">
        <v>766</v>
      </c>
      <c r="C3" s="77" t="s">
        <v>767</v>
      </c>
      <c r="D3" s="78" t="s">
        <v>768</v>
      </c>
      <c r="E3" s="71"/>
      <c r="G3" s="38"/>
    </row>
    <row r="4" spans="1:7" x14ac:dyDescent="0.2">
      <c r="A4" s="71"/>
      <c r="B4" s="79" t="s">
        <v>349</v>
      </c>
      <c r="C4" s="80" t="s">
        <v>350</v>
      </c>
      <c r="D4" s="81">
        <v>1.0363910000000001</v>
      </c>
      <c r="E4" s="71"/>
    </row>
    <row r="5" spans="1:7" x14ac:dyDescent="0.2">
      <c r="A5" s="71"/>
      <c r="B5" s="82" t="s">
        <v>326</v>
      </c>
      <c r="C5" s="83" t="s">
        <v>327</v>
      </c>
      <c r="D5" s="81">
        <v>1.0921650000000001</v>
      </c>
      <c r="E5" s="71"/>
    </row>
    <row r="6" spans="1:7" x14ac:dyDescent="0.2">
      <c r="A6" s="71"/>
      <c r="B6" s="82" t="s">
        <v>325</v>
      </c>
      <c r="C6" s="83" t="s">
        <v>122</v>
      </c>
      <c r="D6" s="81">
        <v>1.032492</v>
      </c>
      <c r="E6" s="71"/>
    </row>
    <row r="7" spans="1:7" x14ac:dyDescent="0.2">
      <c r="A7" s="71"/>
      <c r="B7" s="82" t="s">
        <v>86</v>
      </c>
      <c r="C7" s="83" t="s">
        <v>434</v>
      </c>
      <c r="D7" s="81">
        <v>1.032675</v>
      </c>
      <c r="E7" s="71"/>
    </row>
    <row r="8" spans="1:7" x14ac:dyDescent="0.2">
      <c r="A8" s="71"/>
      <c r="B8" s="82" t="s">
        <v>335</v>
      </c>
      <c r="C8" s="83" t="s">
        <v>336</v>
      </c>
      <c r="D8" s="81">
        <v>1.0510729999999999</v>
      </c>
      <c r="E8" s="71"/>
    </row>
    <row r="9" spans="1:7" x14ac:dyDescent="0.2">
      <c r="A9" s="71"/>
      <c r="B9" s="82" t="s">
        <v>351</v>
      </c>
      <c r="C9" s="83" t="s">
        <v>352</v>
      </c>
      <c r="D9" s="81">
        <v>1.2128019999999999</v>
      </c>
      <c r="E9" s="71"/>
    </row>
    <row r="10" spans="1:7" x14ac:dyDescent="0.2">
      <c r="A10" s="71"/>
      <c r="B10" s="82" t="s">
        <v>127</v>
      </c>
      <c r="C10" s="83" t="s">
        <v>432</v>
      </c>
      <c r="D10" s="81">
        <v>1.0619609999999999</v>
      </c>
      <c r="E10" s="71"/>
    </row>
    <row r="11" spans="1:7" x14ac:dyDescent="0.2">
      <c r="A11" s="71"/>
      <c r="B11" s="82" t="s">
        <v>435</v>
      </c>
      <c r="C11" s="83" t="s">
        <v>436</v>
      </c>
      <c r="D11" s="81">
        <v>1.1958759999999999</v>
      </c>
      <c r="E11" s="71"/>
    </row>
    <row r="12" spans="1:7" x14ac:dyDescent="0.2">
      <c r="A12" s="71"/>
      <c r="B12" s="82" t="s">
        <v>412</v>
      </c>
      <c r="C12" s="83" t="s">
        <v>413</v>
      </c>
      <c r="D12" s="81">
        <v>1.1599819999999998</v>
      </c>
      <c r="E12" s="71"/>
    </row>
    <row r="13" spans="1:7" x14ac:dyDescent="0.2">
      <c r="A13" s="71"/>
      <c r="B13" s="82" t="s">
        <v>147</v>
      </c>
      <c r="C13" s="83" t="s">
        <v>148</v>
      </c>
      <c r="D13" s="81">
        <v>1.053007</v>
      </c>
      <c r="E13" s="71"/>
    </row>
    <row r="14" spans="1:7" x14ac:dyDescent="0.2">
      <c r="A14" s="71"/>
      <c r="B14" s="82" t="s">
        <v>156</v>
      </c>
      <c r="C14" s="83" t="s">
        <v>157</v>
      </c>
      <c r="D14" s="81">
        <v>1.035644</v>
      </c>
      <c r="E14" s="71"/>
    </row>
    <row r="15" spans="1:7" x14ac:dyDescent="0.2">
      <c r="A15" s="71"/>
      <c r="B15" s="82" t="s">
        <v>130</v>
      </c>
      <c r="C15" s="83" t="s">
        <v>131</v>
      </c>
      <c r="D15" s="81">
        <v>1.0840689999999999</v>
      </c>
      <c r="E15" s="71"/>
    </row>
    <row r="16" spans="1:7" x14ac:dyDescent="0.2">
      <c r="A16" s="71"/>
      <c r="B16" s="82" t="s">
        <v>331</v>
      </c>
      <c r="C16" s="83" t="s">
        <v>437</v>
      </c>
      <c r="D16" s="81">
        <v>1.013242</v>
      </c>
      <c r="E16" s="71"/>
    </row>
    <row r="17" spans="1:5" x14ac:dyDescent="0.2">
      <c r="A17" s="71"/>
      <c r="B17" s="82" t="s">
        <v>226</v>
      </c>
      <c r="C17" s="83" t="s">
        <v>227</v>
      </c>
      <c r="D17" s="81">
        <v>1.0336920000000001</v>
      </c>
      <c r="E17" s="71"/>
    </row>
    <row r="18" spans="1:5" x14ac:dyDescent="0.2">
      <c r="A18" s="71"/>
      <c r="B18" s="82" t="s">
        <v>80</v>
      </c>
      <c r="C18" s="83" t="s">
        <v>81</v>
      </c>
      <c r="D18" s="81">
        <v>1.078193</v>
      </c>
      <c r="E18" s="71"/>
    </row>
    <row r="19" spans="1:5" x14ac:dyDescent="0.2">
      <c r="A19" s="71"/>
      <c r="B19" s="82" t="s">
        <v>407</v>
      </c>
      <c r="C19" s="84" t="s">
        <v>353</v>
      </c>
      <c r="D19" s="81">
        <v>1.219624</v>
      </c>
      <c r="E19" s="71"/>
    </row>
    <row r="20" spans="1:5" x14ac:dyDescent="0.2">
      <c r="A20" s="71"/>
      <c r="B20" s="82" t="s">
        <v>410</v>
      </c>
      <c r="C20" s="83" t="s">
        <v>411</v>
      </c>
      <c r="D20" s="81">
        <v>1.179951</v>
      </c>
      <c r="E20" s="71"/>
    </row>
    <row r="21" spans="1:5" x14ac:dyDescent="0.2">
      <c r="A21" s="71"/>
      <c r="B21" s="82" t="s">
        <v>355</v>
      </c>
      <c r="C21" s="83" t="s">
        <v>356</v>
      </c>
      <c r="D21" s="81">
        <v>1.201214</v>
      </c>
      <c r="E21" s="71"/>
    </row>
    <row r="22" spans="1:5" x14ac:dyDescent="0.2">
      <c r="A22" s="71"/>
      <c r="B22" s="82" t="s">
        <v>105</v>
      </c>
      <c r="C22" s="83" t="s">
        <v>354</v>
      </c>
      <c r="D22" s="81">
        <v>1.183046</v>
      </c>
      <c r="E22" s="71"/>
    </row>
    <row r="23" spans="1:5" x14ac:dyDescent="0.2">
      <c r="A23" s="71"/>
      <c r="B23" s="82" t="s">
        <v>61</v>
      </c>
      <c r="C23" s="83" t="s">
        <v>62</v>
      </c>
      <c r="D23" s="81">
        <v>1.1728689999999999</v>
      </c>
      <c r="E23" s="71"/>
    </row>
    <row r="24" spans="1:5" x14ac:dyDescent="0.2">
      <c r="A24" s="71"/>
      <c r="B24" s="82" t="s">
        <v>14</v>
      </c>
      <c r="C24" s="83" t="s">
        <v>438</v>
      </c>
      <c r="D24" s="81">
        <v>1.207517</v>
      </c>
      <c r="E24" s="71"/>
    </row>
    <row r="25" spans="1:5" x14ac:dyDescent="0.2">
      <c r="A25" s="71"/>
      <c r="B25" s="82" t="s">
        <v>96</v>
      </c>
      <c r="C25" s="83" t="s">
        <v>97</v>
      </c>
      <c r="D25" s="81">
        <v>1.02973</v>
      </c>
      <c r="E25" s="71"/>
    </row>
    <row r="26" spans="1:5" x14ac:dyDescent="0.2">
      <c r="A26" s="71"/>
      <c r="B26" s="82" t="s">
        <v>267</v>
      </c>
      <c r="C26" s="83" t="s">
        <v>268</v>
      </c>
      <c r="D26" s="81">
        <v>1.0473679999999999</v>
      </c>
      <c r="E26" s="71"/>
    </row>
    <row r="27" spans="1:5" x14ac:dyDescent="0.2">
      <c r="A27" s="71"/>
      <c r="B27" s="82" t="s">
        <v>137</v>
      </c>
      <c r="C27" s="83" t="s">
        <v>161</v>
      </c>
      <c r="D27" s="81">
        <v>1.034403</v>
      </c>
      <c r="E27" s="71"/>
    </row>
    <row r="28" spans="1:5" x14ac:dyDescent="0.2">
      <c r="A28" s="71"/>
      <c r="B28" s="82" t="s">
        <v>150</v>
      </c>
      <c r="C28" s="83" t="s">
        <v>151</v>
      </c>
      <c r="D28" s="81">
        <v>1.038864</v>
      </c>
      <c r="E28" s="71"/>
    </row>
    <row r="29" spans="1:5" x14ac:dyDescent="0.2">
      <c r="A29" s="71"/>
      <c r="B29" s="82" t="s">
        <v>85</v>
      </c>
      <c r="C29" s="83" t="s">
        <v>462</v>
      </c>
      <c r="D29" s="81">
        <v>1.043069</v>
      </c>
      <c r="E29" s="71"/>
    </row>
    <row r="30" spans="1:5" x14ac:dyDescent="0.2">
      <c r="A30" s="71"/>
      <c r="B30" s="82" t="s">
        <v>30</v>
      </c>
      <c r="C30" s="83" t="s">
        <v>439</v>
      </c>
      <c r="D30" s="81">
        <v>1.0417699999999999</v>
      </c>
      <c r="E30" s="71"/>
    </row>
    <row r="31" spans="1:5" x14ac:dyDescent="0.2">
      <c r="A31" s="71"/>
      <c r="B31" s="82" t="s">
        <v>340</v>
      </c>
      <c r="C31" s="83" t="s">
        <v>341</v>
      </c>
      <c r="D31" s="81">
        <v>1.039863</v>
      </c>
      <c r="E31" s="71"/>
    </row>
    <row r="32" spans="1:5" x14ac:dyDescent="0.2">
      <c r="A32" s="71"/>
      <c r="B32" s="82" t="s">
        <v>42</v>
      </c>
      <c r="C32" s="83" t="s">
        <v>43</v>
      </c>
      <c r="D32" s="81">
        <v>1.043693</v>
      </c>
      <c r="E32" s="71"/>
    </row>
    <row r="33" spans="1:5" x14ac:dyDescent="0.2">
      <c r="A33" s="71"/>
      <c r="B33" s="82" t="s">
        <v>102</v>
      </c>
      <c r="C33" s="83" t="s">
        <v>103</v>
      </c>
      <c r="D33" s="81">
        <v>1.066837</v>
      </c>
      <c r="E33" s="71"/>
    </row>
    <row r="34" spans="1:5" x14ac:dyDescent="0.2">
      <c r="A34" s="71"/>
      <c r="B34" s="82" t="s">
        <v>367</v>
      </c>
      <c r="C34" s="83" t="s">
        <v>368</v>
      </c>
      <c r="D34" s="81">
        <v>1.019398</v>
      </c>
      <c r="E34" s="71"/>
    </row>
    <row r="35" spans="1:5" x14ac:dyDescent="0.2">
      <c r="A35" s="71"/>
      <c r="B35" s="82" t="s">
        <v>215</v>
      </c>
      <c r="C35" s="83" t="s">
        <v>216</v>
      </c>
      <c r="D35" s="81">
        <v>1.0886909999999999</v>
      </c>
      <c r="E35" s="71"/>
    </row>
    <row r="36" spans="1:5" x14ac:dyDescent="0.2">
      <c r="A36" s="71"/>
      <c r="B36" s="82" t="s">
        <v>35</v>
      </c>
      <c r="C36" s="83" t="s">
        <v>440</v>
      </c>
      <c r="D36" s="81">
        <v>1.1202649999999998</v>
      </c>
      <c r="E36" s="71"/>
    </row>
    <row r="37" spans="1:5" x14ac:dyDescent="0.2">
      <c r="A37" s="71"/>
      <c r="B37" s="82" t="s">
        <v>158</v>
      </c>
      <c r="C37" s="83" t="s">
        <v>162</v>
      </c>
      <c r="D37" s="81">
        <v>1.0340419999999999</v>
      </c>
      <c r="E37" s="71"/>
    </row>
    <row r="38" spans="1:5" x14ac:dyDescent="0.2">
      <c r="A38" s="71"/>
      <c r="B38" s="82" t="s">
        <v>306</v>
      </c>
      <c r="C38" s="83" t="s">
        <v>307</v>
      </c>
      <c r="D38" s="81">
        <v>1.0393399999999999</v>
      </c>
      <c r="E38" s="71"/>
    </row>
    <row r="39" spans="1:5" x14ac:dyDescent="0.2">
      <c r="A39" s="71"/>
      <c r="B39" s="82" t="s">
        <v>339</v>
      </c>
      <c r="C39" s="83" t="s">
        <v>163</v>
      </c>
      <c r="D39" s="81">
        <v>1.0304629999999999</v>
      </c>
      <c r="E39" s="71"/>
    </row>
    <row r="40" spans="1:5" x14ac:dyDescent="0.2">
      <c r="A40" s="71"/>
      <c r="B40" s="82" t="s">
        <v>317</v>
      </c>
      <c r="C40" s="83" t="s">
        <v>318</v>
      </c>
      <c r="D40" s="81">
        <v>1.032715</v>
      </c>
      <c r="E40" s="71"/>
    </row>
    <row r="41" spans="1:5" x14ac:dyDescent="0.2">
      <c r="A41" s="71"/>
      <c r="B41" s="82" t="s">
        <v>111</v>
      </c>
      <c r="C41" s="83" t="s">
        <v>164</v>
      </c>
      <c r="D41" s="81">
        <v>1.025949</v>
      </c>
      <c r="E41" s="71"/>
    </row>
    <row r="42" spans="1:5" x14ac:dyDescent="0.2">
      <c r="A42" s="71"/>
      <c r="B42" s="82" t="s">
        <v>414</v>
      </c>
      <c r="C42" s="83" t="s">
        <v>441</v>
      </c>
      <c r="D42" s="81">
        <v>1.0807199999999999</v>
      </c>
      <c r="E42" s="71"/>
    </row>
    <row r="43" spans="1:5" x14ac:dyDescent="0.2">
      <c r="A43" s="71"/>
      <c r="B43" s="82" t="s">
        <v>391</v>
      </c>
      <c r="C43" s="83" t="s">
        <v>392</v>
      </c>
      <c r="D43" s="81">
        <v>1.0666309999999999</v>
      </c>
      <c r="E43" s="71"/>
    </row>
    <row r="44" spans="1:5" x14ac:dyDescent="0.2">
      <c r="A44" s="71"/>
      <c r="B44" s="82" t="s">
        <v>48</v>
      </c>
      <c r="C44" s="83" t="s">
        <v>442</v>
      </c>
      <c r="D44" s="81">
        <v>1.106109</v>
      </c>
      <c r="E44" s="71"/>
    </row>
    <row r="45" spans="1:5" x14ac:dyDescent="0.2">
      <c r="A45" s="71"/>
      <c r="B45" s="82" t="s">
        <v>213</v>
      </c>
      <c r="C45" s="83" t="s">
        <v>214</v>
      </c>
      <c r="D45" s="81">
        <v>1.1228449999999999</v>
      </c>
      <c r="E45" s="71"/>
    </row>
    <row r="46" spans="1:5" x14ac:dyDescent="0.2">
      <c r="A46" s="71"/>
      <c r="B46" s="82" t="s">
        <v>258</v>
      </c>
      <c r="C46" s="83" t="s">
        <v>0</v>
      </c>
      <c r="D46" s="81">
        <v>1.0547070000000001</v>
      </c>
      <c r="E46" s="71"/>
    </row>
    <row r="47" spans="1:5" x14ac:dyDescent="0.2">
      <c r="A47" s="71"/>
      <c r="B47" s="82" t="s">
        <v>63</v>
      </c>
      <c r="C47" s="83" t="s">
        <v>770</v>
      </c>
      <c r="D47" s="81">
        <v>1.070317</v>
      </c>
      <c r="E47" s="71"/>
    </row>
    <row r="48" spans="1:5" x14ac:dyDescent="0.2">
      <c r="A48" s="71"/>
      <c r="B48" s="82" t="s">
        <v>289</v>
      </c>
      <c r="C48" s="83" t="s">
        <v>443</v>
      </c>
      <c r="D48" s="81">
        <v>1.1651530000000001</v>
      </c>
      <c r="E48" s="71"/>
    </row>
    <row r="49" spans="1:5" x14ac:dyDescent="0.2">
      <c r="A49" s="71"/>
      <c r="B49" s="82" t="s">
        <v>269</v>
      </c>
      <c r="C49" s="83" t="s">
        <v>165</v>
      </c>
      <c r="D49" s="81">
        <v>1.0655679999999998</v>
      </c>
      <c r="E49" s="71"/>
    </row>
    <row r="50" spans="1:5" x14ac:dyDescent="0.2">
      <c r="A50" s="71"/>
      <c r="B50" s="82" t="s">
        <v>114</v>
      </c>
      <c r="C50" s="83" t="s">
        <v>115</v>
      </c>
      <c r="D50" s="81">
        <v>1.064683</v>
      </c>
      <c r="E50" s="71"/>
    </row>
    <row r="51" spans="1:5" x14ac:dyDescent="0.2">
      <c r="A51" s="71"/>
      <c r="B51" s="82" t="s">
        <v>71</v>
      </c>
      <c r="C51" s="83" t="s">
        <v>72</v>
      </c>
      <c r="D51" s="81">
        <v>1.0294109999999999</v>
      </c>
      <c r="E51" s="71"/>
    </row>
    <row r="52" spans="1:5" x14ac:dyDescent="0.2">
      <c r="A52" s="71"/>
      <c r="B52" s="82" t="s">
        <v>403</v>
      </c>
      <c r="C52" s="83" t="s">
        <v>404</v>
      </c>
      <c r="D52" s="81">
        <v>1.0031889999999999</v>
      </c>
      <c r="E52" s="71"/>
    </row>
    <row r="53" spans="1:5" x14ac:dyDescent="0.2">
      <c r="A53" s="71"/>
      <c r="B53" s="82" t="s">
        <v>338</v>
      </c>
      <c r="C53" s="83" t="s">
        <v>444</v>
      </c>
      <c r="D53" s="81">
        <v>1.0387199999999999</v>
      </c>
      <c r="E53" s="71"/>
    </row>
    <row r="54" spans="1:5" x14ac:dyDescent="0.2">
      <c r="A54" s="71"/>
      <c r="B54" s="82" t="s">
        <v>257</v>
      </c>
      <c r="C54" s="83" t="s">
        <v>166</v>
      </c>
      <c r="D54" s="81">
        <v>1.039401</v>
      </c>
      <c r="E54" s="71"/>
    </row>
    <row r="55" spans="1:5" x14ac:dyDescent="0.2">
      <c r="A55" s="71"/>
      <c r="B55" s="82" t="s">
        <v>31</v>
      </c>
      <c r="C55" s="83" t="s">
        <v>32</v>
      </c>
      <c r="D55" s="81">
        <v>1.0404499999999999</v>
      </c>
      <c r="E55" s="71"/>
    </row>
    <row r="56" spans="1:5" x14ac:dyDescent="0.2">
      <c r="A56" s="71"/>
      <c r="B56" s="82" t="s">
        <v>422</v>
      </c>
      <c r="C56" s="83" t="s">
        <v>423</v>
      </c>
      <c r="D56" s="81">
        <v>1.0403369999999998</v>
      </c>
      <c r="E56" s="71"/>
    </row>
    <row r="57" spans="1:5" x14ac:dyDescent="0.2">
      <c r="A57" s="71"/>
      <c r="B57" s="82" t="s">
        <v>345</v>
      </c>
      <c r="C57" s="83" t="s">
        <v>346</v>
      </c>
      <c r="D57" s="81">
        <v>1.1743949999999999</v>
      </c>
      <c r="E57" s="71"/>
    </row>
    <row r="58" spans="1:5" x14ac:dyDescent="0.2">
      <c r="A58" s="71"/>
      <c r="B58" s="82" t="s">
        <v>211</v>
      </c>
      <c r="C58" s="83" t="s">
        <v>212</v>
      </c>
      <c r="D58" s="81">
        <v>1.0323279999999999</v>
      </c>
      <c r="E58" s="71"/>
    </row>
    <row r="59" spans="1:5" x14ac:dyDescent="0.2">
      <c r="A59" s="71"/>
      <c r="B59" s="82" t="s">
        <v>112</v>
      </c>
      <c r="C59" s="83" t="s">
        <v>113</v>
      </c>
      <c r="D59" s="81">
        <v>1.0272029999999999</v>
      </c>
      <c r="E59" s="71"/>
    </row>
    <row r="60" spans="1:5" x14ac:dyDescent="0.2">
      <c r="A60" s="71"/>
      <c r="B60" s="82" t="s">
        <v>253</v>
      </c>
      <c r="C60" s="83" t="s">
        <v>254</v>
      </c>
      <c r="D60" s="81">
        <v>1.0288889999999999</v>
      </c>
      <c r="E60" s="71"/>
    </row>
    <row r="61" spans="1:5" x14ac:dyDescent="0.2">
      <c r="A61" s="71"/>
      <c r="B61" s="82" t="s">
        <v>19</v>
      </c>
      <c r="C61" s="83" t="s">
        <v>167</v>
      </c>
      <c r="D61" s="81">
        <v>1.0401209999999999</v>
      </c>
      <c r="E61" s="71"/>
    </row>
    <row r="62" spans="1:5" x14ac:dyDescent="0.2">
      <c r="A62" s="71"/>
      <c r="B62" s="82" t="s">
        <v>381</v>
      </c>
      <c r="C62" s="83" t="s">
        <v>382</v>
      </c>
      <c r="D62" s="81">
        <v>1.080171</v>
      </c>
      <c r="E62" s="71"/>
    </row>
    <row r="63" spans="1:5" x14ac:dyDescent="0.2">
      <c r="A63" s="71"/>
      <c r="B63" s="82" t="s">
        <v>387</v>
      </c>
      <c r="C63" s="83" t="s">
        <v>388</v>
      </c>
      <c r="D63" s="81">
        <v>1.060238</v>
      </c>
      <c r="E63" s="71"/>
    </row>
    <row r="64" spans="1:5" x14ac:dyDescent="0.2">
      <c r="A64" s="71"/>
      <c r="B64" s="82" t="s">
        <v>202</v>
      </c>
      <c r="C64" s="83" t="s">
        <v>203</v>
      </c>
      <c r="D64" s="81">
        <v>1.018651</v>
      </c>
      <c r="E64" s="71"/>
    </row>
    <row r="65" spans="1:5" x14ac:dyDescent="0.2">
      <c r="A65" s="71"/>
      <c r="B65" s="82" t="s">
        <v>200</v>
      </c>
      <c r="C65" s="83" t="s">
        <v>201</v>
      </c>
      <c r="D65" s="81">
        <v>1.04491</v>
      </c>
      <c r="E65" s="71"/>
    </row>
    <row r="66" spans="1:5" x14ac:dyDescent="0.2">
      <c r="A66" s="71"/>
      <c r="B66" s="82" t="s">
        <v>145</v>
      </c>
      <c r="C66" s="83" t="s">
        <v>168</v>
      </c>
      <c r="D66" s="81">
        <v>1.0437719999999999</v>
      </c>
      <c r="E66" s="71"/>
    </row>
    <row r="67" spans="1:5" x14ac:dyDescent="0.2">
      <c r="A67" s="71"/>
      <c r="B67" s="82" t="s">
        <v>236</v>
      </c>
      <c r="C67" s="83" t="s">
        <v>237</v>
      </c>
      <c r="D67" s="81">
        <v>1.088546</v>
      </c>
      <c r="E67" s="71"/>
    </row>
    <row r="68" spans="1:5" x14ac:dyDescent="0.2">
      <c r="A68" s="71"/>
      <c r="B68" s="82" t="s">
        <v>328</v>
      </c>
      <c r="C68" s="83" t="s">
        <v>329</v>
      </c>
      <c r="D68" s="81">
        <v>1.035666</v>
      </c>
      <c r="E68" s="71"/>
    </row>
    <row r="69" spans="1:5" x14ac:dyDescent="0.2">
      <c r="A69" s="71"/>
      <c r="B69" s="82" t="s">
        <v>405</v>
      </c>
      <c r="C69" s="83" t="s">
        <v>406</v>
      </c>
      <c r="D69" s="81">
        <v>1.0211479999999999</v>
      </c>
      <c r="E69" s="71"/>
    </row>
    <row r="70" spans="1:5" x14ac:dyDescent="0.2">
      <c r="A70" s="71"/>
      <c r="B70" s="82" t="s">
        <v>376</v>
      </c>
      <c r="C70" s="83" t="s">
        <v>445</v>
      </c>
      <c r="D70" s="81">
        <v>1.0324309999999999</v>
      </c>
      <c r="E70" s="71"/>
    </row>
    <row r="71" spans="1:5" x14ac:dyDescent="0.2">
      <c r="A71" s="71"/>
      <c r="B71" s="82" t="s">
        <v>79</v>
      </c>
      <c r="C71" s="83" t="s">
        <v>169</v>
      </c>
      <c r="D71" s="81">
        <v>1.0876030000000001</v>
      </c>
      <c r="E71" s="71"/>
    </row>
    <row r="72" spans="1:5" x14ac:dyDescent="0.2">
      <c r="A72" s="71"/>
      <c r="B72" s="82" t="s">
        <v>319</v>
      </c>
      <c r="C72" s="83" t="s">
        <v>320</v>
      </c>
      <c r="D72" s="81">
        <v>1.0294220000000001</v>
      </c>
      <c r="E72" s="71"/>
    </row>
    <row r="73" spans="1:5" x14ac:dyDescent="0.2">
      <c r="A73" s="71"/>
      <c r="B73" s="82" t="s">
        <v>393</v>
      </c>
      <c r="C73" s="83" t="s">
        <v>394</v>
      </c>
      <c r="D73" s="81">
        <v>1.0889769999999999</v>
      </c>
      <c r="E73" s="71"/>
    </row>
    <row r="74" spans="1:5" x14ac:dyDescent="0.2">
      <c r="A74" s="71"/>
      <c r="B74" s="82" t="s">
        <v>399</v>
      </c>
      <c r="C74" s="83" t="s">
        <v>400</v>
      </c>
      <c r="D74" s="81">
        <v>1.149759</v>
      </c>
      <c r="E74" s="71"/>
    </row>
    <row r="75" spans="1:5" x14ac:dyDescent="0.2">
      <c r="A75" s="71"/>
      <c r="B75" s="82" t="s">
        <v>301</v>
      </c>
      <c r="C75" s="83" t="s">
        <v>302</v>
      </c>
      <c r="D75" s="81">
        <v>1.277029</v>
      </c>
      <c r="E75" s="71"/>
    </row>
    <row r="76" spans="1:5" x14ac:dyDescent="0.2">
      <c r="A76" s="71"/>
      <c r="B76" s="82" t="s">
        <v>106</v>
      </c>
      <c r="C76" s="83" t="s">
        <v>446</v>
      </c>
      <c r="D76" s="81">
        <v>1.2043010000000001</v>
      </c>
      <c r="E76" s="71"/>
    </row>
    <row r="77" spans="1:5" x14ac:dyDescent="0.2">
      <c r="A77" s="71"/>
      <c r="B77" s="82" t="s">
        <v>38</v>
      </c>
      <c r="C77" s="83" t="s">
        <v>170</v>
      </c>
      <c r="D77" s="81">
        <v>1.2044729999999999</v>
      </c>
      <c r="E77" s="71"/>
    </row>
    <row r="78" spans="1:5" x14ac:dyDescent="0.2">
      <c r="A78" s="71"/>
      <c r="B78" s="82" t="s">
        <v>84</v>
      </c>
      <c r="C78" s="83" t="s">
        <v>447</v>
      </c>
      <c r="D78" s="81">
        <v>1.2124539999999999</v>
      </c>
      <c r="E78" s="71"/>
    </row>
    <row r="79" spans="1:5" x14ac:dyDescent="0.2">
      <c r="A79" s="71"/>
      <c r="B79" s="82" t="s">
        <v>1</v>
      </c>
      <c r="C79" s="83" t="s">
        <v>171</v>
      </c>
      <c r="D79" s="81">
        <v>1</v>
      </c>
      <c r="E79" s="71"/>
    </row>
    <row r="80" spans="1:5" x14ac:dyDescent="0.2">
      <c r="A80" s="71"/>
      <c r="B80" s="82" t="s">
        <v>73</v>
      </c>
      <c r="C80" s="83" t="s">
        <v>172</v>
      </c>
      <c r="D80" s="81">
        <v>1.0565449999999998</v>
      </c>
      <c r="E80" s="71"/>
    </row>
    <row r="81" spans="1:5" x14ac:dyDescent="0.2">
      <c r="A81" s="71"/>
      <c r="B81" s="82" t="s">
        <v>431</v>
      </c>
      <c r="C81" s="83" t="s">
        <v>448</v>
      </c>
      <c r="D81" s="81">
        <v>1.026702</v>
      </c>
      <c r="E81" s="71"/>
    </row>
    <row r="82" spans="1:5" x14ac:dyDescent="0.2">
      <c r="A82" s="71"/>
      <c r="B82" s="82" t="s">
        <v>232</v>
      </c>
      <c r="C82" s="83" t="s">
        <v>233</v>
      </c>
      <c r="D82" s="81">
        <v>1.0396589999999999</v>
      </c>
      <c r="E82" s="71"/>
    </row>
    <row r="83" spans="1:5" x14ac:dyDescent="0.2">
      <c r="A83" s="71"/>
      <c r="B83" s="82" t="s">
        <v>369</v>
      </c>
      <c r="C83" s="83" t="s">
        <v>449</v>
      </c>
      <c r="D83" s="81">
        <v>1.025093</v>
      </c>
      <c r="E83" s="71"/>
    </row>
    <row r="84" spans="1:5" x14ac:dyDescent="0.2">
      <c r="A84" s="71"/>
      <c r="B84" s="82" t="s">
        <v>274</v>
      </c>
      <c r="C84" s="83" t="s">
        <v>275</v>
      </c>
      <c r="D84" s="81">
        <v>1.0493399999999999</v>
      </c>
      <c r="E84" s="71"/>
    </row>
    <row r="85" spans="1:5" x14ac:dyDescent="0.2">
      <c r="A85" s="71"/>
      <c r="B85" s="82" t="s">
        <v>2</v>
      </c>
      <c r="C85" s="83" t="s">
        <v>3</v>
      </c>
      <c r="D85" s="81">
        <v>1.0409409999999999</v>
      </c>
      <c r="E85" s="71"/>
    </row>
    <row r="86" spans="1:5" x14ac:dyDescent="0.2">
      <c r="A86" s="71"/>
      <c r="B86" s="82" t="s">
        <v>562</v>
      </c>
      <c r="C86" s="83" t="s">
        <v>771</v>
      </c>
      <c r="D86" s="81">
        <v>1.028613</v>
      </c>
      <c r="E86" s="71"/>
    </row>
    <row r="87" spans="1:5" x14ac:dyDescent="0.2">
      <c r="A87" s="71"/>
      <c r="B87" s="82" t="s">
        <v>12</v>
      </c>
      <c r="C87" s="83" t="s">
        <v>13</v>
      </c>
      <c r="D87" s="81">
        <v>1.2132259999999999</v>
      </c>
      <c r="E87" s="71"/>
    </row>
    <row r="88" spans="1:5" x14ac:dyDescent="0.2">
      <c r="A88" s="71"/>
      <c r="B88" s="82" t="s">
        <v>321</v>
      </c>
      <c r="C88" s="83" t="s">
        <v>322</v>
      </c>
      <c r="D88" s="81">
        <v>1.031436</v>
      </c>
      <c r="E88" s="71"/>
    </row>
    <row r="89" spans="1:5" x14ac:dyDescent="0.2">
      <c r="A89" s="71"/>
      <c r="B89" s="82" t="s">
        <v>389</v>
      </c>
      <c r="C89" s="83" t="s">
        <v>390</v>
      </c>
      <c r="D89" s="81">
        <v>1.0158199999999999</v>
      </c>
      <c r="E89" s="71"/>
    </row>
    <row r="90" spans="1:5" x14ac:dyDescent="0.2">
      <c r="A90" s="71"/>
      <c r="B90" s="82" t="s">
        <v>132</v>
      </c>
      <c r="C90" s="83" t="s">
        <v>133</v>
      </c>
      <c r="D90" s="81">
        <v>1.0586180000000001</v>
      </c>
      <c r="E90" s="71"/>
    </row>
    <row r="91" spans="1:5" x14ac:dyDescent="0.2">
      <c r="A91" s="71"/>
      <c r="B91" s="82" t="s">
        <v>424</v>
      </c>
      <c r="C91" s="83" t="s">
        <v>425</v>
      </c>
      <c r="D91" s="81">
        <v>1.213371</v>
      </c>
      <c r="E91" s="71"/>
    </row>
    <row r="92" spans="1:5" x14ac:dyDescent="0.2">
      <c r="A92" s="71"/>
      <c r="B92" s="82" t="s">
        <v>142</v>
      </c>
      <c r="C92" s="83" t="s">
        <v>143</v>
      </c>
      <c r="D92" s="81">
        <v>1.1789159999999999</v>
      </c>
      <c r="E92" s="71"/>
    </row>
    <row r="93" spans="1:5" x14ac:dyDescent="0.2">
      <c r="A93" s="71"/>
      <c r="B93" s="82" t="s">
        <v>397</v>
      </c>
      <c r="C93" s="83" t="s">
        <v>450</v>
      </c>
      <c r="D93" s="81">
        <v>1.0316149999999999</v>
      </c>
      <c r="E93" s="71"/>
    </row>
    <row r="94" spans="1:5" x14ac:dyDescent="0.2">
      <c r="A94" s="71"/>
      <c r="B94" s="82" t="s">
        <v>421</v>
      </c>
      <c r="C94" s="83" t="s">
        <v>332</v>
      </c>
      <c r="D94" s="81">
        <v>1.034357</v>
      </c>
      <c r="E94" s="71"/>
    </row>
    <row r="95" spans="1:5" x14ac:dyDescent="0.2">
      <c r="A95" s="71"/>
      <c r="B95" s="82" t="s">
        <v>255</v>
      </c>
      <c r="C95" s="83" t="s">
        <v>256</v>
      </c>
      <c r="D95" s="81">
        <v>1.02633</v>
      </c>
      <c r="E95" s="71"/>
    </row>
    <row r="96" spans="1:5" x14ac:dyDescent="0.2">
      <c r="A96" s="71"/>
      <c r="B96" s="82" t="s">
        <v>310</v>
      </c>
      <c r="C96" s="83" t="s">
        <v>186</v>
      </c>
      <c r="D96" s="81">
        <v>1.0245199999999999</v>
      </c>
      <c r="E96" s="71"/>
    </row>
    <row r="97" spans="1:5" x14ac:dyDescent="0.2">
      <c r="A97" s="71"/>
      <c r="B97" s="82" t="s">
        <v>292</v>
      </c>
      <c r="C97" s="83" t="s">
        <v>293</v>
      </c>
      <c r="D97" s="81">
        <v>1.0507359999999999</v>
      </c>
      <c r="E97" s="71"/>
    </row>
    <row r="98" spans="1:5" x14ac:dyDescent="0.2">
      <c r="A98" s="71"/>
      <c r="B98" s="82" t="s">
        <v>541</v>
      </c>
      <c r="C98" s="83" t="s">
        <v>772</v>
      </c>
      <c r="D98" s="81">
        <v>1.0439099999999999</v>
      </c>
      <c r="E98" s="71"/>
    </row>
    <row r="99" spans="1:5" x14ac:dyDescent="0.2">
      <c r="A99" s="71"/>
      <c r="B99" s="82" t="s">
        <v>357</v>
      </c>
      <c r="C99" s="83" t="s">
        <v>358</v>
      </c>
      <c r="D99" s="81">
        <v>1.023582</v>
      </c>
      <c r="E99" s="71"/>
    </row>
    <row r="100" spans="1:5" x14ac:dyDescent="0.2">
      <c r="A100" s="71"/>
      <c r="B100" s="82" t="s">
        <v>51</v>
      </c>
      <c r="C100" s="83" t="s">
        <v>52</v>
      </c>
      <c r="D100" s="81">
        <v>1.0152649999999999</v>
      </c>
      <c r="E100" s="71"/>
    </row>
    <row r="101" spans="1:5" x14ac:dyDescent="0.2">
      <c r="A101" s="71"/>
      <c r="B101" s="82" t="s">
        <v>128</v>
      </c>
      <c r="C101" s="83" t="s">
        <v>129</v>
      </c>
      <c r="D101" s="81">
        <v>1.059353</v>
      </c>
      <c r="E101" s="71"/>
    </row>
    <row r="102" spans="1:5" x14ac:dyDescent="0.2">
      <c r="A102" s="71"/>
      <c r="B102" s="82" t="s">
        <v>415</v>
      </c>
      <c r="C102" s="83" t="s">
        <v>416</v>
      </c>
      <c r="D102" s="81">
        <v>1.0559749999999999</v>
      </c>
      <c r="E102" s="71"/>
    </row>
    <row r="103" spans="1:5" x14ac:dyDescent="0.2">
      <c r="A103" s="71"/>
      <c r="B103" s="82" t="s">
        <v>401</v>
      </c>
      <c r="C103" s="83" t="s">
        <v>173</v>
      </c>
      <c r="D103" s="81">
        <v>1.048017</v>
      </c>
      <c r="E103" s="71"/>
    </row>
    <row r="104" spans="1:5" x14ac:dyDescent="0.2">
      <c r="A104" s="71"/>
      <c r="B104" s="82" t="s">
        <v>95</v>
      </c>
      <c r="C104" s="83" t="s">
        <v>773</v>
      </c>
      <c r="D104" s="81">
        <v>1.0523179999999999</v>
      </c>
      <c r="E104" s="71"/>
    </row>
    <row r="105" spans="1:5" x14ac:dyDescent="0.2">
      <c r="A105" s="71"/>
      <c r="B105" s="82" t="s">
        <v>53</v>
      </c>
      <c r="C105" s="83" t="s">
        <v>174</v>
      </c>
      <c r="D105" s="81">
        <v>1.0252829999999999</v>
      </c>
      <c r="E105" s="71"/>
    </row>
    <row r="106" spans="1:5" x14ac:dyDescent="0.2">
      <c r="A106" s="71"/>
      <c r="B106" s="82" t="s">
        <v>297</v>
      </c>
      <c r="C106" s="83" t="s">
        <v>298</v>
      </c>
      <c r="D106" s="81">
        <v>1.0951949999999999</v>
      </c>
      <c r="E106" s="71"/>
    </row>
    <row r="107" spans="1:5" x14ac:dyDescent="0.2">
      <c r="A107" s="71"/>
      <c r="B107" s="82" t="s">
        <v>303</v>
      </c>
      <c r="C107" s="83" t="s">
        <v>304</v>
      </c>
      <c r="D107" s="81">
        <v>1.1096059999999999</v>
      </c>
      <c r="E107" s="71"/>
    </row>
    <row r="108" spans="1:5" x14ac:dyDescent="0.2">
      <c r="A108" s="71"/>
      <c r="B108" s="82" t="s">
        <v>10</v>
      </c>
      <c r="C108" s="83" t="s">
        <v>259</v>
      </c>
      <c r="D108" s="81">
        <v>1.157727</v>
      </c>
      <c r="E108" s="71"/>
    </row>
    <row r="109" spans="1:5" x14ac:dyDescent="0.2">
      <c r="A109" s="71"/>
      <c r="B109" s="82" t="s">
        <v>104</v>
      </c>
      <c r="C109" s="83" t="s">
        <v>175</v>
      </c>
      <c r="D109" s="81">
        <v>1.035649</v>
      </c>
      <c r="E109" s="71"/>
    </row>
    <row r="110" spans="1:5" x14ac:dyDescent="0.2">
      <c r="A110" s="71"/>
      <c r="B110" s="82" t="s">
        <v>98</v>
      </c>
      <c r="C110" s="83" t="s">
        <v>99</v>
      </c>
      <c r="D110" s="81">
        <v>1.23827</v>
      </c>
      <c r="E110" s="71"/>
    </row>
    <row r="111" spans="1:5" x14ac:dyDescent="0.2">
      <c r="A111" s="71"/>
      <c r="B111" s="82" t="s">
        <v>58</v>
      </c>
      <c r="C111" s="83" t="s">
        <v>59</v>
      </c>
      <c r="D111" s="81">
        <v>1.028605</v>
      </c>
      <c r="E111" s="71"/>
    </row>
    <row r="112" spans="1:5" x14ac:dyDescent="0.2">
      <c r="A112" s="71"/>
      <c r="B112" s="82" t="s">
        <v>8</v>
      </c>
      <c r="C112" s="83" t="s">
        <v>9</v>
      </c>
      <c r="D112" s="81">
        <v>1.0265819999999999</v>
      </c>
      <c r="E112" s="71"/>
    </row>
    <row r="113" spans="1:5" x14ac:dyDescent="0.2">
      <c r="A113" s="71"/>
      <c r="B113" s="82" t="s">
        <v>207</v>
      </c>
      <c r="C113" s="83" t="s">
        <v>11</v>
      </c>
      <c r="D113" s="81">
        <v>1.054268</v>
      </c>
      <c r="E113" s="71"/>
    </row>
    <row r="114" spans="1:5" x14ac:dyDescent="0.2">
      <c r="A114" s="71"/>
      <c r="B114" s="82" t="s">
        <v>363</v>
      </c>
      <c r="C114" s="83" t="s">
        <v>364</v>
      </c>
      <c r="D114" s="81">
        <v>1.061131</v>
      </c>
      <c r="E114" s="71"/>
    </row>
    <row r="115" spans="1:5" x14ac:dyDescent="0.2">
      <c r="A115" s="71"/>
      <c r="B115" s="82" t="s">
        <v>378</v>
      </c>
      <c r="C115" s="83" t="s">
        <v>176</v>
      </c>
      <c r="D115" s="81">
        <v>1.1106369999999999</v>
      </c>
      <c r="E115" s="71"/>
    </row>
    <row r="116" spans="1:5" x14ac:dyDescent="0.2">
      <c r="A116" s="71"/>
      <c r="B116" s="82" t="s">
        <v>417</v>
      </c>
      <c r="C116" s="83" t="s">
        <v>418</v>
      </c>
      <c r="D116" s="81">
        <v>1.070335</v>
      </c>
      <c r="E116" s="71"/>
    </row>
    <row r="117" spans="1:5" x14ac:dyDescent="0.2">
      <c r="A117" s="71"/>
      <c r="B117" s="82" t="s">
        <v>365</v>
      </c>
      <c r="C117" s="83" t="s">
        <v>366</v>
      </c>
      <c r="D117" s="81">
        <v>1.0575319999999999</v>
      </c>
      <c r="E117" s="71"/>
    </row>
    <row r="118" spans="1:5" x14ac:dyDescent="0.2">
      <c r="A118" s="71"/>
      <c r="B118" s="82" t="s">
        <v>296</v>
      </c>
      <c r="C118" s="83" t="s">
        <v>177</v>
      </c>
      <c r="D118" s="81">
        <v>1.2858309999999999</v>
      </c>
      <c r="E118" s="71"/>
    </row>
    <row r="119" spans="1:5" x14ac:dyDescent="0.2">
      <c r="A119" s="71"/>
      <c r="B119" s="82" t="s">
        <v>265</v>
      </c>
      <c r="C119" s="83" t="s">
        <v>266</v>
      </c>
      <c r="D119" s="81">
        <v>1.0358799999999999</v>
      </c>
      <c r="E119" s="71"/>
    </row>
    <row r="120" spans="1:5" x14ac:dyDescent="0.2">
      <c r="A120" s="71"/>
      <c r="B120" s="82" t="s">
        <v>49</v>
      </c>
      <c r="C120" s="83" t="s">
        <v>50</v>
      </c>
      <c r="D120" s="81">
        <v>1.2646409999999999</v>
      </c>
      <c r="E120" s="71"/>
    </row>
    <row r="121" spans="1:5" x14ac:dyDescent="0.2">
      <c r="A121" s="71"/>
      <c r="B121" s="82" t="s">
        <v>26</v>
      </c>
      <c r="C121" s="83" t="s">
        <v>27</v>
      </c>
      <c r="D121" s="81">
        <v>1.0160039999999999</v>
      </c>
      <c r="E121" s="71"/>
    </row>
    <row r="122" spans="1:5" x14ac:dyDescent="0.2">
      <c r="A122" s="71"/>
      <c r="B122" s="82" t="s">
        <v>39</v>
      </c>
      <c r="C122" s="83" t="s">
        <v>40</v>
      </c>
      <c r="D122" s="81">
        <v>1.1015969999999999</v>
      </c>
      <c r="E122" s="71"/>
    </row>
    <row r="123" spans="1:5" x14ac:dyDescent="0.2">
      <c r="A123" s="71"/>
      <c r="B123" s="82" t="s">
        <v>395</v>
      </c>
      <c r="C123" s="83" t="s">
        <v>396</v>
      </c>
      <c r="D123" s="81">
        <v>1.1429179999999999</v>
      </c>
      <c r="E123" s="71"/>
    </row>
    <row r="124" spans="1:5" x14ac:dyDescent="0.2">
      <c r="A124" s="71"/>
      <c r="B124" s="82" t="s">
        <v>379</v>
      </c>
      <c r="C124" s="83" t="s">
        <v>380</v>
      </c>
      <c r="D124" s="81">
        <v>1.177673</v>
      </c>
      <c r="E124" s="71"/>
    </row>
    <row r="125" spans="1:5" x14ac:dyDescent="0.2">
      <c r="A125" s="71"/>
      <c r="B125" s="82" t="s">
        <v>116</v>
      </c>
      <c r="C125" s="83" t="s">
        <v>117</v>
      </c>
      <c r="D125" s="81">
        <v>1.2137369999999998</v>
      </c>
      <c r="E125" s="71"/>
    </row>
    <row r="126" spans="1:5" x14ac:dyDescent="0.2">
      <c r="A126" s="71"/>
      <c r="B126" s="82" t="s">
        <v>221</v>
      </c>
      <c r="C126" s="83" t="s">
        <v>222</v>
      </c>
      <c r="D126" s="81">
        <v>1.0516349999999999</v>
      </c>
      <c r="E126" s="71"/>
    </row>
    <row r="127" spans="1:5" x14ac:dyDescent="0.2">
      <c r="A127" s="71"/>
      <c r="B127" s="82" t="s">
        <v>408</v>
      </c>
      <c r="C127" s="83" t="s">
        <v>409</v>
      </c>
      <c r="D127" s="81">
        <v>1.042243</v>
      </c>
      <c r="E127" s="71"/>
    </row>
    <row r="128" spans="1:5" x14ac:dyDescent="0.2">
      <c r="A128" s="71"/>
      <c r="B128" s="82" t="s">
        <v>44</v>
      </c>
      <c r="C128" s="83" t="s">
        <v>45</v>
      </c>
      <c r="D128" s="81">
        <v>1.0992230000000001</v>
      </c>
      <c r="E128" s="71"/>
    </row>
    <row r="129" spans="1:5" x14ac:dyDescent="0.2">
      <c r="A129" s="71"/>
      <c r="B129" s="82" t="s">
        <v>249</v>
      </c>
      <c r="C129" s="83" t="s">
        <v>250</v>
      </c>
      <c r="D129" s="81">
        <v>1.2477339999999999</v>
      </c>
      <c r="E129" s="71"/>
    </row>
    <row r="130" spans="1:5" x14ac:dyDescent="0.2">
      <c r="A130" s="71"/>
      <c r="B130" s="82" t="s">
        <v>570</v>
      </c>
      <c r="C130" s="83" t="s">
        <v>774</v>
      </c>
      <c r="D130" s="81">
        <v>1.0796949999999998</v>
      </c>
      <c r="E130" s="71"/>
    </row>
    <row r="131" spans="1:5" x14ac:dyDescent="0.2">
      <c r="A131" s="71"/>
      <c r="B131" s="82" t="s">
        <v>109</v>
      </c>
      <c r="C131" s="83" t="s">
        <v>110</v>
      </c>
      <c r="D131" s="81">
        <v>1.1534169999999999</v>
      </c>
      <c r="E131" s="71"/>
    </row>
    <row r="132" spans="1:5" x14ac:dyDescent="0.2">
      <c r="A132" s="71"/>
      <c r="B132" s="82" t="s">
        <v>190</v>
      </c>
      <c r="C132" s="83" t="s">
        <v>191</v>
      </c>
      <c r="D132" s="81">
        <v>1.205155</v>
      </c>
      <c r="E132" s="71"/>
    </row>
    <row r="133" spans="1:5" x14ac:dyDescent="0.2">
      <c r="A133" s="71"/>
      <c r="B133" s="82" t="s">
        <v>74</v>
      </c>
      <c r="C133" s="83" t="s">
        <v>75</v>
      </c>
      <c r="D133" s="81">
        <v>1.200734</v>
      </c>
      <c r="E133" s="71"/>
    </row>
    <row r="134" spans="1:5" x14ac:dyDescent="0.2">
      <c r="A134" s="71"/>
      <c r="B134" s="82" t="s">
        <v>308</v>
      </c>
      <c r="C134" s="83" t="s">
        <v>309</v>
      </c>
      <c r="D134" s="81">
        <v>1.049045</v>
      </c>
      <c r="E134" s="71"/>
    </row>
    <row r="135" spans="1:5" x14ac:dyDescent="0.2">
      <c r="A135" s="71"/>
      <c r="B135" s="82" t="s">
        <v>290</v>
      </c>
      <c r="C135" s="83" t="s">
        <v>291</v>
      </c>
      <c r="D135" s="81">
        <v>1.0282179999999999</v>
      </c>
      <c r="E135" s="71"/>
    </row>
    <row r="136" spans="1:5" x14ac:dyDescent="0.2">
      <c r="A136" s="71"/>
      <c r="B136" s="82" t="s">
        <v>20</v>
      </c>
      <c r="C136" s="83" t="s">
        <v>21</v>
      </c>
      <c r="D136" s="81">
        <v>1.046098</v>
      </c>
      <c r="E136" s="71"/>
    </row>
    <row r="137" spans="1:5" x14ac:dyDescent="0.2">
      <c r="A137" s="71"/>
      <c r="B137" s="82" t="s">
        <v>694</v>
      </c>
      <c r="C137" s="83" t="s">
        <v>775</v>
      </c>
      <c r="D137" s="81">
        <v>1.0865050000000001</v>
      </c>
      <c r="E137" s="71"/>
    </row>
    <row r="138" spans="1:5" x14ac:dyDescent="0.2">
      <c r="A138" s="71"/>
      <c r="B138" s="82" t="s">
        <v>67</v>
      </c>
      <c r="C138" s="83" t="s">
        <v>68</v>
      </c>
      <c r="D138" s="81">
        <v>1.0315030000000001</v>
      </c>
      <c r="E138" s="71"/>
    </row>
    <row r="139" spans="1:5" x14ac:dyDescent="0.2">
      <c r="A139" s="71"/>
      <c r="B139" s="82" t="s">
        <v>154</v>
      </c>
      <c r="C139" s="83" t="s">
        <v>155</v>
      </c>
      <c r="D139" s="81">
        <v>1.0417809999999998</v>
      </c>
      <c r="E139" s="71"/>
    </row>
    <row r="140" spans="1:5" x14ac:dyDescent="0.2">
      <c r="A140" s="71"/>
      <c r="B140" s="82" t="s">
        <v>118</v>
      </c>
      <c r="C140" s="83" t="s">
        <v>420</v>
      </c>
      <c r="D140" s="81">
        <v>1.0444799999999999</v>
      </c>
      <c r="E140" s="71"/>
    </row>
    <row r="141" spans="1:5" x14ac:dyDescent="0.2">
      <c r="A141" s="71"/>
      <c r="B141" s="82" t="s">
        <v>430</v>
      </c>
      <c r="C141" s="83" t="s">
        <v>123</v>
      </c>
      <c r="D141" s="81">
        <v>1.0448659999999999</v>
      </c>
      <c r="E141" s="71"/>
    </row>
    <row r="142" spans="1:5" x14ac:dyDescent="0.2">
      <c r="A142" s="71"/>
      <c r="B142" s="82" t="s">
        <v>209</v>
      </c>
      <c r="C142" s="83" t="s">
        <v>210</v>
      </c>
      <c r="D142" s="81">
        <v>1.2003189999999999</v>
      </c>
      <c r="E142" s="71"/>
    </row>
    <row r="143" spans="1:5" x14ac:dyDescent="0.2">
      <c r="A143" s="71"/>
      <c r="B143" s="82" t="s">
        <v>33</v>
      </c>
      <c r="C143" s="83" t="s">
        <v>34</v>
      </c>
      <c r="D143" s="81">
        <v>1.1964869999999999</v>
      </c>
      <c r="E143" s="71"/>
    </row>
    <row r="144" spans="1:5" x14ac:dyDescent="0.2">
      <c r="A144" s="71"/>
      <c r="B144" s="82" t="s">
        <v>428</v>
      </c>
      <c r="C144" s="83" t="s">
        <v>429</v>
      </c>
      <c r="D144" s="81">
        <v>1.297607</v>
      </c>
      <c r="E144" s="71"/>
    </row>
    <row r="145" spans="1:5" x14ac:dyDescent="0.2">
      <c r="A145" s="71"/>
      <c r="B145" s="82" t="s">
        <v>238</v>
      </c>
      <c r="C145" s="83" t="s">
        <v>239</v>
      </c>
      <c r="D145" s="81">
        <v>1.077334</v>
      </c>
      <c r="E145" s="71"/>
    </row>
    <row r="146" spans="1:5" x14ac:dyDescent="0.2">
      <c r="A146" s="71"/>
      <c r="B146" s="82" t="s">
        <v>385</v>
      </c>
      <c r="C146" s="83" t="s">
        <v>386</v>
      </c>
      <c r="D146" s="81">
        <v>1.05132</v>
      </c>
      <c r="E146" s="71"/>
    </row>
    <row r="147" spans="1:5" x14ac:dyDescent="0.2">
      <c r="A147" s="71"/>
      <c r="B147" s="82" t="s">
        <v>402</v>
      </c>
      <c r="C147" s="83" t="s">
        <v>451</v>
      </c>
      <c r="D147" s="81">
        <v>1.2531949999999998</v>
      </c>
      <c r="E147" s="71"/>
    </row>
    <row r="148" spans="1:5" x14ac:dyDescent="0.2">
      <c r="A148" s="71"/>
      <c r="B148" s="82" t="s">
        <v>22</v>
      </c>
      <c r="C148" s="83" t="s">
        <v>23</v>
      </c>
      <c r="D148" s="81">
        <v>1.0432489999999999</v>
      </c>
      <c r="E148" s="71"/>
    </row>
    <row r="149" spans="1:5" x14ac:dyDescent="0.2">
      <c r="A149" s="71"/>
      <c r="B149" s="82" t="s">
        <v>107</v>
      </c>
      <c r="C149" s="83" t="s">
        <v>108</v>
      </c>
      <c r="D149" s="81">
        <v>1.035817</v>
      </c>
      <c r="E149" s="71"/>
    </row>
    <row r="150" spans="1:5" x14ac:dyDescent="0.2">
      <c r="A150" s="71"/>
      <c r="B150" s="82" t="s">
        <v>294</v>
      </c>
      <c r="C150" s="83" t="s">
        <v>295</v>
      </c>
      <c r="D150" s="81">
        <v>1.057096</v>
      </c>
      <c r="E150" s="71"/>
    </row>
    <row r="151" spans="1:5" x14ac:dyDescent="0.2">
      <c r="A151" s="71"/>
      <c r="B151" s="82" t="s">
        <v>372</v>
      </c>
      <c r="C151" s="83" t="s">
        <v>373</v>
      </c>
      <c r="D151" s="81">
        <v>1.030009</v>
      </c>
      <c r="E151" s="71"/>
    </row>
    <row r="152" spans="1:5" x14ac:dyDescent="0.2">
      <c r="A152" s="71"/>
      <c r="B152" s="82" t="s">
        <v>260</v>
      </c>
      <c r="C152" s="83" t="s">
        <v>452</v>
      </c>
      <c r="D152" s="81">
        <v>1.0400099999999999</v>
      </c>
      <c r="E152" s="71"/>
    </row>
    <row r="153" spans="1:5" x14ac:dyDescent="0.2">
      <c r="A153" s="71"/>
      <c r="B153" s="82" t="s">
        <v>377</v>
      </c>
      <c r="C153" s="83" t="s">
        <v>453</v>
      </c>
      <c r="D153" s="81">
        <v>1.100325</v>
      </c>
      <c r="E153" s="71"/>
    </row>
    <row r="154" spans="1:5" x14ac:dyDescent="0.2">
      <c r="A154" s="71"/>
      <c r="B154" s="82" t="s">
        <v>342</v>
      </c>
      <c r="C154" s="83" t="s">
        <v>178</v>
      </c>
      <c r="D154" s="81">
        <v>1.169997</v>
      </c>
      <c r="E154" s="71"/>
    </row>
    <row r="155" spans="1:5" x14ac:dyDescent="0.2">
      <c r="A155" s="71"/>
      <c r="B155" s="82" t="s">
        <v>91</v>
      </c>
      <c r="C155" s="83" t="s">
        <v>92</v>
      </c>
      <c r="D155" s="81">
        <v>1.164693</v>
      </c>
      <c r="E155" s="71"/>
    </row>
    <row r="156" spans="1:5" x14ac:dyDescent="0.2">
      <c r="A156" s="71"/>
      <c r="B156" s="82" t="s">
        <v>333</v>
      </c>
      <c r="C156" s="83" t="s">
        <v>334</v>
      </c>
      <c r="D156" s="81">
        <v>1.060697</v>
      </c>
      <c r="E156" s="71"/>
    </row>
    <row r="157" spans="1:5" x14ac:dyDescent="0.2">
      <c r="A157" s="71"/>
      <c r="B157" s="82" t="s">
        <v>69</v>
      </c>
      <c r="C157" s="83" t="s">
        <v>70</v>
      </c>
      <c r="D157" s="81">
        <v>1.029223</v>
      </c>
      <c r="E157" s="71"/>
    </row>
    <row r="158" spans="1:5" x14ac:dyDescent="0.2">
      <c r="A158" s="71"/>
      <c r="B158" s="82" t="s">
        <v>337</v>
      </c>
      <c r="C158" s="83" t="s">
        <v>181</v>
      </c>
      <c r="D158" s="81">
        <v>1.0455950000000001</v>
      </c>
      <c r="E158" s="71"/>
    </row>
    <row r="159" spans="1:5" x14ac:dyDescent="0.2">
      <c r="A159" s="71"/>
      <c r="B159" s="82" t="s">
        <v>136</v>
      </c>
      <c r="C159" s="83" t="s">
        <v>179</v>
      </c>
      <c r="D159" s="81">
        <v>1.029326</v>
      </c>
      <c r="E159" s="71"/>
    </row>
    <row r="160" spans="1:5" x14ac:dyDescent="0.2">
      <c r="A160" s="71"/>
      <c r="B160" s="82" t="s">
        <v>243</v>
      </c>
      <c r="C160" s="83" t="s">
        <v>244</v>
      </c>
      <c r="D160" s="81">
        <v>1.214072</v>
      </c>
      <c r="E160" s="71"/>
    </row>
    <row r="161" spans="1:5" x14ac:dyDescent="0.2">
      <c r="A161" s="71"/>
      <c r="B161" s="82" t="s">
        <v>65</v>
      </c>
      <c r="C161" s="83" t="s">
        <v>66</v>
      </c>
      <c r="D161" s="81">
        <v>1.1944779999999999</v>
      </c>
      <c r="E161" s="71"/>
    </row>
    <row r="162" spans="1:5" x14ac:dyDescent="0.2">
      <c r="A162" s="71"/>
      <c r="B162" s="82" t="s">
        <v>196</v>
      </c>
      <c r="C162" s="83" t="s">
        <v>197</v>
      </c>
      <c r="D162" s="81">
        <v>1.018732</v>
      </c>
      <c r="E162" s="71"/>
    </row>
    <row r="163" spans="1:5" x14ac:dyDescent="0.2">
      <c r="A163" s="71"/>
      <c r="B163" s="82" t="s">
        <v>56</v>
      </c>
      <c r="C163" s="83" t="s">
        <v>57</v>
      </c>
      <c r="D163" s="81">
        <v>1.0784639999999999</v>
      </c>
      <c r="E163" s="71"/>
    </row>
    <row r="164" spans="1:5" x14ac:dyDescent="0.2">
      <c r="A164" s="71"/>
      <c r="B164" s="82" t="s">
        <v>343</v>
      </c>
      <c r="C164" s="83" t="s">
        <v>344</v>
      </c>
      <c r="D164" s="81">
        <v>1.074719</v>
      </c>
      <c r="E164" s="71"/>
    </row>
    <row r="165" spans="1:5" x14ac:dyDescent="0.2">
      <c r="A165" s="71"/>
      <c r="B165" s="82" t="s">
        <v>287</v>
      </c>
      <c r="C165" s="83" t="s">
        <v>288</v>
      </c>
      <c r="D165" s="81">
        <v>1.1921850000000001</v>
      </c>
      <c r="E165" s="71"/>
    </row>
    <row r="166" spans="1:5" x14ac:dyDescent="0.2">
      <c r="A166" s="71"/>
      <c r="B166" s="82" t="s">
        <v>276</v>
      </c>
      <c r="C166" s="83" t="s">
        <v>277</v>
      </c>
      <c r="D166" s="81">
        <v>1.0455019999999999</v>
      </c>
      <c r="E166" s="71"/>
    </row>
    <row r="167" spans="1:5" x14ac:dyDescent="0.2">
      <c r="A167" s="71"/>
      <c r="B167" s="82" t="s">
        <v>359</v>
      </c>
      <c r="C167" s="83" t="s">
        <v>360</v>
      </c>
      <c r="D167" s="81">
        <v>1.024769</v>
      </c>
      <c r="E167" s="71"/>
    </row>
    <row r="168" spans="1:5" x14ac:dyDescent="0.2">
      <c r="A168" s="71"/>
      <c r="B168" s="82" t="s">
        <v>82</v>
      </c>
      <c r="C168" s="83" t="s">
        <v>83</v>
      </c>
      <c r="D168" s="81">
        <v>1.0360639999999999</v>
      </c>
      <c r="E168" s="71"/>
    </row>
    <row r="169" spans="1:5" x14ac:dyDescent="0.2">
      <c r="A169" s="71"/>
      <c r="B169" s="82" t="s">
        <v>305</v>
      </c>
      <c r="C169" s="83" t="s">
        <v>180</v>
      </c>
      <c r="D169" s="81">
        <v>1.0910629999999999</v>
      </c>
      <c r="E169" s="71"/>
    </row>
    <row r="170" spans="1:5" x14ac:dyDescent="0.2">
      <c r="A170" s="71"/>
      <c r="B170" s="82" t="s">
        <v>247</v>
      </c>
      <c r="C170" s="83" t="s">
        <v>248</v>
      </c>
      <c r="D170" s="81">
        <v>1.0568010000000001</v>
      </c>
      <c r="E170" s="71"/>
    </row>
    <row r="171" spans="1:5" x14ac:dyDescent="0.2">
      <c r="A171" s="71"/>
      <c r="B171" s="82" t="s">
        <v>41</v>
      </c>
      <c r="C171" s="83" t="s">
        <v>776</v>
      </c>
      <c r="D171" s="81">
        <v>1.038589</v>
      </c>
      <c r="E171" s="71"/>
    </row>
    <row r="172" spans="1:5" x14ac:dyDescent="0.2">
      <c r="A172" s="71"/>
      <c r="B172" s="82" t="s">
        <v>15</v>
      </c>
      <c r="C172" s="83" t="s">
        <v>16</v>
      </c>
      <c r="D172" s="81">
        <v>1.0313509999999999</v>
      </c>
      <c r="E172" s="71"/>
    </row>
    <row r="173" spans="1:5" x14ac:dyDescent="0.2">
      <c r="A173" s="71"/>
      <c r="B173" s="82" t="s">
        <v>383</v>
      </c>
      <c r="C173" s="84" t="s">
        <v>384</v>
      </c>
      <c r="D173" s="81">
        <v>1.0489459999999999</v>
      </c>
      <c r="E173" s="71"/>
    </row>
    <row r="174" spans="1:5" x14ac:dyDescent="0.2">
      <c r="A174" s="71"/>
      <c r="B174" s="82" t="s">
        <v>194</v>
      </c>
      <c r="C174" s="83" t="s">
        <v>195</v>
      </c>
      <c r="D174" s="81">
        <v>1.015522</v>
      </c>
      <c r="E174" s="71"/>
    </row>
    <row r="175" spans="1:5" x14ac:dyDescent="0.2">
      <c r="A175" s="71"/>
      <c r="B175" s="82" t="s">
        <v>426</v>
      </c>
      <c r="C175" s="83" t="s">
        <v>427</v>
      </c>
      <c r="D175" s="81">
        <v>1.014165</v>
      </c>
      <c r="E175" s="71"/>
    </row>
    <row r="176" spans="1:5" x14ac:dyDescent="0.2">
      <c r="A176" s="71"/>
      <c r="B176" s="82" t="s">
        <v>134</v>
      </c>
      <c r="C176" s="83" t="s">
        <v>135</v>
      </c>
      <c r="D176" s="81">
        <v>1.043404</v>
      </c>
      <c r="E176" s="71"/>
    </row>
    <row r="177" spans="1:5" x14ac:dyDescent="0.2">
      <c r="A177" s="71"/>
      <c r="B177" s="82" t="s">
        <v>36</v>
      </c>
      <c r="C177" s="84" t="s">
        <v>37</v>
      </c>
      <c r="D177" s="81">
        <v>1.1095079999999999</v>
      </c>
      <c r="E177" s="71"/>
    </row>
    <row r="178" spans="1:5" x14ac:dyDescent="0.2">
      <c r="A178" s="71"/>
      <c r="B178" s="82" t="s">
        <v>140</v>
      </c>
      <c r="C178" s="83" t="s">
        <v>141</v>
      </c>
      <c r="D178" s="81">
        <v>1.1707609999999999</v>
      </c>
      <c r="E178" s="71"/>
    </row>
    <row r="179" spans="1:5" x14ac:dyDescent="0.2">
      <c r="A179" s="71"/>
      <c r="B179" s="82" t="s">
        <v>272</v>
      </c>
      <c r="C179" s="83" t="s">
        <v>273</v>
      </c>
      <c r="D179" s="81">
        <v>1.1404609999999999</v>
      </c>
      <c r="E179" s="71"/>
    </row>
    <row r="180" spans="1:5" x14ac:dyDescent="0.2">
      <c r="A180" s="71"/>
      <c r="B180" s="82" t="s">
        <v>87</v>
      </c>
      <c r="C180" s="83" t="s">
        <v>88</v>
      </c>
      <c r="D180" s="81">
        <v>1.057302</v>
      </c>
      <c r="E180" s="71"/>
    </row>
    <row r="181" spans="1:5" x14ac:dyDescent="0.2">
      <c r="A181" s="71"/>
      <c r="B181" s="82" t="s">
        <v>280</v>
      </c>
      <c r="C181" s="83" t="s">
        <v>281</v>
      </c>
      <c r="D181" s="81">
        <v>1.217778</v>
      </c>
      <c r="E181" s="71"/>
    </row>
    <row r="182" spans="1:5" x14ac:dyDescent="0.2">
      <c r="A182" s="71"/>
      <c r="B182" s="82" t="s">
        <v>735</v>
      </c>
      <c r="C182" s="83" t="s">
        <v>777</v>
      </c>
      <c r="D182" s="81">
        <v>1.1099000000000001</v>
      </c>
      <c r="E182" s="71"/>
    </row>
    <row r="183" spans="1:5" x14ac:dyDescent="0.2">
      <c r="A183" s="71"/>
      <c r="B183" s="82" t="s">
        <v>152</v>
      </c>
      <c r="C183" s="83" t="s">
        <v>153</v>
      </c>
      <c r="D183" s="81">
        <v>1.037609</v>
      </c>
      <c r="E183" s="71"/>
    </row>
    <row r="184" spans="1:5" x14ac:dyDescent="0.2">
      <c r="A184" s="71"/>
      <c r="B184" s="82" t="s">
        <v>189</v>
      </c>
      <c r="C184" s="83" t="s">
        <v>454</v>
      </c>
      <c r="D184" s="81">
        <v>1.1447779999999999</v>
      </c>
      <c r="E184" s="71"/>
    </row>
    <row r="185" spans="1:5" x14ac:dyDescent="0.2">
      <c r="A185" s="71"/>
      <c r="B185" s="82" t="s">
        <v>263</v>
      </c>
      <c r="C185" s="83" t="s">
        <v>264</v>
      </c>
      <c r="D185" s="81">
        <v>1.0165359999999999</v>
      </c>
      <c r="E185" s="71"/>
    </row>
    <row r="186" spans="1:5" x14ac:dyDescent="0.2">
      <c r="A186" s="71"/>
      <c r="B186" s="82" t="s">
        <v>138</v>
      </c>
      <c r="C186" s="83" t="s">
        <v>139</v>
      </c>
      <c r="D186" s="81">
        <v>1.0500339999999999</v>
      </c>
      <c r="E186" s="71"/>
    </row>
    <row r="187" spans="1:5" x14ac:dyDescent="0.2">
      <c r="A187" s="71"/>
      <c r="B187" s="82" t="s">
        <v>217</v>
      </c>
      <c r="C187" s="83" t="s">
        <v>218</v>
      </c>
      <c r="D187" s="81">
        <v>1.1504029999999998</v>
      </c>
      <c r="E187" s="71"/>
    </row>
    <row r="188" spans="1:5" x14ac:dyDescent="0.2">
      <c r="A188" s="71"/>
      <c r="B188" s="82" t="s">
        <v>234</v>
      </c>
      <c r="C188" s="83" t="s">
        <v>235</v>
      </c>
      <c r="D188" s="81">
        <v>1.038861</v>
      </c>
      <c r="E188" s="71"/>
    </row>
    <row r="189" spans="1:5" x14ac:dyDescent="0.2">
      <c r="A189" s="71"/>
      <c r="B189" s="82" t="s">
        <v>374</v>
      </c>
      <c r="C189" s="83" t="s">
        <v>375</v>
      </c>
      <c r="D189" s="81">
        <v>1.0387249999999999</v>
      </c>
      <c r="E189" s="71"/>
    </row>
    <row r="190" spans="1:5" x14ac:dyDescent="0.2">
      <c r="A190" s="71"/>
      <c r="B190" s="82" t="s">
        <v>93</v>
      </c>
      <c r="C190" s="83" t="s">
        <v>94</v>
      </c>
      <c r="D190" s="81">
        <v>1.077078</v>
      </c>
      <c r="E190" s="71"/>
    </row>
    <row r="191" spans="1:5" x14ac:dyDescent="0.2">
      <c r="A191" s="71"/>
      <c r="B191" s="82" t="s">
        <v>100</v>
      </c>
      <c r="C191" s="83" t="s">
        <v>101</v>
      </c>
      <c r="D191" s="81">
        <v>1.02654</v>
      </c>
      <c r="E191" s="71"/>
    </row>
    <row r="192" spans="1:5" x14ac:dyDescent="0.2">
      <c r="A192" s="71"/>
      <c r="B192" s="82" t="s">
        <v>370</v>
      </c>
      <c r="C192" s="83" t="s">
        <v>371</v>
      </c>
      <c r="D192" s="81">
        <v>1.0293909999999999</v>
      </c>
      <c r="E192" s="71"/>
    </row>
    <row r="193" spans="1:5" x14ac:dyDescent="0.2">
      <c r="A193" s="71"/>
      <c r="B193" s="82" t="s">
        <v>60</v>
      </c>
      <c r="C193" s="83" t="s">
        <v>124</v>
      </c>
      <c r="D193" s="81">
        <v>1.0300240000000001</v>
      </c>
      <c r="E193" s="71"/>
    </row>
    <row r="194" spans="1:5" x14ac:dyDescent="0.2">
      <c r="A194" s="71"/>
      <c r="B194" s="82" t="s">
        <v>361</v>
      </c>
      <c r="C194" s="83" t="s">
        <v>362</v>
      </c>
      <c r="D194" s="81">
        <v>1.046667</v>
      </c>
      <c r="E194" s="71"/>
    </row>
    <row r="195" spans="1:5" x14ac:dyDescent="0.2">
      <c r="A195" s="71"/>
      <c r="B195" s="82" t="s">
        <v>159</v>
      </c>
      <c r="C195" s="83" t="s">
        <v>160</v>
      </c>
      <c r="D195" s="81">
        <v>1.0407579999999998</v>
      </c>
      <c r="E195" s="71"/>
    </row>
    <row r="196" spans="1:5" x14ac:dyDescent="0.2">
      <c r="A196" s="71"/>
      <c r="B196" s="82" t="s">
        <v>282</v>
      </c>
      <c r="C196" s="83" t="s">
        <v>283</v>
      </c>
      <c r="D196" s="81">
        <v>1.0406759999999999</v>
      </c>
      <c r="E196" s="71"/>
    </row>
    <row r="197" spans="1:5" x14ac:dyDescent="0.2">
      <c r="A197" s="71"/>
      <c r="B197" s="82" t="s">
        <v>251</v>
      </c>
      <c r="C197" s="83" t="s">
        <v>252</v>
      </c>
      <c r="D197" s="81">
        <v>1.042513</v>
      </c>
      <c r="E197" s="71"/>
    </row>
    <row r="198" spans="1:5" x14ac:dyDescent="0.2">
      <c r="A198" s="71"/>
      <c r="B198" s="82" t="s">
        <v>286</v>
      </c>
      <c r="C198" s="83" t="s">
        <v>182</v>
      </c>
      <c r="D198" s="81">
        <v>1.044089</v>
      </c>
      <c r="E198" s="71"/>
    </row>
    <row r="199" spans="1:5" x14ac:dyDescent="0.2">
      <c r="A199" s="71"/>
      <c r="B199" s="82" t="s">
        <v>398</v>
      </c>
      <c r="C199" s="83" t="s">
        <v>455</v>
      </c>
      <c r="D199" s="81">
        <v>1.0342529999999999</v>
      </c>
      <c r="E199" s="71"/>
    </row>
    <row r="200" spans="1:5" x14ac:dyDescent="0.2">
      <c r="A200" s="71"/>
      <c r="B200" s="82" t="s">
        <v>46</v>
      </c>
      <c r="C200" s="83" t="s">
        <v>47</v>
      </c>
      <c r="D200" s="81">
        <v>1.0406009999999999</v>
      </c>
      <c r="E200" s="71"/>
    </row>
    <row r="201" spans="1:5" x14ac:dyDescent="0.2">
      <c r="A201" s="71"/>
      <c r="B201" s="82" t="s">
        <v>76</v>
      </c>
      <c r="C201" s="83" t="s">
        <v>77</v>
      </c>
      <c r="D201" s="81">
        <v>1.0371360000000001</v>
      </c>
      <c r="E201" s="71"/>
    </row>
    <row r="202" spans="1:5" x14ac:dyDescent="0.2">
      <c r="A202" s="71"/>
      <c r="B202" s="82" t="s">
        <v>229</v>
      </c>
      <c r="C202" s="83" t="s">
        <v>230</v>
      </c>
      <c r="D202" s="81">
        <v>1.0743909999999999</v>
      </c>
      <c r="E202" s="71"/>
    </row>
    <row r="203" spans="1:5" x14ac:dyDescent="0.2">
      <c r="A203" s="71"/>
      <c r="B203" s="82" t="s">
        <v>419</v>
      </c>
      <c r="C203" s="83" t="s">
        <v>314</v>
      </c>
      <c r="D203" s="81">
        <v>1.040565</v>
      </c>
      <c r="E203" s="71"/>
    </row>
    <row r="204" spans="1:5" x14ac:dyDescent="0.2">
      <c r="A204" s="71"/>
      <c r="B204" s="82" t="s">
        <v>224</v>
      </c>
      <c r="C204" s="83" t="s">
        <v>183</v>
      </c>
      <c r="D204" s="81">
        <v>1.0265070000000001</v>
      </c>
      <c r="E204" s="71"/>
    </row>
    <row r="205" spans="1:5" x14ac:dyDescent="0.2">
      <c r="A205" s="71"/>
      <c r="B205" s="82" t="s">
        <v>262</v>
      </c>
      <c r="C205" s="83" t="s">
        <v>184</v>
      </c>
      <c r="D205" s="81">
        <v>1.033263</v>
      </c>
      <c r="E205" s="71"/>
    </row>
    <row r="206" spans="1:5" x14ac:dyDescent="0.2">
      <c r="A206" s="71"/>
      <c r="B206" s="82" t="s">
        <v>17</v>
      </c>
      <c r="C206" s="83" t="s">
        <v>18</v>
      </c>
      <c r="D206" s="81">
        <v>1.0354109999999999</v>
      </c>
      <c r="E206" s="71"/>
    </row>
    <row r="207" spans="1:5" x14ac:dyDescent="0.2">
      <c r="A207" s="71"/>
      <c r="B207" s="82" t="s">
        <v>4</v>
      </c>
      <c r="C207" s="83" t="s">
        <v>5</v>
      </c>
      <c r="D207" s="81">
        <v>1.027841</v>
      </c>
      <c r="E207" s="71"/>
    </row>
    <row r="208" spans="1:5" x14ac:dyDescent="0.2">
      <c r="A208" s="71"/>
      <c r="B208" s="82" t="s">
        <v>231</v>
      </c>
      <c r="C208" s="83" t="s">
        <v>185</v>
      </c>
      <c r="D208" s="81">
        <v>1.144177</v>
      </c>
      <c r="E208" s="71"/>
    </row>
    <row r="209" spans="1:5" x14ac:dyDescent="0.2">
      <c r="A209" s="71"/>
      <c r="B209" s="82" t="s">
        <v>278</v>
      </c>
      <c r="C209" s="83" t="s">
        <v>279</v>
      </c>
      <c r="D209" s="81">
        <v>1.0324979999999999</v>
      </c>
      <c r="E209" s="71"/>
    </row>
    <row r="210" spans="1:5" x14ac:dyDescent="0.2">
      <c r="A210" s="71"/>
      <c r="B210" s="82" t="s">
        <v>219</v>
      </c>
      <c r="C210" s="83" t="s">
        <v>220</v>
      </c>
      <c r="D210" s="81">
        <v>1.0453329999999998</v>
      </c>
      <c r="E210" s="71"/>
    </row>
    <row r="211" spans="1:5" x14ac:dyDescent="0.2">
      <c r="A211" s="71"/>
      <c r="B211" s="82" t="s">
        <v>299</v>
      </c>
      <c r="C211" s="83" t="s">
        <v>300</v>
      </c>
      <c r="D211" s="81">
        <v>1.0502479999999998</v>
      </c>
      <c r="E211" s="71"/>
    </row>
    <row r="212" spans="1:5" x14ac:dyDescent="0.2">
      <c r="A212" s="71"/>
      <c r="B212" s="82" t="s">
        <v>323</v>
      </c>
      <c r="C212" s="83" t="s">
        <v>324</v>
      </c>
      <c r="D212" s="81">
        <v>1.0262500000000001</v>
      </c>
      <c r="E212" s="71"/>
    </row>
    <row r="213" spans="1:5" x14ac:dyDescent="0.2">
      <c r="A213" s="71"/>
      <c r="B213" s="82" t="s">
        <v>89</v>
      </c>
      <c r="C213" s="83" t="s">
        <v>90</v>
      </c>
      <c r="D213" s="81">
        <v>1.171362</v>
      </c>
      <c r="E213" s="71"/>
    </row>
    <row r="214" spans="1:5" x14ac:dyDescent="0.2">
      <c r="A214" s="71"/>
      <c r="B214" s="82" t="s">
        <v>204</v>
      </c>
      <c r="C214" s="83" t="s">
        <v>205</v>
      </c>
      <c r="D214" s="81">
        <v>1.0973949999999999</v>
      </c>
      <c r="E214" s="71"/>
    </row>
    <row r="215" spans="1:5" x14ac:dyDescent="0.2">
      <c r="A215" s="71"/>
      <c r="B215" s="82" t="s">
        <v>28</v>
      </c>
      <c r="C215" s="83" t="s">
        <v>29</v>
      </c>
      <c r="D215" s="81">
        <v>1.0439719999999999</v>
      </c>
      <c r="E215" s="71"/>
    </row>
    <row r="216" spans="1:5" x14ac:dyDescent="0.2">
      <c r="A216" s="71"/>
      <c r="B216" s="82" t="s">
        <v>228</v>
      </c>
      <c r="C216" s="83" t="s">
        <v>456</v>
      </c>
      <c r="D216" s="81">
        <v>1.0410709999999999</v>
      </c>
      <c r="E216" s="71"/>
    </row>
    <row r="217" spans="1:5" x14ac:dyDescent="0.2">
      <c r="A217" s="71"/>
      <c r="B217" s="82" t="s">
        <v>54</v>
      </c>
      <c r="C217" s="83" t="s">
        <v>55</v>
      </c>
      <c r="D217" s="81">
        <v>1.0192870000000001</v>
      </c>
      <c r="E217" s="71"/>
    </row>
    <row r="218" spans="1:5" x14ac:dyDescent="0.2">
      <c r="A218" s="71"/>
      <c r="B218" s="82" t="s">
        <v>187</v>
      </c>
      <c r="C218" s="83" t="s">
        <v>188</v>
      </c>
      <c r="D218" s="81">
        <v>1.1349209999999998</v>
      </c>
      <c r="E218" s="71"/>
    </row>
    <row r="219" spans="1:5" x14ac:dyDescent="0.2">
      <c r="A219" s="71"/>
      <c r="B219" s="82" t="s">
        <v>24</v>
      </c>
      <c r="C219" s="83" t="s">
        <v>25</v>
      </c>
      <c r="D219" s="81">
        <v>1.015523</v>
      </c>
      <c r="E219" s="71"/>
    </row>
    <row r="220" spans="1:5" x14ac:dyDescent="0.2">
      <c r="A220" s="71"/>
      <c r="B220" s="82" t="s">
        <v>347</v>
      </c>
      <c r="C220" s="83" t="s">
        <v>348</v>
      </c>
      <c r="D220" s="81">
        <v>1.0503279999999999</v>
      </c>
      <c r="E220" s="71"/>
    </row>
    <row r="221" spans="1:5" x14ac:dyDescent="0.2">
      <c r="A221" s="71"/>
      <c r="B221" s="82" t="s">
        <v>149</v>
      </c>
      <c r="C221" s="83" t="s">
        <v>778</v>
      </c>
      <c r="D221" s="81">
        <v>1.039936</v>
      </c>
      <c r="E221" s="71"/>
    </row>
    <row r="222" spans="1:5" x14ac:dyDescent="0.2">
      <c r="A222" s="71"/>
      <c r="B222" s="82" t="s">
        <v>261</v>
      </c>
      <c r="C222" s="83" t="s">
        <v>457</v>
      </c>
      <c r="D222" s="81">
        <v>1.0320549999999999</v>
      </c>
      <c r="E222" s="71"/>
    </row>
    <row r="223" spans="1:5" x14ac:dyDescent="0.2">
      <c r="A223" s="71"/>
      <c r="B223" s="82" t="s">
        <v>192</v>
      </c>
      <c r="C223" s="83" t="s">
        <v>193</v>
      </c>
      <c r="D223" s="81">
        <v>1.179365</v>
      </c>
      <c r="E223" s="71"/>
    </row>
    <row r="224" spans="1:5" x14ac:dyDescent="0.2">
      <c r="A224" s="71"/>
      <c r="B224" s="82" t="s">
        <v>144</v>
      </c>
      <c r="C224" s="83" t="s">
        <v>120</v>
      </c>
      <c r="D224" s="81">
        <v>1.040278</v>
      </c>
      <c r="E224" s="71"/>
    </row>
    <row r="225" spans="1:5" x14ac:dyDescent="0.2">
      <c r="A225" s="71"/>
      <c r="B225" s="82" t="s">
        <v>284</v>
      </c>
      <c r="C225" s="83" t="s">
        <v>285</v>
      </c>
      <c r="D225" s="81">
        <v>1.078589</v>
      </c>
      <c r="E225" s="71"/>
    </row>
    <row r="226" spans="1:5" x14ac:dyDescent="0.2">
      <c r="A226" s="71"/>
      <c r="B226" s="82" t="s">
        <v>64</v>
      </c>
      <c r="C226" s="83" t="s">
        <v>126</v>
      </c>
      <c r="D226" s="81">
        <v>1.094557</v>
      </c>
      <c r="E226" s="71"/>
    </row>
    <row r="227" spans="1:5" x14ac:dyDescent="0.2">
      <c r="A227" s="71"/>
      <c r="B227" s="82" t="s">
        <v>330</v>
      </c>
      <c r="C227" s="83" t="s">
        <v>125</v>
      </c>
      <c r="D227" s="81">
        <v>1.1182989999999999</v>
      </c>
      <c r="E227" s="71"/>
    </row>
    <row r="228" spans="1:5" x14ac:dyDescent="0.2">
      <c r="A228" s="71"/>
      <c r="B228" s="82" t="s">
        <v>78</v>
      </c>
      <c r="C228" s="83" t="s">
        <v>121</v>
      </c>
      <c r="D228" s="88">
        <v>1.048556</v>
      </c>
      <c r="E228" s="71"/>
    </row>
    <row r="229" spans="1:5" x14ac:dyDescent="0.2">
      <c r="A229" s="71"/>
      <c r="B229" s="82" t="s">
        <v>6</v>
      </c>
      <c r="C229" s="83" t="s">
        <v>7</v>
      </c>
      <c r="D229" s="81">
        <v>1.054529</v>
      </c>
      <c r="E229" s="71"/>
    </row>
    <row r="230" spans="1:5" x14ac:dyDescent="0.2">
      <c r="A230" s="71"/>
      <c r="B230" s="82" t="s">
        <v>198</v>
      </c>
      <c r="C230" s="83" t="s">
        <v>199</v>
      </c>
      <c r="D230" s="81">
        <v>1.241725</v>
      </c>
      <c r="E230" s="71"/>
    </row>
    <row r="231" spans="1:5" x14ac:dyDescent="0.2">
      <c r="A231" s="71"/>
      <c r="B231" s="82" t="s">
        <v>270</v>
      </c>
      <c r="C231" s="83" t="s">
        <v>271</v>
      </c>
      <c r="D231" s="81">
        <v>1.0368899999999999</v>
      </c>
      <c r="E231" s="71"/>
    </row>
    <row r="232" spans="1:5" x14ac:dyDescent="0.2">
      <c r="A232" s="71"/>
      <c r="B232" s="82" t="s">
        <v>146</v>
      </c>
      <c r="C232" s="83" t="s">
        <v>458</v>
      </c>
      <c r="D232" s="81">
        <v>1.080908</v>
      </c>
      <c r="E232" s="71"/>
    </row>
    <row r="233" spans="1:5" x14ac:dyDescent="0.2">
      <c r="A233" s="71"/>
      <c r="B233" s="82" t="s">
        <v>240</v>
      </c>
      <c r="C233" s="83" t="s">
        <v>241</v>
      </c>
      <c r="D233" s="81">
        <v>1.0927449999999999</v>
      </c>
      <c r="E233" s="71"/>
    </row>
    <row r="234" spans="1:5" x14ac:dyDescent="0.2">
      <c r="A234" s="71"/>
      <c r="B234" s="82" t="s">
        <v>223</v>
      </c>
      <c r="C234" s="83" t="s">
        <v>779</v>
      </c>
      <c r="D234" s="81">
        <v>1.0566899999999999</v>
      </c>
      <c r="E234" s="71"/>
    </row>
    <row r="235" spans="1:5" x14ac:dyDescent="0.2">
      <c r="A235" s="71"/>
      <c r="B235" s="82" t="s">
        <v>245</v>
      </c>
      <c r="C235" s="83" t="s">
        <v>246</v>
      </c>
      <c r="D235" s="81">
        <v>1.231257</v>
      </c>
      <c r="E235" s="71"/>
    </row>
    <row r="236" spans="1:5" x14ac:dyDescent="0.2">
      <c r="A236" s="71"/>
      <c r="B236" s="82" t="s">
        <v>206</v>
      </c>
      <c r="C236" s="83" t="s">
        <v>459</v>
      </c>
      <c r="D236" s="81">
        <v>1.0733189999999999</v>
      </c>
      <c r="E236" s="71"/>
    </row>
    <row r="237" spans="1:5" x14ac:dyDescent="0.2">
      <c r="A237" s="71"/>
      <c r="B237" s="82" t="s">
        <v>225</v>
      </c>
      <c r="C237" s="83" t="s">
        <v>460</v>
      </c>
      <c r="D237" s="81">
        <v>1.033892</v>
      </c>
      <c r="E237" s="71"/>
    </row>
    <row r="238" spans="1:5" x14ac:dyDescent="0.2">
      <c r="A238" s="71"/>
      <c r="B238" s="82" t="s">
        <v>603</v>
      </c>
      <c r="C238" s="83" t="s">
        <v>780</v>
      </c>
      <c r="D238" s="81">
        <v>1.0565419999999999</v>
      </c>
      <c r="E238" s="71"/>
    </row>
    <row r="239" spans="1:5" x14ac:dyDescent="0.2">
      <c r="A239" s="71"/>
      <c r="B239" s="82" t="s">
        <v>242</v>
      </c>
      <c r="C239" s="83" t="s">
        <v>208</v>
      </c>
      <c r="D239" s="81">
        <v>1.2232269999999998</v>
      </c>
      <c r="E239" s="71"/>
    </row>
    <row r="240" spans="1:5" x14ac:dyDescent="0.2">
      <c r="A240" s="71"/>
      <c r="B240" s="82" t="s">
        <v>316</v>
      </c>
      <c r="C240" s="83" t="s">
        <v>461</v>
      </c>
      <c r="D240" s="81">
        <v>1.0305</v>
      </c>
      <c r="E240" s="71"/>
    </row>
    <row r="241" spans="1:5" ht="13.5" thickBot="1" x14ac:dyDescent="0.25">
      <c r="A241" s="71"/>
      <c r="B241" s="85" t="s">
        <v>315</v>
      </c>
      <c r="C241" s="86" t="s">
        <v>311</v>
      </c>
      <c r="D241" s="87">
        <v>1.0391919999999999</v>
      </c>
      <c r="E241" s="71"/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</sheetPr>
  <dimension ref="B1:E36"/>
  <sheetViews>
    <sheetView workbookViewId="0"/>
  </sheetViews>
  <sheetFormatPr defaultColWidth="9.140625" defaultRowHeight="15" x14ac:dyDescent="0.25"/>
  <cols>
    <col min="1" max="1" width="9.140625" style="91"/>
    <col min="2" max="2" width="18.140625" style="90" customWidth="1"/>
    <col min="3" max="3" width="63" style="90" bestFit="1" customWidth="1"/>
    <col min="4" max="4" width="9.140625" style="90"/>
    <col min="5" max="5" width="14.7109375" style="91" bestFit="1" customWidth="1"/>
    <col min="6" max="16384" width="9.140625" style="91"/>
  </cols>
  <sheetData>
    <row r="1" spans="2:5" x14ac:dyDescent="0.25">
      <c r="C1" s="113" t="s">
        <v>815</v>
      </c>
      <c r="E1" s="124"/>
    </row>
    <row r="2" spans="2:5" ht="15.75" thickBot="1" x14ac:dyDescent="0.3">
      <c r="C2" s="145"/>
      <c r="E2" s="124"/>
    </row>
    <row r="3" spans="2:5" ht="34.5" thickBot="1" x14ac:dyDescent="0.3">
      <c r="B3" s="146" t="s">
        <v>766</v>
      </c>
      <c r="C3" s="147" t="s">
        <v>767</v>
      </c>
      <c r="D3" s="147" t="s">
        <v>782</v>
      </c>
      <c r="E3" s="153" t="s">
        <v>783</v>
      </c>
    </row>
    <row r="4" spans="2:5" x14ac:dyDescent="0.25">
      <c r="B4" s="148"/>
      <c r="C4" s="149" t="s">
        <v>388</v>
      </c>
      <c r="D4" s="149" t="s">
        <v>387</v>
      </c>
      <c r="E4" s="126" t="s">
        <v>387</v>
      </c>
    </row>
    <row r="5" spans="2:5" x14ac:dyDescent="0.25">
      <c r="B5" s="150"/>
      <c r="C5" s="151" t="s">
        <v>774</v>
      </c>
      <c r="D5" s="151" t="s">
        <v>570</v>
      </c>
      <c r="E5" s="128" t="s">
        <v>387</v>
      </c>
    </row>
    <row r="6" spans="2:5" ht="15.75" thickBot="1" x14ac:dyDescent="0.3">
      <c r="B6" s="121" t="s">
        <v>387</v>
      </c>
      <c r="C6" s="122" t="s">
        <v>802</v>
      </c>
      <c r="D6" s="152"/>
      <c r="E6" s="129"/>
    </row>
    <row r="7" spans="2:5" x14ac:dyDescent="0.25">
      <c r="B7" s="92"/>
      <c r="C7" s="149" t="s">
        <v>771</v>
      </c>
      <c r="D7" s="149" t="s">
        <v>562</v>
      </c>
      <c r="E7" s="126" t="s">
        <v>41</v>
      </c>
    </row>
    <row r="8" spans="2:5" x14ac:dyDescent="0.25">
      <c r="B8" s="94"/>
      <c r="C8" s="151" t="s">
        <v>464</v>
      </c>
      <c r="D8" s="151" t="s">
        <v>41</v>
      </c>
      <c r="E8" s="130" t="s">
        <v>41</v>
      </c>
    </row>
    <row r="9" spans="2:5" ht="15.75" thickBot="1" x14ac:dyDescent="0.3">
      <c r="B9" s="121" t="s">
        <v>41</v>
      </c>
      <c r="C9" s="122" t="s">
        <v>464</v>
      </c>
      <c r="D9" s="152"/>
      <c r="E9" s="129"/>
    </row>
    <row r="10" spans="2:5" x14ac:dyDescent="0.25">
      <c r="B10" s="92"/>
      <c r="C10" s="149" t="s">
        <v>772</v>
      </c>
      <c r="D10" s="149" t="s">
        <v>541</v>
      </c>
      <c r="E10" s="126" t="s">
        <v>221</v>
      </c>
    </row>
    <row r="11" spans="2:5" x14ac:dyDescent="0.25">
      <c r="B11" s="94"/>
      <c r="C11" s="151" t="s">
        <v>222</v>
      </c>
      <c r="D11" s="151" t="s">
        <v>221</v>
      </c>
      <c r="E11" s="130" t="s">
        <v>221</v>
      </c>
    </row>
    <row r="12" spans="2:5" ht="15.75" thickBot="1" x14ac:dyDescent="0.3">
      <c r="B12" s="121" t="s">
        <v>221</v>
      </c>
      <c r="C12" s="122" t="s">
        <v>808</v>
      </c>
      <c r="D12" s="152"/>
      <c r="E12" s="129"/>
    </row>
    <row r="13" spans="2:5" x14ac:dyDescent="0.25">
      <c r="B13" s="92"/>
      <c r="C13" s="151" t="s">
        <v>300</v>
      </c>
      <c r="D13" s="151" t="s">
        <v>299</v>
      </c>
      <c r="E13" s="130" t="s">
        <v>299</v>
      </c>
    </row>
    <row r="14" spans="2:5" x14ac:dyDescent="0.25">
      <c r="B14" s="94"/>
      <c r="C14" s="151" t="s">
        <v>780</v>
      </c>
      <c r="D14" s="151" t="s">
        <v>603</v>
      </c>
      <c r="E14" s="130" t="s">
        <v>299</v>
      </c>
    </row>
    <row r="15" spans="2:5" ht="15.75" thickBot="1" x14ac:dyDescent="0.3">
      <c r="B15" s="121" t="s">
        <v>299</v>
      </c>
      <c r="C15" s="122" t="s">
        <v>803</v>
      </c>
      <c r="D15" s="152"/>
      <c r="E15" s="129"/>
    </row>
    <row r="16" spans="2:5" x14ac:dyDescent="0.25">
      <c r="B16" s="92"/>
      <c r="C16" s="125" t="s">
        <v>775</v>
      </c>
      <c r="D16" s="125" t="s">
        <v>694</v>
      </c>
      <c r="E16" s="131" t="s">
        <v>480</v>
      </c>
    </row>
    <row r="17" spans="2:5" x14ac:dyDescent="0.25">
      <c r="B17" s="94"/>
      <c r="C17" s="127" t="s">
        <v>777</v>
      </c>
      <c r="D17" s="127" t="s">
        <v>735</v>
      </c>
      <c r="E17" s="128" t="s">
        <v>480</v>
      </c>
    </row>
    <row r="18" spans="2:5" ht="15.75" thickBot="1" x14ac:dyDescent="0.3">
      <c r="B18" s="121" t="s">
        <v>480</v>
      </c>
      <c r="C18" s="122" t="s">
        <v>784</v>
      </c>
      <c r="D18" s="96"/>
      <c r="E18" s="129"/>
    </row>
    <row r="19" spans="2:5" x14ac:dyDescent="0.25">
      <c r="B19" s="92"/>
      <c r="C19" s="151" t="s">
        <v>129</v>
      </c>
      <c r="D19" s="151" t="s">
        <v>128</v>
      </c>
      <c r="E19" s="130" t="s">
        <v>799</v>
      </c>
    </row>
    <row r="20" spans="2:5" x14ac:dyDescent="0.25">
      <c r="B20" s="94"/>
      <c r="C20" s="151" t="s">
        <v>248</v>
      </c>
      <c r="D20" s="151" t="s">
        <v>247</v>
      </c>
      <c r="E20" s="130" t="s">
        <v>799</v>
      </c>
    </row>
    <row r="21" spans="2:5" ht="15.75" thickBot="1" x14ac:dyDescent="0.3">
      <c r="B21" s="121" t="s">
        <v>799</v>
      </c>
      <c r="C21" s="122" t="s">
        <v>800</v>
      </c>
      <c r="D21" s="152"/>
      <c r="E21" s="129"/>
    </row>
    <row r="22" spans="2:5" x14ac:dyDescent="0.25">
      <c r="B22" s="92"/>
      <c r="C22" s="151" t="s">
        <v>309</v>
      </c>
      <c r="D22" s="151" t="s">
        <v>308</v>
      </c>
      <c r="E22" s="130" t="s">
        <v>430</v>
      </c>
    </row>
    <row r="23" spans="2:5" x14ac:dyDescent="0.25">
      <c r="B23" s="94"/>
      <c r="C23" s="151" t="s">
        <v>123</v>
      </c>
      <c r="D23" s="151" t="s">
        <v>430</v>
      </c>
      <c r="E23" s="130" t="s">
        <v>430</v>
      </c>
    </row>
    <row r="24" spans="2:5" ht="15.75" thickBot="1" x14ac:dyDescent="0.3">
      <c r="B24" s="121" t="s">
        <v>430</v>
      </c>
      <c r="C24" s="122" t="s">
        <v>123</v>
      </c>
      <c r="D24" s="152"/>
      <c r="E24" s="129"/>
    </row>
    <row r="25" spans="2:5" x14ac:dyDescent="0.25">
      <c r="B25" s="92"/>
      <c r="C25" s="93" t="s">
        <v>29</v>
      </c>
      <c r="D25" s="93" t="s">
        <v>28</v>
      </c>
      <c r="E25" s="119" t="s">
        <v>41</v>
      </c>
    </row>
    <row r="26" spans="2:5" x14ac:dyDescent="0.25">
      <c r="B26" s="94"/>
      <c r="C26" s="95" t="s">
        <v>464</v>
      </c>
      <c r="D26" s="95" t="s">
        <v>41</v>
      </c>
      <c r="E26" s="120" t="s">
        <v>41</v>
      </c>
    </row>
    <row r="27" spans="2:5" ht="15.75" thickBot="1" x14ac:dyDescent="0.3">
      <c r="B27" s="121" t="s">
        <v>41</v>
      </c>
      <c r="C27" s="122" t="s">
        <v>464</v>
      </c>
      <c r="D27" s="122"/>
      <c r="E27" s="123"/>
    </row>
    <row r="28" spans="2:5" x14ac:dyDescent="0.25">
      <c r="B28" s="92"/>
      <c r="C28" s="93" t="s">
        <v>434</v>
      </c>
      <c r="D28" s="93" t="s">
        <v>86</v>
      </c>
      <c r="E28" s="119" t="s">
        <v>67</v>
      </c>
    </row>
    <row r="29" spans="2:5" x14ac:dyDescent="0.25">
      <c r="B29" s="94"/>
      <c r="C29" s="95" t="s">
        <v>68</v>
      </c>
      <c r="D29" s="95" t="s">
        <v>67</v>
      </c>
      <c r="E29" s="120" t="s">
        <v>67</v>
      </c>
    </row>
    <row r="30" spans="2:5" ht="15.75" thickBot="1" x14ac:dyDescent="0.3">
      <c r="B30" s="121" t="s">
        <v>67</v>
      </c>
      <c r="C30" s="122" t="s">
        <v>818</v>
      </c>
      <c r="D30" s="122"/>
      <c r="E30" s="123"/>
    </row>
    <row r="31" spans="2:5" x14ac:dyDescent="0.25">
      <c r="B31" s="92"/>
      <c r="C31" s="93" t="s">
        <v>0</v>
      </c>
      <c r="D31" s="93" t="s">
        <v>258</v>
      </c>
      <c r="E31" s="119" t="s">
        <v>258</v>
      </c>
    </row>
    <row r="32" spans="2:5" x14ac:dyDescent="0.25">
      <c r="B32" s="94"/>
      <c r="C32" s="95" t="s">
        <v>201</v>
      </c>
      <c r="D32" s="95" t="s">
        <v>200</v>
      </c>
      <c r="E32" s="120" t="s">
        <v>258</v>
      </c>
    </row>
    <row r="33" spans="2:5" ht="15.75" thickBot="1" x14ac:dyDescent="0.3">
      <c r="B33" s="121" t="s">
        <v>258</v>
      </c>
      <c r="C33" s="122" t="s">
        <v>816</v>
      </c>
      <c r="D33" s="122"/>
      <c r="E33" s="123"/>
    </row>
    <row r="34" spans="2:5" x14ac:dyDescent="0.25">
      <c r="B34" s="92"/>
      <c r="C34" s="93" t="s">
        <v>452</v>
      </c>
      <c r="D34" s="93" t="s">
        <v>260</v>
      </c>
      <c r="E34" s="119" t="s">
        <v>260</v>
      </c>
    </row>
    <row r="35" spans="2:5" x14ac:dyDescent="0.25">
      <c r="B35" s="94"/>
      <c r="C35" s="95" t="s">
        <v>233</v>
      </c>
      <c r="D35" s="95" t="s">
        <v>232</v>
      </c>
      <c r="E35" s="120" t="s">
        <v>260</v>
      </c>
    </row>
    <row r="36" spans="2:5" ht="15.75" thickBot="1" x14ac:dyDescent="0.3">
      <c r="B36" s="121" t="s">
        <v>260</v>
      </c>
      <c r="C36" s="122" t="s">
        <v>819</v>
      </c>
      <c r="D36" s="122"/>
      <c r="E36" s="1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B2:H241"/>
  <sheetViews>
    <sheetView workbookViewId="0"/>
  </sheetViews>
  <sheetFormatPr defaultRowHeight="12.75" x14ac:dyDescent="0.2"/>
  <cols>
    <col min="3" max="3" width="10.7109375" bestFit="1" customWidth="1"/>
    <col min="4" max="4" width="9.7109375" bestFit="1" customWidth="1"/>
    <col min="5" max="6" width="13.85546875" customWidth="1"/>
  </cols>
  <sheetData>
    <row r="2" spans="2:8" ht="13.5" thickBot="1" x14ac:dyDescent="0.25"/>
    <row r="3" spans="2:8" ht="34.5" thickBot="1" x14ac:dyDescent="0.25">
      <c r="B3" s="76" t="s">
        <v>766</v>
      </c>
      <c r="C3" s="77" t="s">
        <v>786</v>
      </c>
      <c r="D3" s="77" t="s">
        <v>785</v>
      </c>
      <c r="E3" s="77" t="s">
        <v>787</v>
      </c>
      <c r="F3" s="77" t="s">
        <v>789</v>
      </c>
      <c r="G3" s="77" t="s">
        <v>788</v>
      </c>
      <c r="H3" s="78" t="s">
        <v>790</v>
      </c>
    </row>
    <row r="4" spans="2:8" x14ac:dyDescent="0.2">
      <c r="B4" s="97" t="s">
        <v>349</v>
      </c>
      <c r="C4" s="98">
        <f>SUMIF(Table1[NHS Trust Code],$B4,Table1[value])</f>
        <v>173526</v>
      </c>
      <c r="D4" s="98">
        <f>SUMIF(Table2[NHS Code],$B4,Table2[Value £''000])</f>
        <v>0</v>
      </c>
      <c r="E4" s="98">
        <f>C4+D4</f>
        <v>173526</v>
      </c>
      <c r="F4" s="98">
        <f>$E4/INDEX('Data input year MFF'!$D$4:$D$241,MATCH($B4,'Data input year MFF'!$B$4:$B$241,0),1)</f>
        <v>167432.94760375185</v>
      </c>
      <c r="G4" s="99" t="str">
        <f>IFERROR(INDEX(Mergers!E:E,MATCH($B4,Mergers!D:D,0)),"")</f>
        <v/>
      </c>
      <c r="H4" s="100" t="str">
        <f>IF($G4="",$B4,$G4)</f>
        <v>R1A</v>
      </c>
    </row>
    <row r="5" spans="2:8" x14ac:dyDescent="0.2">
      <c r="B5" s="97" t="s">
        <v>326</v>
      </c>
      <c r="C5" s="98">
        <f>SUMIF(Table1[NHS Trust Code],$B5,Table1[value])</f>
        <v>180675</v>
      </c>
      <c r="D5" s="98">
        <f>SUMIF(Table2[NHS Code],$B5,Table2[Value £''000])</f>
        <v>0</v>
      </c>
      <c r="E5" s="98">
        <f t="shared" ref="E5:E68" si="0">C5+D5</f>
        <v>180675</v>
      </c>
      <c r="F5" s="98">
        <f>$E5/INDEX('Data input year MFF'!$D$4:$D$241,MATCH($B5,'Data input year MFF'!$B$4:$B$241,0),1)</f>
        <v>165428.30066885496</v>
      </c>
      <c r="G5" s="99" t="str">
        <f>IFERROR(INDEX(Mergers!E:E,MATCH($B5,Mergers!D:D,0)),"")</f>
        <v/>
      </c>
      <c r="H5" s="100" t="str">
        <f t="shared" ref="H5:H68" si="1">IF($G5="",$B5,$G5)</f>
        <v>R1C</v>
      </c>
    </row>
    <row r="6" spans="2:8" x14ac:dyDescent="0.2">
      <c r="B6" s="97" t="s">
        <v>325</v>
      </c>
      <c r="C6" s="98">
        <f>SUMIF(Table1[NHS Trust Code],$B6,Table1[value])</f>
        <v>79377</v>
      </c>
      <c r="D6" s="98">
        <f>SUMIF(Table2[NHS Code],$B6,Table2[Value £''000])</f>
        <v>0</v>
      </c>
      <c r="E6" s="98">
        <f t="shared" si="0"/>
        <v>79377</v>
      </c>
      <c r="F6" s="98">
        <f>$E6/INDEX('Data input year MFF'!$D$4:$D$241,MATCH($B6,'Data input year MFF'!$B$4:$B$241,0),1)</f>
        <v>76879.046036192056</v>
      </c>
      <c r="G6" s="99" t="str">
        <f>IFERROR(INDEX(Mergers!E:E,MATCH($B6,Mergers!D:D,0)),"")</f>
        <v/>
      </c>
      <c r="H6" s="100" t="str">
        <f t="shared" si="1"/>
        <v>R1D</v>
      </c>
    </row>
    <row r="7" spans="2:8" x14ac:dyDescent="0.2">
      <c r="B7" s="97" t="s">
        <v>86</v>
      </c>
      <c r="C7" s="98">
        <f>SUMIF(Table1[NHS Trust Code],$B7,Table1[value])</f>
        <v>344832</v>
      </c>
      <c r="D7" s="98">
        <f>SUMIF(Table2[NHS Code],$B7,Table2[Value £''000])</f>
        <v>0</v>
      </c>
      <c r="E7" s="98">
        <f t="shared" si="0"/>
        <v>344832</v>
      </c>
      <c r="F7" s="98">
        <f>$E7/INDEX('Data input year MFF'!$D$4:$D$241,MATCH($B7,'Data input year MFF'!$B$4:$B$241,0),1)</f>
        <v>333921.12716972909</v>
      </c>
      <c r="G7" s="99" t="str">
        <f>IFERROR(INDEX(Mergers!E:E,MATCH($B7,Mergers!D:D,0)),"")</f>
        <v>RRE</v>
      </c>
      <c r="H7" s="100" t="str">
        <f t="shared" si="1"/>
        <v>RRE</v>
      </c>
    </row>
    <row r="8" spans="2:8" x14ac:dyDescent="0.2">
      <c r="B8" s="97" t="s">
        <v>335</v>
      </c>
      <c r="C8" s="98">
        <f>SUMIF(Table1[NHS Trust Code],$B8,Table1[value])</f>
        <v>171110</v>
      </c>
      <c r="D8" s="98">
        <f>SUMIF(Table2[NHS Code],$B8,Table2[Value £''000])</f>
        <v>0</v>
      </c>
      <c r="E8" s="98">
        <f t="shared" si="0"/>
        <v>171110</v>
      </c>
      <c r="F8" s="98">
        <f>$E8/INDEX('Data input year MFF'!$D$4:$D$241,MATCH($B8,'Data input year MFF'!$B$4:$B$241,0),1)</f>
        <v>162795.54322107029</v>
      </c>
      <c r="G8" s="99" t="str">
        <f>IFERROR(INDEX(Mergers!E:E,MATCH($B8,Mergers!D:D,0)),"")</f>
        <v/>
      </c>
      <c r="H8" s="100" t="str">
        <f t="shared" si="1"/>
        <v>R1F</v>
      </c>
    </row>
    <row r="9" spans="2:8" x14ac:dyDescent="0.2">
      <c r="B9" s="97" t="s">
        <v>351</v>
      </c>
      <c r="C9" s="98">
        <f>SUMIF(Table1[NHS Trust Code],$B9,Table1[value])</f>
        <v>1488833</v>
      </c>
      <c r="D9" s="98">
        <f>SUMIF(Table2[NHS Code],$B9,Table2[Value £''000])</f>
        <v>0</v>
      </c>
      <c r="E9" s="98">
        <f t="shared" si="0"/>
        <v>1488833</v>
      </c>
      <c r="F9" s="98">
        <f>$E9/INDEX('Data input year MFF'!$D$4:$D$241,MATCH($B9,'Data input year MFF'!$B$4:$B$241,0),1)</f>
        <v>1227597.7447266744</v>
      </c>
      <c r="G9" s="99" t="str">
        <f>IFERROR(INDEX(Mergers!E:E,MATCH($B9,Mergers!D:D,0)),"")</f>
        <v/>
      </c>
      <c r="H9" s="100" t="str">
        <f t="shared" si="1"/>
        <v>R1H</v>
      </c>
    </row>
    <row r="10" spans="2:8" x14ac:dyDescent="0.2">
      <c r="B10" s="97" t="s">
        <v>127</v>
      </c>
      <c r="C10" s="98">
        <f>SUMIF(Table1[NHS Trust Code],$B10,Table1[value])</f>
        <v>112624</v>
      </c>
      <c r="D10" s="98">
        <f>SUMIF(Table2[NHS Code],$B10,Table2[Value £''000])</f>
        <v>0</v>
      </c>
      <c r="E10" s="98">
        <f t="shared" si="0"/>
        <v>112624</v>
      </c>
      <c r="F10" s="98">
        <f>$E10/INDEX('Data input year MFF'!$D$4:$D$241,MATCH($B10,'Data input year MFF'!$B$4:$B$241,0),1)</f>
        <v>106052.8588149659</v>
      </c>
      <c r="G10" s="99" t="str">
        <f>IFERROR(INDEX(Mergers!E:E,MATCH($B10,Mergers!D:D,0)),"")</f>
        <v/>
      </c>
      <c r="H10" s="100" t="str">
        <f t="shared" si="1"/>
        <v>R1J</v>
      </c>
    </row>
    <row r="11" spans="2:8" x14ac:dyDescent="0.2">
      <c r="B11" s="97" t="s">
        <v>435</v>
      </c>
      <c r="C11" s="98">
        <f>SUMIF(Table1[NHS Trust Code],$B11,Table1[value])</f>
        <v>681059</v>
      </c>
      <c r="D11" s="98">
        <f>SUMIF(Table2[NHS Code],$B11,Table2[Value £''000])</f>
        <v>0</v>
      </c>
      <c r="E11" s="98">
        <f t="shared" si="0"/>
        <v>681059</v>
      </c>
      <c r="F11" s="98">
        <f>$E11/INDEX('Data input year MFF'!$D$4:$D$241,MATCH($B11,'Data input year MFF'!$B$4:$B$241,0),1)</f>
        <v>569506.37022567564</v>
      </c>
      <c r="G11" s="99" t="str">
        <f>IFERROR(INDEX(Mergers!E:E,MATCH($B11,Mergers!D:D,0)),"")</f>
        <v/>
      </c>
      <c r="H11" s="100" t="str">
        <f t="shared" si="1"/>
        <v>R1K</v>
      </c>
    </row>
    <row r="12" spans="2:8" x14ac:dyDescent="0.2">
      <c r="B12" s="97" t="s">
        <v>412</v>
      </c>
      <c r="C12" s="98">
        <f>SUMIF(Table1[NHS Trust Code],$B12,Table1[value])</f>
        <v>0</v>
      </c>
      <c r="D12" s="98">
        <f>SUMIF(Table2[NHS Code],$B12,Table2[Value £''000])</f>
        <v>347359</v>
      </c>
      <c r="E12" s="98">
        <f t="shared" si="0"/>
        <v>347359</v>
      </c>
      <c r="F12" s="98">
        <f>$E12/INDEX('Data input year MFF'!$D$4:$D$241,MATCH($B12,'Data input year MFF'!$B$4:$B$241,0),1)</f>
        <v>299452.06046300725</v>
      </c>
      <c r="G12" s="99" t="str">
        <f>IFERROR(INDEX(Mergers!E:E,MATCH($B12,Mergers!D:D,0)),"")</f>
        <v/>
      </c>
      <c r="H12" s="100" t="str">
        <f t="shared" si="1"/>
        <v>RA2</v>
      </c>
    </row>
    <row r="13" spans="2:8" x14ac:dyDescent="0.2">
      <c r="B13" s="97" t="s">
        <v>147</v>
      </c>
      <c r="C13" s="98">
        <f>SUMIF(Table1[NHS Trust Code],$B13,Table1[value])</f>
        <v>105556</v>
      </c>
      <c r="D13" s="98">
        <f>SUMIF(Table2[NHS Code],$B13,Table2[Value £''000])</f>
        <v>0</v>
      </c>
      <c r="E13" s="98">
        <f t="shared" si="0"/>
        <v>105556</v>
      </c>
      <c r="F13" s="98">
        <f>$E13/INDEX('Data input year MFF'!$D$4:$D$241,MATCH($B13,'Data input year MFF'!$B$4:$B$241,0),1)</f>
        <v>100242.44853073152</v>
      </c>
      <c r="G13" s="99" t="str">
        <f>IFERROR(INDEX(Mergers!E:E,MATCH($B13,Mergers!D:D,0)),"")</f>
        <v/>
      </c>
      <c r="H13" s="100" t="str">
        <f t="shared" si="1"/>
        <v>RA3</v>
      </c>
    </row>
    <row r="14" spans="2:8" x14ac:dyDescent="0.2">
      <c r="B14" s="97" t="s">
        <v>156</v>
      </c>
      <c r="C14" s="98">
        <f>SUMIF(Table1[NHS Trust Code],$B14,Table1[value])</f>
        <v>0</v>
      </c>
      <c r="D14" s="98">
        <f>SUMIF(Table2[NHS Code],$B14,Table2[Value £''000])</f>
        <v>145198</v>
      </c>
      <c r="E14" s="98">
        <f t="shared" si="0"/>
        <v>145198</v>
      </c>
      <c r="F14" s="98">
        <f>$E14/INDEX('Data input year MFF'!$D$4:$D$241,MATCH($B14,'Data input year MFF'!$B$4:$B$241,0),1)</f>
        <v>140200.68672246448</v>
      </c>
      <c r="G14" s="99" t="str">
        <f>IFERROR(INDEX(Mergers!E:E,MATCH($B14,Mergers!D:D,0)),"")</f>
        <v/>
      </c>
      <c r="H14" s="100" t="str">
        <f t="shared" si="1"/>
        <v>RA4</v>
      </c>
    </row>
    <row r="15" spans="2:8" x14ac:dyDescent="0.2">
      <c r="B15" s="97" t="s">
        <v>130</v>
      </c>
      <c r="C15" s="98">
        <f>SUMIF(Table1[NHS Trust Code],$B15,Table1[value])</f>
        <v>0</v>
      </c>
      <c r="D15" s="98">
        <f>SUMIF(Table2[NHS Code],$B15,Table2[Value £''000])</f>
        <v>638824</v>
      </c>
      <c r="E15" s="98">
        <f t="shared" si="0"/>
        <v>638824</v>
      </c>
      <c r="F15" s="98">
        <f>$E15/INDEX('Data input year MFF'!$D$4:$D$241,MATCH($B15,'Data input year MFF'!$B$4:$B$241,0),1)</f>
        <v>589283.52346575726</v>
      </c>
      <c r="G15" s="99" t="str">
        <f>IFERROR(INDEX(Mergers!E:E,MATCH($B15,Mergers!D:D,0)),"")</f>
        <v/>
      </c>
      <c r="H15" s="100" t="str">
        <f t="shared" si="1"/>
        <v>RA7</v>
      </c>
    </row>
    <row r="16" spans="2:8" x14ac:dyDescent="0.2">
      <c r="B16" s="97" t="s">
        <v>331</v>
      </c>
      <c r="C16" s="98">
        <f>SUMIF(Table1[NHS Trust Code],$B16,Table1[value])</f>
        <v>0</v>
      </c>
      <c r="D16" s="98">
        <f>SUMIF(Table2[NHS Code],$B16,Table2[Value £''000])</f>
        <v>402948</v>
      </c>
      <c r="E16" s="98">
        <f t="shared" si="0"/>
        <v>402948</v>
      </c>
      <c r="F16" s="98">
        <f>$E16/INDEX('Data input year MFF'!$D$4:$D$241,MATCH($B16,'Data input year MFF'!$B$4:$B$241,0),1)</f>
        <v>397681.89632881386</v>
      </c>
      <c r="G16" s="99" t="str">
        <f>IFERROR(INDEX(Mergers!E:E,MATCH($B16,Mergers!D:D,0)),"")</f>
        <v/>
      </c>
      <c r="H16" s="100" t="str">
        <f t="shared" si="1"/>
        <v>RA9</v>
      </c>
    </row>
    <row r="17" spans="2:8" x14ac:dyDescent="0.2">
      <c r="B17" s="97" t="s">
        <v>226</v>
      </c>
      <c r="C17" s="98">
        <f>SUMIF(Table1[NHS Trust Code],$B17,Table1[value])</f>
        <v>0</v>
      </c>
      <c r="D17" s="98">
        <f>SUMIF(Table2[NHS Code],$B17,Table2[Value £''000])</f>
        <v>393573</v>
      </c>
      <c r="E17" s="98">
        <f t="shared" si="0"/>
        <v>393573</v>
      </c>
      <c r="F17" s="98">
        <f>$E17/INDEX('Data input year MFF'!$D$4:$D$241,MATCH($B17,'Data input year MFF'!$B$4:$B$241,0),1)</f>
        <v>380744.94143323152</v>
      </c>
      <c r="G17" s="99" t="str">
        <f>IFERROR(INDEX(Mergers!E:E,MATCH($B17,Mergers!D:D,0)),"")</f>
        <v/>
      </c>
      <c r="H17" s="100" t="str">
        <f t="shared" si="1"/>
        <v>RAE</v>
      </c>
    </row>
    <row r="18" spans="2:8" x14ac:dyDescent="0.2">
      <c r="B18" s="97" t="s">
        <v>80</v>
      </c>
      <c r="C18" s="98">
        <f>SUMIF(Table1[NHS Trust Code],$B18,Table1[value])</f>
        <v>0</v>
      </c>
      <c r="D18" s="98">
        <f>SUMIF(Table2[NHS Code],$B18,Table2[Value £''000])</f>
        <v>303858.48959999997</v>
      </c>
      <c r="E18" s="98">
        <f t="shared" si="0"/>
        <v>303858.48959999997</v>
      </c>
      <c r="F18" s="98">
        <f>$E18/INDEX('Data input year MFF'!$D$4:$D$241,MATCH($B18,'Data input year MFF'!$B$4:$B$241,0),1)</f>
        <v>281821.98326273682</v>
      </c>
      <c r="G18" s="99" t="str">
        <f>IFERROR(INDEX(Mergers!E:E,MATCH($B18,Mergers!D:D,0)),"")</f>
        <v/>
      </c>
      <c r="H18" s="100" t="str">
        <f t="shared" si="1"/>
        <v>RAJ</v>
      </c>
    </row>
    <row r="19" spans="2:8" x14ac:dyDescent="0.2">
      <c r="B19" s="97" t="s">
        <v>407</v>
      </c>
      <c r="C19" s="98">
        <f>SUMIF(Table1[NHS Trust Code],$B19,Table1[value])</f>
        <v>0</v>
      </c>
      <c r="D19" s="98">
        <f>SUMIF(Table2[NHS Code],$B19,Table2[Value £''000])</f>
        <v>1003963</v>
      </c>
      <c r="E19" s="98">
        <f t="shared" si="0"/>
        <v>1003963</v>
      </c>
      <c r="F19" s="98">
        <f>$E19/INDEX('Data input year MFF'!$D$4:$D$241,MATCH($B19,'Data input year MFF'!$B$4:$B$241,0),1)</f>
        <v>823174.19139013335</v>
      </c>
      <c r="G19" s="99" t="str">
        <f>IFERROR(INDEX(Mergers!E:E,MATCH($B19,Mergers!D:D,0)),"")</f>
        <v/>
      </c>
      <c r="H19" s="100" t="str">
        <f t="shared" si="1"/>
        <v>RAL</v>
      </c>
    </row>
    <row r="20" spans="2:8" x14ac:dyDescent="0.2">
      <c r="B20" s="97" t="s">
        <v>410</v>
      </c>
      <c r="C20" s="98">
        <f>SUMIF(Table1[NHS Trust Code],$B20,Table1[value])</f>
        <v>140587</v>
      </c>
      <c r="D20" s="98">
        <f>SUMIF(Table2[NHS Code],$B20,Table2[Value £''000])</f>
        <v>0</v>
      </c>
      <c r="E20" s="98">
        <f t="shared" si="0"/>
        <v>140587</v>
      </c>
      <c r="F20" s="98">
        <f>$E20/INDEX('Data input year MFF'!$D$4:$D$241,MATCH($B20,'Data input year MFF'!$B$4:$B$241,0),1)</f>
        <v>119146.47303150724</v>
      </c>
      <c r="G20" s="99" t="str">
        <f>IFERROR(INDEX(Mergers!E:E,MATCH($B20,Mergers!D:D,0)),"")</f>
        <v/>
      </c>
      <c r="H20" s="100" t="str">
        <f t="shared" si="1"/>
        <v>RAN</v>
      </c>
    </row>
    <row r="21" spans="2:8" x14ac:dyDescent="0.2">
      <c r="B21" s="97" t="s">
        <v>355</v>
      </c>
      <c r="C21" s="98">
        <f>SUMIF(Table1[NHS Trust Code],$B21,Table1[value])</f>
        <v>276147</v>
      </c>
      <c r="D21" s="98">
        <f>SUMIF(Table2[NHS Code],$B21,Table2[Value £''000])</f>
        <v>0</v>
      </c>
      <c r="E21" s="98">
        <f t="shared" si="0"/>
        <v>276147</v>
      </c>
      <c r="F21" s="98">
        <f>$E21/INDEX('Data input year MFF'!$D$4:$D$241,MATCH($B21,'Data input year MFF'!$B$4:$B$241,0),1)</f>
        <v>229889.92802281692</v>
      </c>
      <c r="G21" s="99" t="str">
        <f>IFERROR(INDEX(Mergers!E:E,MATCH($B21,Mergers!D:D,0)),"")</f>
        <v/>
      </c>
      <c r="H21" s="100" t="str">
        <f t="shared" si="1"/>
        <v>RAP</v>
      </c>
    </row>
    <row r="22" spans="2:8" x14ac:dyDescent="0.2">
      <c r="B22" s="97" t="s">
        <v>105</v>
      </c>
      <c r="C22" s="98">
        <f>SUMIF(Table1[NHS Trust Code],$B22,Table1[value])</f>
        <v>0</v>
      </c>
      <c r="D22" s="98">
        <f>SUMIF(Table2[NHS Code],$B22,Table2[Value £''000])</f>
        <v>253002</v>
      </c>
      <c r="E22" s="98">
        <f t="shared" si="0"/>
        <v>253002</v>
      </c>
      <c r="F22" s="98">
        <f>$E22/INDEX('Data input year MFF'!$D$4:$D$241,MATCH($B22,'Data input year MFF'!$B$4:$B$241,0),1)</f>
        <v>213856.43499914627</v>
      </c>
      <c r="G22" s="99" t="str">
        <f>IFERROR(INDEX(Mergers!E:E,MATCH($B22,Mergers!D:D,0)),"")</f>
        <v/>
      </c>
      <c r="H22" s="100" t="str">
        <f t="shared" si="1"/>
        <v>RAS</v>
      </c>
    </row>
    <row r="23" spans="2:8" x14ac:dyDescent="0.2">
      <c r="B23" s="97" t="s">
        <v>61</v>
      </c>
      <c r="C23" s="98">
        <f>SUMIF(Table1[NHS Trust Code],$B23,Table1[value])</f>
        <v>0</v>
      </c>
      <c r="D23" s="98">
        <f>SUMIF(Table2[NHS Code],$B23,Table2[Value £''000])</f>
        <v>356058</v>
      </c>
      <c r="E23" s="98">
        <f t="shared" si="0"/>
        <v>356058</v>
      </c>
      <c r="F23" s="98">
        <f>$E23/INDEX('Data input year MFF'!$D$4:$D$241,MATCH($B23,'Data input year MFF'!$B$4:$B$241,0),1)</f>
        <v>303578.66053242097</v>
      </c>
      <c r="G23" s="99" t="str">
        <f>IFERROR(INDEX(Mergers!E:E,MATCH($B23,Mergers!D:D,0)),"")</f>
        <v/>
      </c>
      <c r="H23" s="100" t="str">
        <f t="shared" si="1"/>
        <v>RAT</v>
      </c>
    </row>
    <row r="24" spans="2:8" x14ac:dyDescent="0.2">
      <c r="B24" s="97" t="s">
        <v>14</v>
      </c>
      <c r="C24" s="98">
        <f>SUMIF(Table1[NHS Trust Code],$B24,Table1[value])</f>
        <v>0</v>
      </c>
      <c r="D24" s="98">
        <f>SUMIF(Table2[NHS Code],$B24,Table2[Value £''000])</f>
        <v>246834.4</v>
      </c>
      <c r="E24" s="98">
        <f t="shared" si="0"/>
        <v>246834.4</v>
      </c>
      <c r="F24" s="98">
        <f>$E24/INDEX('Data input year MFF'!$D$4:$D$241,MATCH($B24,'Data input year MFF'!$B$4:$B$241,0),1)</f>
        <v>204414.84467713497</v>
      </c>
      <c r="G24" s="99" t="str">
        <f>IFERROR(INDEX(Mergers!E:E,MATCH($B24,Mergers!D:D,0)),"")</f>
        <v/>
      </c>
      <c r="H24" s="100" t="str">
        <f t="shared" si="1"/>
        <v>RAX</v>
      </c>
    </row>
    <row r="25" spans="2:8" x14ac:dyDescent="0.2">
      <c r="B25" s="97" t="s">
        <v>96</v>
      </c>
      <c r="C25" s="98">
        <f>SUMIF(Table1[NHS Trust Code],$B25,Table1[value])</f>
        <v>0</v>
      </c>
      <c r="D25" s="98">
        <f>SUMIF(Table2[NHS Code],$B25,Table2[Value £''000])</f>
        <v>293683</v>
      </c>
      <c r="E25" s="98">
        <f t="shared" si="0"/>
        <v>293683</v>
      </c>
      <c r="F25" s="98">
        <f>$E25/INDEX('Data input year MFF'!$D$4:$D$241,MATCH($B25,'Data input year MFF'!$B$4:$B$241,0),1)</f>
        <v>285203.88839792955</v>
      </c>
      <c r="G25" s="99" t="str">
        <f>IFERROR(INDEX(Mergers!E:E,MATCH($B25,Mergers!D:D,0)),"")</f>
        <v/>
      </c>
      <c r="H25" s="100" t="str">
        <f t="shared" si="1"/>
        <v>RBA</v>
      </c>
    </row>
    <row r="26" spans="2:8" x14ac:dyDescent="0.2">
      <c r="B26" s="97" t="s">
        <v>267</v>
      </c>
      <c r="C26" s="98">
        <f>SUMIF(Table1[NHS Trust Code],$B26,Table1[value])</f>
        <v>0</v>
      </c>
      <c r="D26" s="98">
        <f>SUMIF(Table2[NHS Code],$B26,Table2[Value £''000])</f>
        <v>171203</v>
      </c>
      <c r="E26" s="98">
        <f t="shared" si="0"/>
        <v>171203</v>
      </c>
      <c r="F26" s="98">
        <f>$E26/INDEX('Data input year MFF'!$D$4:$D$241,MATCH($B26,'Data input year MFF'!$B$4:$B$241,0),1)</f>
        <v>163460.2164664187</v>
      </c>
      <c r="G26" s="99" t="str">
        <f>IFERROR(INDEX(Mergers!E:E,MATCH($B26,Mergers!D:D,0)),"")</f>
        <v/>
      </c>
      <c r="H26" s="100" t="str">
        <f t="shared" si="1"/>
        <v>RBD</v>
      </c>
    </row>
    <row r="27" spans="2:8" x14ac:dyDescent="0.2">
      <c r="B27" s="97" t="s">
        <v>137</v>
      </c>
      <c r="C27" s="98">
        <f>SUMIF(Table1[NHS Trust Code],$B27,Table1[value])</f>
        <v>244742</v>
      </c>
      <c r="D27" s="98">
        <f>SUMIF(Table2[NHS Code],$B27,Table2[Value £''000])</f>
        <v>0</v>
      </c>
      <c r="E27" s="98">
        <f t="shared" si="0"/>
        <v>244742</v>
      </c>
      <c r="F27" s="98">
        <f>$E27/INDEX('Data input year MFF'!$D$4:$D$241,MATCH($B27,'Data input year MFF'!$B$4:$B$241,0),1)</f>
        <v>236602.17536105367</v>
      </c>
      <c r="G27" s="99" t="str">
        <f>IFERROR(INDEX(Mergers!E:E,MATCH($B27,Mergers!D:D,0)),"")</f>
        <v/>
      </c>
      <c r="H27" s="100" t="str">
        <f t="shared" si="1"/>
        <v>RBK</v>
      </c>
    </row>
    <row r="28" spans="2:8" x14ac:dyDescent="0.2">
      <c r="B28" s="97" t="s">
        <v>150</v>
      </c>
      <c r="C28" s="98">
        <f>SUMIF(Table1[NHS Trust Code],$B28,Table1[value])</f>
        <v>0</v>
      </c>
      <c r="D28" s="98">
        <f>SUMIF(Table2[NHS Code],$B28,Table2[Value £''000])</f>
        <v>324777</v>
      </c>
      <c r="E28" s="98">
        <f t="shared" si="0"/>
        <v>324777</v>
      </c>
      <c r="F28" s="98">
        <f>$E28/INDEX('Data input year MFF'!$D$4:$D$241,MATCH($B28,'Data input year MFF'!$B$4:$B$241,0),1)</f>
        <v>312627.06186757842</v>
      </c>
      <c r="G28" s="99" t="str">
        <f>IFERROR(INDEX(Mergers!E:E,MATCH($B28,Mergers!D:D,0)),"")</f>
        <v/>
      </c>
      <c r="H28" s="100" t="str">
        <f t="shared" si="1"/>
        <v>RBL</v>
      </c>
    </row>
    <row r="29" spans="2:8" x14ac:dyDescent="0.2">
      <c r="B29" s="97" t="s">
        <v>85</v>
      </c>
      <c r="C29" s="98">
        <f>SUMIF(Table1[NHS Trust Code],$B29,Table1[value])</f>
        <v>349934</v>
      </c>
      <c r="D29" s="98">
        <f>SUMIF(Table2[NHS Code],$B29,Table2[Value £''000])</f>
        <v>0</v>
      </c>
      <c r="E29" s="98">
        <f t="shared" si="0"/>
        <v>349934</v>
      </c>
      <c r="F29" s="98">
        <f>$E29/INDEX('Data input year MFF'!$D$4:$D$241,MATCH($B29,'Data input year MFF'!$B$4:$B$241,0),1)</f>
        <v>335484.99667807209</v>
      </c>
      <c r="G29" s="99" t="str">
        <f>IFERROR(INDEX(Mergers!E:E,MATCH($B29,Mergers!D:D,0)),"")</f>
        <v/>
      </c>
      <c r="H29" s="100" t="str">
        <f t="shared" si="1"/>
        <v>RBN</v>
      </c>
    </row>
    <row r="30" spans="2:8" x14ac:dyDescent="0.2">
      <c r="B30" s="97" t="s">
        <v>30</v>
      </c>
      <c r="C30" s="98">
        <f>SUMIF(Table1[NHS Trust Code],$B30,Table1[value])</f>
        <v>0</v>
      </c>
      <c r="D30" s="98">
        <f>SUMIF(Table2[NHS Code],$B30,Table2[Value £''000])</f>
        <v>128822</v>
      </c>
      <c r="E30" s="98">
        <f t="shared" si="0"/>
        <v>128822</v>
      </c>
      <c r="F30" s="98">
        <f>$E30/INDEX('Data input year MFF'!$D$4:$D$241,MATCH($B30,'Data input year MFF'!$B$4:$B$241,0),1)</f>
        <v>123656.8532401586</v>
      </c>
      <c r="G30" s="99" t="str">
        <f>IFERROR(INDEX(Mergers!E:E,MATCH($B30,Mergers!D:D,0)),"")</f>
        <v/>
      </c>
      <c r="H30" s="100" t="str">
        <f t="shared" si="1"/>
        <v>RBQ</v>
      </c>
    </row>
    <row r="31" spans="2:8" x14ac:dyDescent="0.2">
      <c r="B31" s="97" t="s">
        <v>340</v>
      </c>
      <c r="C31" s="98">
        <f>SUMIF(Table1[NHS Trust Code],$B31,Table1[value])</f>
        <v>0</v>
      </c>
      <c r="D31" s="98">
        <f>SUMIF(Table2[NHS Code],$B31,Table2[Value £''000])</f>
        <v>222592</v>
      </c>
      <c r="E31" s="98">
        <f t="shared" si="0"/>
        <v>222592</v>
      </c>
      <c r="F31" s="98">
        <f>$E31/INDEX('Data input year MFF'!$D$4:$D$241,MATCH($B31,'Data input year MFF'!$B$4:$B$241,0),1)</f>
        <v>214058.96738320336</v>
      </c>
      <c r="G31" s="99" t="str">
        <f>IFERROR(INDEX(Mergers!E:E,MATCH($B31,Mergers!D:D,0)),"")</f>
        <v/>
      </c>
      <c r="H31" s="100" t="str">
        <f t="shared" si="1"/>
        <v>RBS</v>
      </c>
    </row>
    <row r="32" spans="2:8" x14ac:dyDescent="0.2">
      <c r="B32" s="97" t="s">
        <v>42</v>
      </c>
      <c r="C32" s="98">
        <f>SUMIF(Table1[NHS Trust Code],$B32,Table1[value])</f>
        <v>0</v>
      </c>
      <c r="D32" s="98">
        <f>SUMIF(Table2[NHS Code],$B32,Table2[Value £''000])</f>
        <v>227328</v>
      </c>
      <c r="E32" s="98">
        <f t="shared" si="0"/>
        <v>227328</v>
      </c>
      <c r="F32" s="98">
        <f>$E32/INDEX('Data input year MFF'!$D$4:$D$241,MATCH($B32,'Data input year MFF'!$B$4:$B$241,0),1)</f>
        <v>217811.17627501575</v>
      </c>
      <c r="G32" s="99" t="str">
        <f>IFERROR(INDEX(Mergers!E:E,MATCH($B32,Mergers!D:D,0)),"")</f>
        <v/>
      </c>
      <c r="H32" s="100" t="str">
        <f t="shared" si="1"/>
        <v>RBT</v>
      </c>
    </row>
    <row r="33" spans="2:8" x14ac:dyDescent="0.2">
      <c r="B33" s="97" t="s">
        <v>102</v>
      </c>
      <c r="C33" s="98">
        <f>SUMIF(Table1[NHS Trust Code],$B33,Table1[value])</f>
        <v>0</v>
      </c>
      <c r="D33" s="98">
        <f>SUMIF(Table2[NHS Code],$B33,Table2[Value £''000])</f>
        <v>264797</v>
      </c>
      <c r="E33" s="98">
        <f t="shared" si="0"/>
        <v>264797</v>
      </c>
      <c r="F33" s="98">
        <f>$E33/INDEX('Data input year MFF'!$D$4:$D$241,MATCH($B33,'Data input year MFF'!$B$4:$B$241,0),1)</f>
        <v>248207.5518565629</v>
      </c>
      <c r="G33" s="99" t="str">
        <f>IFERROR(INDEX(Mergers!E:E,MATCH($B33,Mergers!D:D,0)),"")</f>
        <v/>
      </c>
      <c r="H33" s="100" t="str">
        <f t="shared" si="1"/>
        <v>RBV</v>
      </c>
    </row>
    <row r="34" spans="2:8" x14ac:dyDescent="0.2">
      <c r="B34" s="97" t="s">
        <v>367</v>
      </c>
      <c r="C34" s="98">
        <f>SUMIF(Table1[NHS Trust Code],$B34,Table1[value])</f>
        <v>217580</v>
      </c>
      <c r="D34" s="98">
        <f>SUMIF(Table2[NHS Code],$B34,Table2[Value £''000])</f>
        <v>0</v>
      </c>
      <c r="E34" s="98">
        <f t="shared" si="0"/>
        <v>217580</v>
      </c>
      <c r="F34" s="98">
        <f>$E34/INDEX('Data input year MFF'!$D$4:$D$241,MATCH($B34,'Data input year MFF'!$B$4:$B$241,0),1)</f>
        <v>213439.6967622067</v>
      </c>
      <c r="G34" s="99" t="str">
        <f>IFERROR(INDEX(Mergers!E:E,MATCH($B34,Mergers!D:D,0)),"")</f>
        <v/>
      </c>
      <c r="H34" s="100" t="str">
        <f t="shared" si="1"/>
        <v>RBZ</v>
      </c>
    </row>
    <row r="35" spans="2:8" x14ac:dyDescent="0.2">
      <c r="B35" s="97" t="s">
        <v>215</v>
      </c>
      <c r="C35" s="98">
        <f>SUMIF(Table1[NHS Trust Code],$B35,Table1[value])</f>
        <v>192502</v>
      </c>
      <c r="D35" s="98">
        <f>SUMIF(Table2[NHS Code],$B35,Table2[Value £''000])</f>
        <v>0</v>
      </c>
      <c r="E35" s="98">
        <f t="shared" si="0"/>
        <v>192502</v>
      </c>
      <c r="F35" s="98">
        <f>$E35/INDEX('Data input year MFF'!$D$4:$D$241,MATCH($B35,'Data input year MFF'!$B$4:$B$241,0),1)</f>
        <v>176819.68529178621</v>
      </c>
      <c r="G35" s="99" t="str">
        <f>IFERROR(INDEX(Mergers!E:E,MATCH($B35,Mergers!D:D,0)),"")</f>
        <v/>
      </c>
      <c r="H35" s="100" t="str">
        <f t="shared" si="1"/>
        <v>RC1</v>
      </c>
    </row>
    <row r="36" spans="2:8" x14ac:dyDescent="0.2">
      <c r="B36" s="97" t="s">
        <v>35</v>
      </c>
      <c r="C36" s="98">
        <f>SUMIF(Table1[NHS Trust Code],$B36,Table1[value])</f>
        <v>0</v>
      </c>
      <c r="D36" s="98">
        <f>SUMIF(Table2[NHS Code],$B36,Table2[Value £''000])</f>
        <v>309587.68920000002</v>
      </c>
      <c r="E36" s="98">
        <f t="shared" si="0"/>
        <v>309587.68920000002</v>
      </c>
      <c r="F36" s="98">
        <f>$E36/INDEX('Data input year MFF'!$D$4:$D$241,MATCH($B36,'Data input year MFF'!$B$4:$B$241,0),1)</f>
        <v>276352.19274011068</v>
      </c>
      <c r="G36" s="99" t="str">
        <f>IFERROR(INDEX(Mergers!E:E,MATCH($B36,Mergers!D:D,0)),"")</f>
        <v/>
      </c>
      <c r="H36" s="100" t="str">
        <f t="shared" si="1"/>
        <v>RC9</v>
      </c>
    </row>
    <row r="37" spans="2:8" x14ac:dyDescent="0.2">
      <c r="B37" s="97" t="s">
        <v>158</v>
      </c>
      <c r="C37" s="98">
        <f>SUMIF(Table1[NHS Trust Code],$B37,Table1[value])</f>
        <v>0</v>
      </c>
      <c r="D37" s="98">
        <f>SUMIF(Table2[NHS Code],$B37,Table2[Value £''000])</f>
        <v>495142</v>
      </c>
      <c r="E37" s="98">
        <f t="shared" si="0"/>
        <v>495142</v>
      </c>
      <c r="F37" s="98">
        <f>$E37/INDEX('Data input year MFF'!$D$4:$D$241,MATCH($B37,'Data input year MFF'!$B$4:$B$241,0),1)</f>
        <v>478841.28497681918</v>
      </c>
      <c r="G37" s="99" t="str">
        <f>IFERROR(INDEX(Mergers!E:E,MATCH($B37,Mergers!D:D,0)),"")</f>
        <v/>
      </c>
      <c r="H37" s="100" t="str">
        <f t="shared" si="1"/>
        <v>RCB</v>
      </c>
    </row>
    <row r="38" spans="2:8" x14ac:dyDescent="0.2">
      <c r="B38" s="97" t="s">
        <v>306</v>
      </c>
      <c r="C38" s="98">
        <f>SUMIF(Table1[NHS Trust Code],$B38,Table1[value])</f>
        <v>0</v>
      </c>
      <c r="D38" s="98">
        <f>SUMIF(Table2[NHS Code],$B38,Table2[Value £''000])</f>
        <v>217782</v>
      </c>
      <c r="E38" s="98">
        <f t="shared" si="0"/>
        <v>217782</v>
      </c>
      <c r="F38" s="98">
        <f>$E38/INDEX('Data input year MFF'!$D$4:$D$241,MATCH($B38,'Data input year MFF'!$B$4:$B$241,0),1)</f>
        <v>209538.74574249043</v>
      </c>
      <c r="G38" s="99" t="str">
        <f>IFERROR(INDEX(Mergers!E:E,MATCH($B38,Mergers!D:D,0)),"")</f>
        <v/>
      </c>
      <c r="H38" s="100" t="str">
        <f t="shared" si="1"/>
        <v>RCD</v>
      </c>
    </row>
    <row r="39" spans="2:8" x14ac:dyDescent="0.2">
      <c r="B39" s="97" t="s">
        <v>339</v>
      </c>
      <c r="C39" s="98">
        <f>SUMIF(Table1[NHS Trust Code],$B39,Table1[value])</f>
        <v>0</v>
      </c>
      <c r="D39" s="98">
        <f>SUMIF(Table2[NHS Code],$B39,Table2[Value £''000])</f>
        <v>164375</v>
      </c>
      <c r="E39" s="98">
        <f t="shared" si="0"/>
        <v>164375</v>
      </c>
      <c r="F39" s="98">
        <f>$E39/INDEX('Data input year MFF'!$D$4:$D$241,MATCH($B39,'Data input year MFF'!$B$4:$B$241,0),1)</f>
        <v>159515.67402225992</v>
      </c>
      <c r="G39" s="99" t="str">
        <f>IFERROR(INDEX(Mergers!E:E,MATCH($B39,Mergers!D:D,0)),"")</f>
        <v/>
      </c>
      <c r="H39" s="100" t="str">
        <f t="shared" si="1"/>
        <v>RCF</v>
      </c>
    </row>
    <row r="40" spans="2:8" x14ac:dyDescent="0.2">
      <c r="B40" s="97" t="s">
        <v>317</v>
      </c>
      <c r="C40" s="98">
        <f>SUMIF(Table1[NHS Trust Code],$B40,Table1[value])</f>
        <v>0</v>
      </c>
      <c r="D40" s="98">
        <f>SUMIF(Table2[NHS Code],$B40,Table2[Value £''000])</f>
        <v>182457</v>
      </c>
      <c r="E40" s="98">
        <f t="shared" si="0"/>
        <v>182457</v>
      </c>
      <c r="F40" s="98">
        <f>$E40/INDEX('Data input year MFF'!$D$4:$D$241,MATCH($B40,'Data input year MFF'!$B$4:$B$241,0),1)</f>
        <v>176677.01156659873</v>
      </c>
      <c r="G40" s="99" t="str">
        <f>IFERROR(INDEX(Mergers!E:E,MATCH($B40,Mergers!D:D,0)),"")</f>
        <v/>
      </c>
      <c r="H40" s="100" t="str">
        <f t="shared" si="1"/>
        <v>RCU</v>
      </c>
    </row>
    <row r="41" spans="2:8" x14ac:dyDescent="0.2">
      <c r="B41" s="97" t="s">
        <v>111</v>
      </c>
      <c r="C41" s="98">
        <f>SUMIF(Table1[NHS Trust Code],$B41,Table1[value])</f>
        <v>0</v>
      </c>
      <c r="D41" s="98">
        <f>SUMIF(Table2[NHS Code],$B41,Table2[Value £''000])</f>
        <v>182399</v>
      </c>
      <c r="E41" s="98">
        <f t="shared" si="0"/>
        <v>182399</v>
      </c>
      <c r="F41" s="98">
        <f>$E41/INDEX('Data input year MFF'!$D$4:$D$241,MATCH($B41,'Data input year MFF'!$B$4:$B$241,0),1)</f>
        <v>177785.64041682385</v>
      </c>
      <c r="G41" s="99" t="str">
        <f>IFERROR(INDEX(Mergers!E:E,MATCH($B41,Mergers!D:D,0)),"")</f>
        <v/>
      </c>
      <c r="H41" s="100" t="str">
        <f t="shared" si="1"/>
        <v>RCX</v>
      </c>
    </row>
    <row r="42" spans="2:8" x14ac:dyDescent="0.2">
      <c r="B42" s="97" t="s">
        <v>414</v>
      </c>
      <c r="C42" s="98">
        <f>SUMIF(Table1[NHS Trust Code],$B42,Table1[value])</f>
        <v>0</v>
      </c>
      <c r="D42" s="98">
        <f>SUMIF(Table2[NHS Code],$B42,Table2[Value £''000])</f>
        <v>321519</v>
      </c>
      <c r="E42" s="98">
        <f t="shared" si="0"/>
        <v>321519</v>
      </c>
      <c r="F42" s="98">
        <f>$E42/INDEX('Data input year MFF'!$D$4:$D$241,MATCH($B42,'Data input year MFF'!$B$4:$B$241,0),1)</f>
        <v>297504.44148345548</v>
      </c>
      <c r="G42" s="99" t="str">
        <f>IFERROR(INDEX(Mergers!E:E,MATCH($B42,Mergers!D:D,0)),"")</f>
        <v/>
      </c>
      <c r="H42" s="100" t="str">
        <f t="shared" si="1"/>
        <v>RD1</v>
      </c>
    </row>
    <row r="43" spans="2:8" x14ac:dyDescent="0.2">
      <c r="B43" s="97" t="s">
        <v>391</v>
      </c>
      <c r="C43" s="98">
        <f>SUMIF(Table1[NHS Trust Code],$B43,Table1[value])</f>
        <v>0</v>
      </c>
      <c r="D43" s="98">
        <f>SUMIF(Table2[NHS Code],$B43,Table2[Value £''000])</f>
        <v>250381</v>
      </c>
      <c r="E43" s="98">
        <f t="shared" si="0"/>
        <v>250381</v>
      </c>
      <c r="F43" s="98">
        <f>$E43/INDEX('Data input year MFF'!$D$4:$D$241,MATCH($B43,'Data input year MFF'!$B$4:$B$241,0),1)</f>
        <v>234740.0366199745</v>
      </c>
      <c r="G43" s="99" t="str">
        <f>IFERROR(INDEX(Mergers!E:E,MATCH($B43,Mergers!D:D,0)),"")</f>
        <v/>
      </c>
      <c r="H43" s="100" t="str">
        <f t="shared" si="1"/>
        <v>RD3</v>
      </c>
    </row>
    <row r="44" spans="2:8" x14ac:dyDescent="0.2">
      <c r="B44" s="97" t="s">
        <v>48</v>
      </c>
      <c r="C44" s="98">
        <f>SUMIF(Table1[NHS Trust Code],$B44,Table1[value])</f>
        <v>0</v>
      </c>
      <c r="D44" s="98">
        <f>SUMIF(Table2[NHS Code],$B44,Table2[Value £''000])</f>
        <v>215313</v>
      </c>
      <c r="E44" s="98">
        <f t="shared" si="0"/>
        <v>215313</v>
      </c>
      <c r="F44" s="98">
        <f>$E44/INDEX('Data input year MFF'!$D$4:$D$241,MATCH($B44,'Data input year MFF'!$B$4:$B$241,0),1)</f>
        <v>194658.0309897126</v>
      </c>
      <c r="G44" s="99" t="str">
        <f>IFERROR(INDEX(Mergers!E:E,MATCH($B44,Mergers!D:D,0)),"")</f>
        <v/>
      </c>
      <c r="H44" s="100" t="str">
        <f t="shared" si="1"/>
        <v>RD8</v>
      </c>
    </row>
    <row r="45" spans="2:8" x14ac:dyDescent="0.2">
      <c r="B45" s="97" t="s">
        <v>213</v>
      </c>
      <c r="C45" s="98">
        <f>SUMIF(Table1[NHS Trust Code],$B45,Table1[value])</f>
        <v>0</v>
      </c>
      <c r="D45" s="98">
        <f>SUMIF(Table2[NHS Code],$B45,Table2[Value £''000])</f>
        <v>323445</v>
      </c>
      <c r="E45" s="98">
        <f t="shared" si="0"/>
        <v>323445</v>
      </c>
      <c r="F45" s="98">
        <f>$E45/INDEX('Data input year MFF'!$D$4:$D$241,MATCH($B45,'Data input year MFF'!$B$4:$B$241,0),1)</f>
        <v>288058.45864745358</v>
      </c>
      <c r="G45" s="99" t="str">
        <f>IFERROR(INDEX(Mergers!E:E,MATCH($B45,Mergers!D:D,0)),"")</f>
        <v/>
      </c>
      <c r="H45" s="100" t="str">
        <f t="shared" si="1"/>
        <v>RDD</v>
      </c>
    </row>
    <row r="46" spans="2:8" x14ac:dyDescent="0.2">
      <c r="B46" s="97" t="s">
        <v>258</v>
      </c>
      <c r="C46" s="98">
        <f>SUMIF(Table1[NHS Trust Code],$B46,Table1[value])</f>
        <v>0</v>
      </c>
      <c r="D46" s="98">
        <f>SUMIF(Table2[NHS Code],$B46,Table2[Value £''000])</f>
        <v>302127</v>
      </c>
      <c r="E46" s="98">
        <f t="shared" si="0"/>
        <v>302127</v>
      </c>
      <c r="F46" s="98">
        <f>$E46/INDEX('Data input year MFF'!$D$4:$D$241,MATCH($B46,'Data input year MFF'!$B$4:$B$241,0),1)</f>
        <v>286455.85930500127</v>
      </c>
      <c r="G46" s="99" t="str">
        <f>IFERROR(INDEX(Mergers!E:E,MATCH($B46,Mergers!D:D,0)),"")</f>
        <v>RDE</v>
      </c>
      <c r="H46" s="100" t="str">
        <f t="shared" si="1"/>
        <v>RDE</v>
      </c>
    </row>
    <row r="47" spans="2:8" x14ac:dyDescent="0.2">
      <c r="B47" s="97" t="s">
        <v>63</v>
      </c>
      <c r="C47" s="98">
        <f>SUMIF(Table1[NHS Trust Code],$B47,Table1[value])</f>
        <v>0</v>
      </c>
      <c r="D47" s="98">
        <f>SUMIF(Table2[NHS Code],$B47,Table2[Value £''000])</f>
        <v>224283</v>
      </c>
      <c r="E47" s="98">
        <f t="shared" si="0"/>
        <v>224283</v>
      </c>
      <c r="F47" s="98">
        <f>$E47/INDEX('Data input year MFF'!$D$4:$D$241,MATCH($B47,'Data input year MFF'!$B$4:$B$241,0),1)</f>
        <v>209548.19927180454</v>
      </c>
      <c r="G47" s="99" t="str">
        <f>IFERROR(INDEX(Mergers!E:E,MATCH($B47,Mergers!D:D,0)),"")</f>
        <v/>
      </c>
      <c r="H47" s="100" t="str">
        <f t="shared" si="1"/>
        <v>RDR</v>
      </c>
    </row>
    <row r="48" spans="2:8" x14ac:dyDescent="0.2">
      <c r="B48" s="97" t="s">
        <v>289</v>
      </c>
      <c r="C48" s="98">
        <f>SUMIF(Table1[NHS Trust Code],$B48,Table1[value])</f>
        <v>0</v>
      </c>
      <c r="D48" s="98">
        <f>SUMIF(Table2[NHS Code],$B48,Table2[Value £''000])</f>
        <v>665235</v>
      </c>
      <c r="E48" s="98">
        <f t="shared" si="0"/>
        <v>665235</v>
      </c>
      <c r="F48" s="98">
        <f>$E48/INDEX('Data input year MFF'!$D$4:$D$241,MATCH($B48,'Data input year MFF'!$B$4:$B$241,0),1)</f>
        <v>570942.18527523847</v>
      </c>
      <c r="G48" s="99" t="str">
        <f>IFERROR(INDEX(Mergers!E:E,MATCH($B48,Mergers!D:D,0)),"")</f>
        <v/>
      </c>
      <c r="H48" s="100" t="str">
        <f t="shared" si="1"/>
        <v>RDU</v>
      </c>
    </row>
    <row r="49" spans="2:8" x14ac:dyDescent="0.2">
      <c r="B49" s="97" t="s">
        <v>269</v>
      </c>
      <c r="C49" s="98">
        <f>SUMIF(Table1[NHS Trust Code],$B49,Table1[value])</f>
        <v>0</v>
      </c>
      <c r="D49" s="98">
        <f>SUMIF(Table2[NHS Code],$B49,Table2[Value £''000])</f>
        <v>244098</v>
      </c>
      <c r="E49" s="98">
        <f t="shared" si="0"/>
        <v>244098</v>
      </c>
      <c r="F49" s="98">
        <f>$E49/INDEX('Data input year MFF'!$D$4:$D$241,MATCH($B49,'Data input year MFF'!$B$4:$B$241,0),1)</f>
        <v>229077.82515991473</v>
      </c>
      <c r="G49" s="99" t="str">
        <f>IFERROR(INDEX(Mergers!E:E,MATCH($B49,Mergers!D:D,0)),"")</f>
        <v/>
      </c>
      <c r="H49" s="100" t="str">
        <f t="shared" si="1"/>
        <v>RDY</v>
      </c>
    </row>
    <row r="50" spans="2:8" x14ac:dyDescent="0.2">
      <c r="B50" s="97" t="s">
        <v>114</v>
      </c>
      <c r="C50" s="98">
        <f>SUMIF(Table1[NHS Trust Code],$B50,Table1[value])</f>
        <v>0</v>
      </c>
      <c r="D50" s="98">
        <f>SUMIF(Table2[NHS Code],$B50,Table2[Value £''000])</f>
        <v>291227.51300000004</v>
      </c>
      <c r="E50" s="98">
        <f t="shared" si="0"/>
        <v>291227.51300000004</v>
      </c>
      <c r="F50" s="98">
        <f>$E50/INDEX('Data input year MFF'!$D$4:$D$241,MATCH($B50,'Data input year MFF'!$B$4:$B$241,0),1)</f>
        <v>273534.48209467047</v>
      </c>
      <c r="G50" s="99" t="str">
        <f>IFERROR(INDEX(Mergers!E:E,MATCH($B50,Mergers!D:D,0)),"")</f>
        <v/>
      </c>
      <c r="H50" s="100" t="str">
        <f t="shared" si="1"/>
        <v>RDZ</v>
      </c>
    </row>
    <row r="51" spans="2:8" x14ac:dyDescent="0.2">
      <c r="B51" s="97" t="s">
        <v>71</v>
      </c>
      <c r="C51" s="98">
        <f>SUMIF(Table1[NHS Trust Code],$B51,Table1[value])</f>
        <v>0</v>
      </c>
      <c r="D51" s="98">
        <f>SUMIF(Table2[NHS Code],$B51,Table2[Value £''000])</f>
        <v>200586</v>
      </c>
      <c r="E51" s="98">
        <f t="shared" si="0"/>
        <v>200586</v>
      </c>
      <c r="F51" s="98">
        <f>$E51/INDEX('Data input year MFF'!$D$4:$D$241,MATCH($B51,'Data input year MFF'!$B$4:$B$241,0),1)</f>
        <v>194855.11617808632</v>
      </c>
      <c r="G51" s="99" t="str">
        <f>IFERROR(INDEX(Mergers!E:E,MATCH($B51,Mergers!D:D,0)),"")</f>
        <v/>
      </c>
      <c r="H51" s="100" t="str">
        <f t="shared" si="1"/>
        <v>RE9</v>
      </c>
    </row>
    <row r="52" spans="2:8" x14ac:dyDescent="0.2">
      <c r="B52" s="97" t="s">
        <v>403</v>
      </c>
      <c r="C52" s="98">
        <f>SUMIF(Table1[NHS Trust Code],$B52,Table1[value])</f>
        <v>379462</v>
      </c>
      <c r="D52" s="98">
        <f>SUMIF(Table2[NHS Code],$B52,Table2[Value £''000])</f>
        <v>0</v>
      </c>
      <c r="E52" s="98">
        <f t="shared" si="0"/>
        <v>379462</v>
      </c>
      <c r="F52" s="98">
        <f>$E52/INDEX('Data input year MFF'!$D$4:$D$241,MATCH($B52,'Data input year MFF'!$B$4:$B$241,0),1)</f>
        <v>378255.74243736727</v>
      </c>
      <c r="G52" s="99" t="str">
        <f>IFERROR(INDEX(Mergers!E:E,MATCH($B52,Mergers!D:D,0)),"")</f>
        <v/>
      </c>
      <c r="H52" s="100" t="str">
        <f t="shared" si="1"/>
        <v>REF</v>
      </c>
    </row>
    <row r="53" spans="2:8" x14ac:dyDescent="0.2">
      <c r="B53" s="97" t="s">
        <v>338</v>
      </c>
      <c r="C53" s="98">
        <f>SUMIF(Table1[NHS Trust Code],$B53,Table1[value])</f>
        <v>0</v>
      </c>
      <c r="D53" s="98">
        <f>SUMIF(Table2[NHS Code],$B53,Table2[Value £''000])</f>
        <v>343371</v>
      </c>
      <c r="E53" s="98">
        <f t="shared" si="0"/>
        <v>343371</v>
      </c>
      <c r="F53" s="98">
        <f>$E53/INDEX('Data input year MFF'!$D$4:$D$241,MATCH($B53,'Data input year MFF'!$B$4:$B$241,0),1)</f>
        <v>330571.28003696864</v>
      </c>
      <c r="G53" s="99" t="str">
        <f>IFERROR(INDEX(Mergers!E:E,MATCH($B53,Mergers!D:D,0)),"")</f>
        <v/>
      </c>
      <c r="H53" s="100" t="str">
        <f t="shared" si="1"/>
        <v>REM</v>
      </c>
    </row>
    <row r="54" spans="2:8" x14ac:dyDescent="0.2">
      <c r="B54" s="97" t="s">
        <v>257</v>
      </c>
      <c r="C54" s="98">
        <f>SUMIF(Table1[NHS Trust Code],$B54,Table1[value])</f>
        <v>0</v>
      </c>
      <c r="D54" s="98">
        <f>SUMIF(Table2[NHS Code],$B54,Table2[Value £''000])</f>
        <v>112458.10200000001</v>
      </c>
      <c r="E54" s="98">
        <f t="shared" si="0"/>
        <v>112458.10200000001</v>
      </c>
      <c r="F54" s="98">
        <f>$E54/INDEX('Data input year MFF'!$D$4:$D$241,MATCH($B54,'Data input year MFF'!$B$4:$B$241,0),1)</f>
        <v>108195.10660466943</v>
      </c>
      <c r="G54" s="99" t="str">
        <f>IFERROR(INDEX(Mergers!E:E,MATCH($B54,Mergers!D:D,0)),"")</f>
        <v/>
      </c>
      <c r="H54" s="100" t="str">
        <f t="shared" si="1"/>
        <v>REN</v>
      </c>
    </row>
    <row r="55" spans="2:8" x14ac:dyDescent="0.2">
      <c r="B55" s="97" t="s">
        <v>31</v>
      </c>
      <c r="C55" s="98">
        <f>SUMIF(Table1[NHS Trust Code],$B55,Table1[value])</f>
        <v>0</v>
      </c>
      <c r="D55" s="98">
        <f>SUMIF(Table2[NHS Code],$B55,Table2[Value £''000])</f>
        <v>109557</v>
      </c>
      <c r="E55" s="98">
        <f t="shared" si="0"/>
        <v>109557</v>
      </c>
      <c r="F55" s="98">
        <f>$E55/INDEX('Data input year MFF'!$D$4:$D$241,MATCH($B55,'Data input year MFF'!$B$4:$B$241,0),1)</f>
        <v>105297.70772262003</v>
      </c>
      <c r="G55" s="99" t="str">
        <f>IFERROR(INDEX(Mergers!E:E,MATCH($B55,Mergers!D:D,0)),"")</f>
        <v/>
      </c>
      <c r="H55" s="100" t="str">
        <f t="shared" si="1"/>
        <v>REP</v>
      </c>
    </row>
    <row r="56" spans="2:8" x14ac:dyDescent="0.2">
      <c r="B56" s="97" t="s">
        <v>422</v>
      </c>
      <c r="C56" s="98">
        <f>SUMIF(Table1[NHS Trust Code],$B56,Table1[value])</f>
        <v>0</v>
      </c>
      <c r="D56" s="98">
        <f>SUMIF(Table2[NHS Code],$B56,Table2[Value £''000])</f>
        <v>120131.71799999999</v>
      </c>
      <c r="E56" s="98">
        <f t="shared" si="0"/>
        <v>120131.71799999999</v>
      </c>
      <c r="F56" s="98">
        <f>$E56/INDEX('Data input year MFF'!$D$4:$D$241,MATCH($B56,'Data input year MFF'!$B$4:$B$241,0),1)</f>
        <v>115473.84933920452</v>
      </c>
      <c r="G56" s="99" t="str">
        <f>IFERROR(INDEX(Mergers!E:E,MATCH($B56,Mergers!D:D,0)),"")</f>
        <v/>
      </c>
      <c r="H56" s="100" t="str">
        <f t="shared" si="1"/>
        <v>RET</v>
      </c>
    </row>
    <row r="57" spans="2:8" x14ac:dyDescent="0.2">
      <c r="B57" s="97" t="s">
        <v>345</v>
      </c>
      <c r="C57" s="98">
        <f>SUMIF(Table1[NHS Trust Code],$B57,Table1[value])</f>
        <v>557966</v>
      </c>
      <c r="D57" s="98">
        <f>SUMIF(Table2[NHS Code],$B57,Table2[Value £''000])</f>
        <v>0</v>
      </c>
      <c r="E57" s="98">
        <f t="shared" si="0"/>
        <v>557966</v>
      </c>
      <c r="F57" s="98">
        <f>$E57/INDEX('Data input year MFF'!$D$4:$D$241,MATCH($B57,'Data input year MFF'!$B$4:$B$241,0),1)</f>
        <v>475109.31160299561</v>
      </c>
      <c r="G57" s="99" t="str">
        <f>IFERROR(INDEX(Mergers!E:E,MATCH($B57,Mergers!D:D,0)),"")</f>
        <v/>
      </c>
      <c r="H57" s="100" t="str">
        <f t="shared" si="1"/>
        <v>RF4</v>
      </c>
    </row>
    <row r="58" spans="2:8" x14ac:dyDescent="0.2">
      <c r="B58" s="97" t="s">
        <v>211</v>
      </c>
      <c r="C58" s="98">
        <f>SUMIF(Table1[NHS Trust Code],$B58,Table1[value])</f>
        <v>0</v>
      </c>
      <c r="D58" s="98">
        <f>SUMIF(Table2[NHS Code],$B58,Table2[Value £''000])</f>
        <v>193062</v>
      </c>
      <c r="E58" s="98">
        <f t="shared" si="0"/>
        <v>193062</v>
      </c>
      <c r="F58" s="98">
        <f>$E58/INDEX('Data input year MFF'!$D$4:$D$241,MATCH($B58,'Data input year MFF'!$B$4:$B$241,0),1)</f>
        <v>187016.14215636894</v>
      </c>
      <c r="G58" s="99" t="str">
        <f>IFERROR(INDEX(Mergers!E:E,MATCH($B58,Mergers!D:D,0)),"")</f>
        <v/>
      </c>
      <c r="H58" s="100" t="str">
        <f t="shared" si="1"/>
        <v>RFF</v>
      </c>
    </row>
    <row r="59" spans="2:8" x14ac:dyDescent="0.2">
      <c r="B59" s="97" t="s">
        <v>112</v>
      </c>
      <c r="C59" s="98">
        <f>SUMIF(Table1[NHS Trust Code],$B59,Table1[value])</f>
        <v>0</v>
      </c>
      <c r="D59" s="98">
        <f>SUMIF(Table2[NHS Code],$B59,Table2[Value £''000])</f>
        <v>248322.7401</v>
      </c>
      <c r="E59" s="98">
        <f t="shared" si="0"/>
        <v>248322.7401</v>
      </c>
      <c r="F59" s="98">
        <f>$E59/INDEX('Data input year MFF'!$D$4:$D$241,MATCH($B59,'Data input year MFF'!$B$4:$B$241,0),1)</f>
        <v>241746.5097940719</v>
      </c>
      <c r="G59" s="99" t="str">
        <f>IFERROR(INDEX(Mergers!E:E,MATCH($B59,Mergers!D:D,0)),"")</f>
        <v/>
      </c>
      <c r="H59" s="100" t="str">
        <f t="shared" si="1"/>
        <v>RFR</v>
      </c>
    </row>
    <row r="60" spans="2:8" x14ac:dyDescent="0.2">
      <c r="B60" s="97" t="s">
        <v>253</v>
      </c>
      <c r="C60" s="98">
        <f>SUMIF(Table1[NHS Trust Code],$B60,Table1[value])</f>
        <v>0</v>
      </c>
      <c r="D60" s="98">
        <f>SUMIF(Table2[NHS Code],$B60,Table2[Value £''000])</f>
        <v>235287</v>
      </c>
      <c r="E60" s="98">
        <f t="shared" si="0"/>
        <v>235287</v>
      </c>
      <c r="F60" s="98">
        <f>$E60/INDEX('Data input year MFF'!$D$4:$D$241,MATCH($B60,'Data input year MFF'!$B$4:$B$241,0),1)</f>
        <v>228680.64485090229</v>
      </c>
      <c r="G60" s="99" t="str">
        <f>IFERROR(INDEX(Mergers!E:E,MATCH($B60,Mergers!D:D,0)),"")</f>
        <v/>
      </c>
      <c r="H60" s="100" t="str">
        <f t="shared" si="1"/>
        <v>RFS</v>
      </c>
    </row>
    <row r="61" spans="2:8" x14ac:dyDescent="0.2">
      <c r="B61" s="97" t="s">
        <v>19</v>
      </c>
      <c r="C61" s="98">
        <f>SUMIF(Table1[NHS Trust Code],$B61,Table1[value])</f>
        <v>0</v>
      </c>
      <c r="D61" s="98">
        <f>SUMIF(Table2[NHS Code],$B61,Table2[Value £''000])</f>
        <v>153332</v>
      </c>
      <c r="E61" s="98">
        <f t="shared" si="0"/>
        <v>153332</v>
      </c>
      <c r="F61" s="98">
        <f>$E61/INDEX('Data input year MFF'!$D$4:$D$241,MATCH($B61,'Data input year MFF'!$B$4:$B$241,0),1)</f>
        <v>147417.46392967744</v>
      </c>
      <c r="G61" s="99" t="str">
        <f>IFERROR(INDEX(Mergers!E:E,MATCH($B61,Mergers!D:D,0)),"")</f>
        <v/>
      </c>
      <c r="H61" s="100" t="str">
        <f t="shared" si="1"/>
        <v>RGD</v>
      </c>
    </row>
    <row r="62" spans="2:8" x14ac:dyDescent="0.2">
      <c r="B62" s="97" t="s">
        <v>381</v>
      </c>
      <c r="C62" s="98">
        <f>SUMIF(Table1[NHS Trust Code],$B62,Table1[value])</f>
        <v>0</v>
      </c>
      <c r="D62" s="98">
        <f>SUMIF(Table2[NHS Code],$B62,Table2[Value £''000])</f>
        <v>152957</v>
      </c>
      <c r="E62" s="98">
        <f t="shared" si="0"/>
        <v>152957</v>
      </c>
      <c r="F62" s="98">
        <f>$E62/INDEX('Data input year MFF'!$D$4:$D$241,MATCH($B62,'Data input year MFF'!$B$4:$B$241,0),1)</f>
        <v>141604.43115025308</v>
      </c>
      <c r="G62" s="99" t="str">
        <f>IFERROR(INDEX(Mergers!E:E,MATCH($B62,Mergers!D:D,0)),"")</f>
        <v/>
      </c>
      <c r="H62" s="100" t="str">
        <f t="shared" si="1"/>
        <v>RGM</v>
      </c>
    </row>
    <row r="63" spans="2:8" x14ac:dyDescent="0.2">
      <c r="B63" s="97" t="s">
        <v>387</v>
      </c>
      <c r="C63" s="98">
        <f>SUMIF(Table1[NHS Trust Code],$B63,Table1[value])</f>
        <v>0</v>
      </c>
      <c r="D63" s="98">
        <f>SUMIF(Table2[NHS Code],$B63,Table2[Value £''000])</f>
        <v>294438</v>
      </c>
      <c r="E63" s="98">
        <f t="shared" si="0"/>
        <v>294438</v>
      </c>
      <c r="F63" s="98">
        <f>$E63/INDEX('Data input year MFF'!$D$4:$D$241,MATCH($B63,'Data input year MFF'!$B$4:$B$241,0),1)</f>
        <v>277709.34450566757</v>
      </c>
      <c r="G63" s="99" t="str">
        <f>IFERROR(INDEX(Mergers!E:E,MATCH($B63,Mergers!D:D,0)),"")</f>
        <v>RGN</v>
      </c>
      <c r="H63" s="100" t="str">
        <f t="shared" si="1"/>
        <v>RGN</v>
      </c>
    </row>
    <row r="64" spans="2:8" x14ac:dyDescent="0.2">
      <c r="B64" s="97" t="s">
        <v>202</v>
      </c>
      <c r="C64" s="98">
        <f>SUMIF(Table1[NHS Trust Code],$B64,Table1[value])</f>
        <v>0</v>
      </c>
      <c r="D64" s="98">
        <f>SUMIF(Table2[NHS Code],$B64,Table2[Value £''000])</f>
        <v>192043.50270000001</v>
      </c>
      <c r="E64" s="98">
        <f t="shared" si="0"/>
        <v>192043.50270000001</v>
      </c>
      <c r="F64" s="98">
        <f>$E64/INDEX('Data input year MFF'!$D$4:$D$241,MATCH($B64,'Data input year MFF'!$B$4:$B$241,0),1)</f>
        <v>188527.28039338303</v>
      </c>
      <c r="G64" s="99" t="str">
        <f>IFERROR(INDEX(Mergers!E:E,MATCH($B64,Mergers!D:D,0)),"")</f>
        <v/>
      </c>
      <c r="H64" s="100" t="str">
        <f t="shared" si="1"/>
        <v>RGP</v>
      </c>
    </row>
    <row r="65" spans="2:8" x14ac:dyDescent="0.2">
      <c r="B65" s="97" t="s">
        <v>200</v>
      </c>
      <c r="C65" s="98">
        <f>SUMIF(Table1[NHS Trust Code],$B65,Table1[value])</f>
        <v>296451</v>
      </c>
      <c r="D65" s="98">
        <f>SUMIF(Table2[NHS Code],$B65,Table2[Value £''000])</f>
        <v>0</v>
      </c>
      <c r="E65" s="98">
        <f t="shared" si="0"/>
        <v>296451</v>
      </c>
      <c r="F65" s="98">
        <f>$E65/INDEX('Data input year MFF'!$D$4:$D$241,MATCH($B65,'Data input year MFF'!$B$4:$B$241,0),1)</f>
        <v>283709.60178388568</v>
      </c>
      <c r="G65" s="99" t="str">
        <f>IFERROR(INDEX(Mergers!E:E,MATCH($B65,Mergers!D:D,0)),"")</f>
        <v>RDE</v>
      </c>
      <c r="H65" s="100" t="str">
        <f t="shared" si="1"/>
        <v>RDE</v>
      </c>
    </row>
    <row r="66" spans="2:8" x14ac:dyDescent="0.2">
      <c r="B66" s="97" t="s">
        <v>145</v>
      </c>
      <c r="C66" s="98">
        <f>SUMIF(Table1[NHS Trust Code],$B66,Table1[value])</f>
        <v>0</v>
      </c>
      <c r="D66" s="98">
        <f>SUMIF(Table2[NHS Code],$B66,Table2[Value £''000])</f>
        <v>254481</v>
      </c>
      <c r="E66" s="98">
        <f t="shared" si="0"/>
        <v>254481</v>
      </c>
      <c r="F66" s="98">
        <f>$E66/INDEX('Data input year MFF'!$D$4:$D$241,MATCH($B66,'Data input year MFF'!$B$4:$B$241,0),1)</f>
        <v>243808.99276853568</v>
      </c>
      <c r="G66" s="99" t="str">
        <f>IFERROR(INDEX(Mergers!E:E,MATCH($B66,Mergers!D:D,0)),"")</f>
        <v/>
      </c>
      <c r="H66" s="100" t="str">
        <f t="shared" si="1"/>
        <v>RGR</v>
      </c>
    </row>
    <row r="67" spans="2:8" x14ac:dyDescent="0.2">
      <c r="B67" s="97" t="s">
        <v>236</v>
      </c>
      <c r="C67" s="98">
        <f>SUMIF(Table1[NHS Trust Code],$B67,Table1[value])</f>
        <v>0</v>
      </c>
      <c r="D67" s="98">
        <f>SUMIF(Table2[NHS Code],$B67,Table2[Value £''000])</f>
        <v>779536</v>
      </c>
      <c r="E67" s="98">
        <f t="shared" si="0"/>
        <v>779536</v>
      </c>
      <c r="F67" s="98">
        <f>$E67/INDEX('Data input year MFF'!$D$4:$D$241,MATCH($B67,'Data input year MFF'!$B$4:$B$241,0),1)</f>
        <v>716125.91475233936</v>
      </c>
      <c r="G67" s="99" t="str">
        <f>IFERROR(INDEX(Mergers!E:E,MATCH($B67,Mergers!D:D,0)),"")</f>
        <v/>
      </c>
      <c r="H67" s="100" t="str">
        <f t="shared" si="1"/>
        <v>RGT</v>
      </c>
    </row>
    <row r="68" spans="2:8" x14ac:dyDescent="0.2">
      <c r="B68" s="97" t="s">
        <v>328</v>
      </c>
      <c r="C68" s="98">
        <f>SUMIF(Table1[NHS Trust Code],$B68,Table1[value])</f>
        <v>0</v>
      </c>
      <c r="D68" s="98">
        <f>SUMIF(Table2[NHS Code],$B68,Table2[Value £''000])</f>
        <v>169843.3</v>
      </c>
      <c r="E68" s="98">
        <f t="shared" si="0"/>
        <v>169843.3</v>
      </c>
      <c r="F68" s="98">
        <f>$E68/INDEX('Data input year MFF'!$D$4:$D$241,MATCH($B68,'Data input year MFF'!$B$4:$B$241,0),1)</f>
        <v>163994.28000919215</v>
      </c>
      <c r="G68" s="99" t="str">
        <f>IFERROR(INDEX(Mergers!E:E,MATCH($B68,Mergers!D:D,0)),"")</f>
        <v/>
      </c>
      <c r="H68" s="100" t="str">
        <f t="shared" si="1"/>
        <v>RH5</v>
      </c>
    </row>
    <row r="69" spans="2:8" x14ac:dyDescent="0.2">
      <c r="B69" s="97" t="s">
        <v>405</v>
      </c>
      <c r="C69" s="98">
        <f>SUMIF(Table1[NHS Trust Code],$B69,Table1[value])</f>
        <v>0</v>
      </c>
      <c r="D69" s="98">
        <f>SUMIF(Table2[NHS Code],$B69,Table2[Value £''000])</f>
        <v>452125</v>
      </c>
      <c r="E69" s="98">
        <f t="shared" ref="E69:E132" si="2">C69+D69</f>
        <v>452125</v>
      </c>
      <c r="F69" s="98">
        <f>$E69/INDEX('Data input year MFF'!$D$4:$D$241,MATCH($B69,'Data input year MFF'!$B$4:$B$241,0),1)</f>
        <v>442761.48021638393</v>
      </c>
      <c r="G69" s="99" t="str">
        <f>IFERROR(INDEX(Mergers!E:E,MATCH($B69,Mergers!D:D,0)),"")</f>
        <v/>
      </c>
      <c r="H69" s="100" t="str">
        <f t="shared" ref="H69:H132" si="3">IF($G69="",$B69,$G69)</f>
        <v>RH8</v>
      </c>
    </row>
    <row r="70" spans="2:8" x14ac:dyDescent="0.2">
      <c r="B70" s="97" t="s">
        <v>376</v>
      </c>
      <c r="C70" s="98">
        <f>SUMIF(Table1[NHS Trust Code],$B70,Table1[value])</f>
        <v>0</v>
      </c>
      <c r="D70" s="98">
        <f>SUMIF(Table2[NHS Code],$B70,Table2[Value £''000])</f>
        <v>459408</v>
      </c>
      <c r="E70" s="98">
        <f t="shared" si="2"/>
        <v>459408</v>
      </c>
      <c r="F70" s="98">
        <f>$E70/INDEX('Data input year MFF'!$D$4:$D$241,MATCH($B70,'Data input year MFF'!$B$4:$B$241,0),1)</f>
        <v>444976.95245493407</v>
      </c>
      <c r="G70" s="99" t="str">
        <f>IFERROR(INDEX(Mergers!E:E,MATCH($B70,Mergers!D:D,0)),"")</f>
        <v/>
      </c>
      <c r="H70" s="100" t="str">
        <f t="shared" si="3"/>
        <v>RHA</v>
      </c>
    </row>
    <row r="71" spans="2:8" x14ac:dyDescent="0.2">
      <c r="B71" s="97" t="s">
        <v>79</v>
      </c>
      <c r="C71" s="98">
        <f>SUMIF(Table1[NHS Trust Code],$B71,Table1[value])</f>
        <v>0</v>
      </c>
      <c r="D71" s="98">
        <f>SUMIF(Table2[NHS Code],$B71,Table2[Value £''000])</f>
        <v>761809</v>
      </c>
      <c r="E71" s="98">
        <f t="shared" si="2"/>
        <v>761809</v>
      </c>
      <c r="F71" s="98">
        <f>$E71/INDEX('Data input year MFF'!$D$4:$D$241,MATCH($B71,'Data input year MFF'!$B$4:$B$241,0),1)</f>
        <v>700447.68173681013</v>
      </c>
      <c r="G71" s="99" t="str">
        <f>IFERROR(INDEX(Mergers!E:E,MATCH($B71,Mergers!D:D,0)),"")</f>
        <v/>
      </c>
      <c r="H71" s="100" t="str">
        <f t="shared" si="3"/>
        <v>RHM</v>
      </c>
    </row>
    <row r="72" spans="2:8" x14ac:dyDescent="0.2">
      <c r="B72" s="97" t="s">
        <v>319</v>
      </c>
      <c r="C72" s="98">
        <f>SUMIF(Table1[NHS Trust Code],$B72,Table1[value])</f>
        <v>0</v>
      </c>
      <c r="D72" s="98">
        <f>SUMIF(Table2[NHS Code],$B72,Table2[Value £''000])</f>
        <v>1058882</v>
      </c>
      <c r="E72" s="98">
        <f t="shared" si="2"/>
        <v>1058882</v>
      </c>
      <c r="F72" s="98">
        <f>$E72/INDEX('Data input year MFF'!$D$4:$D$241,MATCH($B72,'Data input year MFF'!$B$4:$B$241,0),1)</f>
        <v>1028618.0011695883</v>
      </c>
      <c r="G72" s="99" t="str">
        <f>IFERROR(INDEX(Mergers!E:E,MATCH($B72,Mergers!D:D,0)),"")</f>
        <v/>
      </c>
      <c r="H72" s="100" t="str">
        <f t="shared" si="3"/>
        <v>RHQ</v>
      </c>
    </row>
    <row r="73" spans="2:8" x14ac:dyDescent="0.2">
      <c r="B73" s="97" t="s">
        <v>393</v>
      </c>
      <c r="C73" s="98">
        <f>SUMIF(Table1[NHS Trust Code],$B73,Table1[value])</f>
        <v>530382</v>
      </c>
      <c r="D73" s="98">
        <f>SUMIF(Table2[NHS Code],$B73,Table2[Value £''000])</f>
        <v>0</v>
      </c>
      <c r="E73" s="98">
        <f t="shared" si="2"/>
        <v>530382</v>
      </c>
      <c r="F73" s="98">
        <f>$E73/INDEX('Data input year MFF'!$D$4:$D$241,MATCH($B73,'Data input year MFF'!$B$4:$B$241,0),1)</f>
        <v>487046.09922890941</v>
      </c>
      <c r="G73" s="99" t="str">
        <f>IFERROR(INDEX(Mergers!E:E,MATCH($B73,Mergers!D:D,0)),"")</f>
        <v/>
      </c>
      <c r="H73" s="100" t="str">
        <f t="shared" si="3"/>
        <v>RHU</v>
      </c>
    </row>
    <row r="74" spans="2:8" x14ac:dyDescent="0.2">
      <c r="B74" s="97" t="s">
        <v>399</v>
      </c>
      <c r="C74" s="98">
        <f>SUMIF(Table1[NHS Trust Code],$B74,Table1[value])</f>
        <v>0</v>
      </c>
      <c r="D74" s="98">
        <f>SUMIF(Table2[NHS Code],$B74,Table2[Value £''000])</f>
        <v>401108.4</v>
      </c>
      <c r="E74" s="98">
        <f t="shared" si="2"/>
        <v>401108.4</v>
      </c>
      <c r="F74" s="98">
        <f>$E74/INDEX('Data input year MFF'!$D$4:$D$241,MATCH($B74,'Data input year MFF'!$B$4:$B$241,0),1)</f>
        <v>348863.02259864897</v>
      </c>
      <c r="G74" s="99" t="str">
        <f>IFERROR(INDEX(Mergers!E:E,MATCH($B74,Mergers!D:D,0)),"")</f>
        <v/>
      </c>
      <c r="H74" s="100" t="str">
        <f t="shared" si="3"/>
        <v>RHW</v>
      </c>
    </row>
    <row r="75" spans="2:8" x14ac:dyDescent="0.2">
      <c r="B75" s="97" t="s">
        <v>301</v>
      </c>
      <c r="C75" s="98">
        <f>SUMIF(Table1[NHS Trust Code],$B75,Table1[value])</f>
        <v>0</v>
      </c>
      <c r="D75" s="98">
        <f>SUMIF(Table2[NHS Code],$B75,Table2[Value £''000])</f>
        <v>1446510</v>
      </c>
      <c r="E75" s="98">
        <f t="shared" si="2"/>
        <v>1446510</v>
      </c>
      <c r="F75" s="98">
        <f>$E75/INDEX('Data input year MFF'!$D$4:$D$241,MATCH($B75,'Data input year MFF'!$B$4:$B$241,0),1)</f>
        <v>1132715.0753820001</v>
      </c>
      <c r="G75" s="99" t="str">
        <f>IFERROR(INDEX(Mergers!E:E,MATCH($B75,Mergers!D:D,0)),"")</f>
        <v/>
      </c>
      <c r="H75" s="100" t="str">
        <f t="shared" si="3"/>
        <v>RJ1</v>
      </c>
    </row>
    <row r="76" spans="2:8" x14ac:dyDescent="0.2">
      <c r="B76" s="97" t="s">
        <v>106</v>
      </c>
      <c r="C76" s="98">
        <f>SUMIF(Table1[NHS Trust Code],$B76,Table1[value])</f>
        <v>539242</v>
      </c>
      <c r="D76" s="98">
        <f>SUMIF(Table2[NHS Code],$B76,Table2[Value £''000])</f>
        <v>0</v>
      </c>
      <c r="E76" s="98">
        <f t="shared" si="2"/>
        <v>539242</v>
      </c>
      <c r="F76" s="98">
        <f>$E76/INDEX('Data input year MFF'!$D$4:$D$241,MATCH($B76,'Data input year MFF'!$B$4:$B$241,0),1)</f>
        <v>447763.47441378853</v>
      </c>
      <c r="G76" s="99" t="str">
        <f>IFERROR(INDEX(Mergers!E:E,MATCH($B76,Mergers!D:D,0)),"")</f>
        <v/>
      </c>
      <c r="H76" s="100" t="str">
        <f t="shared" si="3"/>
        <v>RJ2</v>
      </c>
    </row>
    <row r="77" spans="2:8" x14ac:dyDescent="0.2">
      <c r="B77" s="97" t="s">
        <v>38</v>
      </c>
      <c r="C77" s="98">
        <f>SUMIF(Table1[NHS Trust Code],$B77,Table1[value])</f>
        <v>274671</v>
      </c>
      <c r="D77" s="98">
        <f>SUMIF(Table2[NHS Code],$B77,Table2[Value £''000])</f>
        <v>0</v>
      </c>
      <c r="E77" s="98">
        <f t="shared" si="2"/>
        <v>274671</v>
      </c>
      <c r="F77" s="98">
        <f>$E77/INDEX('Data input year MFF'!$D$4:$D$241,MATCH($B77,'Data input year MFF'!$B$4:$B$241,0),1)</f>
        <v>228042.47168678752</v>
      </c>
      <c r="G77" s="99" t="str">
        <f>IFERROR(INDEX(Mergers!E:E,MATCH($B77,Mergers!D:D,0)),"")</f>
        <v/>
      </c>
      <c r="H77" s="100" t="str">
        <f t="shared" si="3"/>
        <v>RJ6</v>
      </c>
    </row>
    <row r="78" spans="2:8" x14ac:dyDescent="0.2">
      <c r="B78" s="97" t="s">
        <v>84</v>
      </c>
      <c r="C78" s="98">
        <f>SUMIF(Table1[NHS Trust Code],$B78,Table1[value])</f>
        <v>0</v>
      </c>
      <c r="D78" s="98">
        <f>SUMIF(Table2[NHS Code],$B78,Table2[Value £''000])</f>
        <v>798090</v>
      </c>
      <c r="E78" s="98">
        <f t="shared" si="2"/>
        <v>798090</v>
      </c>
      <c r="F78" s="98">
        <f>$E78/INDEX('Data input year MFF'!$D$4:$D$241,MATCH($B78,'Data input year MFF'!$B$4:$B$241,0),1)</f>
        <v>658243.52923904744</v>
      </c>
      <c r="G78" s="99" t="str">
        <f>IFERROR(INDEX(Mergers!E:E,MATCH($B78,Mergers!D:D,0)),"")</f>
        <v/>
      </c>
      <c r="H78" s="100" t="str">
        <f t="shared" si="3"/>
        <v>RJ7</v>
      </c>
    </row>
    <row r="79" spans="2:8" x14ac:dyDescent="0.2">
      <c r="B79" s="97" t="s">
        <v>1</v>
      </c>
      <c r="C79" s="98">
        <f>SUMIF(Table1[NHS Trust Code],$B79,Table1[value])</f>
        <v>0</v>
      </c>
      <c r="D79" s="98">
        <f>SUMIF(Table2[NHS Code],$B79,Table2[Value £''000])</f>
        <v>175739</v>
      </c>
      <c r="E79" s="98">
        <f t="shared" si="2"/>
        <v>175739</v>
      </c>
      <c r="F79" s="98">
        <f>$E79/INDEX('Data input year MFF'!$D$4:$D$241,MATCH($B79,'Data input year MFF'!$B$4:$B$241,0),1)</f>
        <v>175739</v>
      </c>
      <c r="G79" s="99" t="str">
        <f>IFERROR(INDEX(Mergers!E:E,MATCH($B79,Mergers!D:D,0)),"")</f>
        <v/>
      </c>
      <c r="H79" s="100" t="str">
        <f t="shared" si="3"/>
        <v>RJ8</v>
      </c>
    </row>
    <row r="80" spans="2:8" x14ac:dyDescent="0.2">
      <c r="B80" s="97" t="s">
        <v>73</v>
      </c>
      <c r="C80" s="98">
        <f>SUMIF(Table1[NHS Trust Code],$B80,Table1[value])</f>
        <v>0</v>
      </c>
      <c r="D80" s="98">
        <f>SUMIF(Table2[NHS Code],$B80,Table2[Value £''000])</f>
        <v>267455</v>
      </c>
      <c r="E80" s="98">
        <f t="shared" si="2"/>
        <v>267455</v>
      </c>
      <c r="F80" s="98">
        <f>$E80/INDEX('Data input year MFF'!$D$4:$D$241,MATCH($B80,'Data input year MFF'!$B$4:$B$241,0),1)</f>
        <v>253141.1345470378</v>
      </c>
      <c r="G80" s="99" t="str">
        <f>IFERROR(INDEX(Mergers!E:E,MATCH($B80,Mergers!D:D,0)),"")</f>
        <v/>
      </c>
      <c r="H80" s="100" t="str">
        <f t="shared" si="3"/>
        <v>RJC</v>
      </c>
    </row>
    <row r="81" spans="2:8" x14ac:dyDescent="0.2">
      <c r="B81" s="97" t="s">
        <v>431</v>
      </c>
      <c r="C81" s="98">
        <f>SUMIF(Table1[NHS Trust Code],$B81,Table1[value])</f>
        <v>739279</v>
      </c>
      <c r="D81" s="98">
        <f>SUMIF(Table2[NHS Code],$B81,Table2[Value £''000])</f>
        <v>0</v>
      </c>
      <c r="E81" s="98">
        <f t="shared" si="2"/>
        <v>739279</v>
      </c>
      <c r="F81" s="98">
        <f>$E81/INDEX('Data input year MFF'!$D$4:$D$241,MATCH($B81,'Data input year MFF'!$B$4:$B$241,0),1)</f>
        <v>720052.16703580983</v>
      </c>
      <c r="G81" s="99" t="str">
        <f>IFERROR(INDEX(Mergers!E:E,MATCH($B81,Mergers!D:D,0)),"")</f>
        <v/>
      </c>
      <c r="H81" s="100" t="str">
        <f t="shared" si="3"/>
        <v>RJE</v>
      </c>
    </row>
    <row r="82" spans="2:8" x14ac:dyDescent="0.2">
      <c r="B82" s="97" t="s">
        <v>232</v>
      </c>
      <c r="C82" s="98">
        <f>SUMIF(Table1[NHS Trust Code],$B82,Table1[value])</f>
        <v>0</v>
      </c>
      <c r="D82" s="98">
        <f>SUMIF(Table2[NHS Code],$B82,Table2[Value £''000])</f>
        <v>197161</v>
      </c>
      <c r="E82" s="98">
        <f t="shared" si="2"/>
        <v>197161</v>
      </c>
      <c r="F82" s="98">
        <f>$E82/INDEX('Data input year MFF'!$D$4:$D$241,MATCH($B82,'Data input year MFF'!$B$4:$B$241,0),1)</f>
        <v>189640.06467505213</v>
      </c>
      <c r="G82" s="99" t="str">
        <f>IFERROR(INDEX(Mergers!E:E,MATCH($B82,Mergers!D:D,0)),"")</f>
        <v>RTG</v>
      </c>
      <c r="H82" s="100" t="str">
        <f t="shared" si="3"/>
        <v>RTG</v>
      </c>
    </row>
    <row r="83" spans="2:8" x14ac:dyDescent="0.2">
      <c r="B83" s="97" t="s">
        <v>369</v>
      </c>
      <c r="C83" s="98">
        <f>SUMIF(Table1[NHS Trust Code],$B83,Table1[value])</f>
        <v>0</v>
      </c>
      <c r="D83" s="98">
        <f>SUMIF(Table2[NHS Code],$B83,Table2[Value £''000])</f>
        <v>344889</v>
      </c>
      <c r="E83" s="98">
        <f t="shared" si="2"/>
        <v>344889</v>
      </c>
      <c r="F83" s="98">
        <f>$E83/INDEX('Data input year MFF'!$D$4:$D$241,MATCH($B83,'Data input year MFF'!$B$4:$B$241,0),1)</f>
        <v>336446.54680111952</v>
      </c>
      <c r="G83" s="99" t="str">
        <f>IFERROR(INDEX(Mergers!E:E,MATCH($B83,Mergers!D:D,0)),"")</f>
        <v/>
      </c>
      <c r="H83" s="100" t="str">
        <f t="shared" si="3"/>
        <v>RJL</v>
      </c>
    </row>
    <row r="84" spans="2:8" x14ac:dyDescent="0.2">
      <c r="B84" s="97" t="s">
        <v>274</v>
      </c>
      <c r="C84" s="98">
        <f>SUMIF(Table1[NHS Trust Code],$B84,Table1[value])</f>
        <v>165589</v>
      </c>
      <c r="D84" s="98">
        <f>SUMIF(Table2[NHS Code],$B84,Table2[Value £''000])</f>
        <v>0</v>
      </c>
      <c r="E84" s="98">
        <f t="shared" si="2"/>
        <v>165589</v>
      </c>
      <c r="F84" s="98">
        <f>$E84/INDEX('Data input year MFF'!$D$4:$D$241,MATCH($B84,'Data input year MFF'!$B$4:$B$241,0),1)</f>
        <v>157802.9999809404</v>
      </c>
      <c r="G84" s="99" t="str">
        <f>IFERROR(INDEX(Mergers!E:E,MATCH($B84,Mergers!D:D,0)),"")</f>
        <v/>
      </c>
      <c r="H84" s="100" t="str">
        <f t="shared" si="3"/>
        <v>RJN</v>
      </c>
    </row>
    <row r="85" spans="2:8" x14ac:dyDescent="0.2">
      <c r="B85" s="97" t="s">
        <v>2</v>
      </c>
      <c r="C85" s="98">
        <f>SUMIF(Table1[NHS Trust Code],$B85,Table1[value])</f>
        <v>0</v>
      </c>
      <c r="D85" s="98">
        <f>SUMIF(Table2[NHS Code],$B85,Table2[Value £''000])</f>
        <v>230244</v>
      </c>
      <c r="E85" s="98">
        <f t="shared" si="2"/>
        <v>230244</v>
      </c>
      <c r="F85" s="98">
        <f>$E85/INDEX('Data input year MFF'!$D$4:$D$241,MATCH($B85,'Data input year MFF'!$B$4:$B$241,0),1)</f>
        <v>221188.32863726187</v>
      </c>
      <c r="G85" s="99" t="str">
        <f>IFERROR(INDEX(Mergers!E:E,MATCH($B85,Mergers!D:D,0)),"")</f>
        <v/>
      </c>
      <c r="H85" s="100" t="str">
        <f t="shared" si="3"/>
        <v>RJR</v>
      </c>
    </row>
    <row r="86" spans="2:8" x14ac:dyDescent="0.2">
      <c r="B86" s="97" t="s">
        <v>562</v>
      </c>
      <c r="C86" s="98">
        <f>SUMIF(Table1[NHS Trust Code],$B86,Table1[value])</f>
        <v>0</v>
      </c>
      <c r="D86" s="98">
        <f>SUMIF(Table2[NHS Code],$B86,Table2[Value £''000])</f>
        <v>9698</v>
      </c>
      <c r="E86" s="98">
        <f t="shared" si="2"/>
        <v>9698</v>
      </c>
      <c r="F86" s="98">
        <f>$E86/INDEX('Data input year MFF'!$D$4:$D$241,MATCH($B86,'Data input year MFF'!$B$4:$B$241,0),1)</f>
        <v>9428.2300534797832</v>
      </c>
      <c r="G86" s="99" t="str">
        <f>IFERROR(INDEX(Mergers!E:E,MATCH($B86,Mergers!D:D,0)),"")</f>
        <v>RW4</v>
      </c>
      <c r="H86" s="100" t="str">
        <f t="shared" si="3"/>
        <v>RW4</v>
      </c>
    </row>
    <row r="87" spans="2:8" x14ac:dyDescent="0.2">
      <c r="B87" s="97" t="s">
        <v>12</v>
      </c>
      <c r="C87" s="98">
        <f>SUMIF(Table1[NHS Trust Code],$B87,Table1[value])</f>
        <v>0</v>
      </c>
      <c r="D87" s="98">
        <f>SUMIF(Table2[NHS Code],$B87,Table2[Value £''000])</f>
        <v>1110218.57</v>
      </c>
      <c r="E87" s="98">
        <f t="shared" si="2"/>
        <v>1110218.57</v>
      </c>
      <c r="F87" s="98">
        <f>$E87/INDEX('Data input year MFF'!$D$4:$D$241,MATCH($B87,'Data input year MFF'!$B$4:$B$241,0),1)</f>
        <v>915096.2557676807</v>
      </c>
      <c r="G87" s="99" t="str">
        <f>IFERROR(INDEX(Mergers!E:E,MATCH($B87,Mergers!D:D,0)),"")</f>
        <v/>
      </c>
      <c r="H87" s="100" t="str">
        <f t="shared" si="3"/>
        <v>RJZ</v>
      </c>
    </row>
    <row r="88" spans="2:8" x14ac:dyDescent="0.2">
      <c r="B88" s="97" t="s">
        <v>321</v>
      </c>
      <c r="C88" s="98">
        <f>SUMIF(Table1[NHS Trust Code],$B88,Table1[value])</f>
        <v>0</v>
      </c>
      <c r="D88" s="98">
        <f>SUMIF(Table2[NHS Code],$B88,Table2[Value £''000])</f>
        <v>295439</v>
      </c>
      <c r="E88" s="98">
        <f t="shared" si="2"/>
        <v>295439</v>
      </c>
      <c r="F88" s="98">
        <f>$E88/INDEX('Data input year MFF'!$D$4:$D$241,MATCH($B88,'Data input year MFF'!$B$4:$B$241,0),1)</f>
        <v>286434.64063693723</v>
      </c>
      <c r="G88" s="99" t="str">
        <f>IFERROR(INDEX(Mergers!E:E,MATCH($B88,Mergers!D:D,0)),"")</f>
        <v/>
      </c>
      <c r="H88" s="100" t="str">
        <f t="shared" si="3"/>
        <v>RK5</v>
      </c>
    </row>
    <row r="89" spans="2:8" x14ac:dyDescent="0.2">
      <c r="B89" s="97" t="s">
        <v>389</v>
      </c>
      <c r="C89" s="98">
        <f>SUMIF(Table1[NHS Trust Code],$B89,Table1[value])</f>
        <v>450348</v>
      </c>
      <c r="D89" s="98">
        <f>SUMIF(Table2[NHS Code],$B89,Table2[Value £''000])</f>
        <v>0</v>
      </c>
      <c r="E89" s="98">
        <f t="shared" si="2"/>
        <v>450348</v>
      </c>
      <c r="F89" s="98">
        <f>$E89/INDEX('Data input year MFF'!$D$4:$D$241,MATCH($B89,'Data input year MFF'!$B$4:$B$241,0),1)</f>
        <v>443334.44901655806</v>
      </c>
      <c r="G89" s="99" t="str">
        <f>IFERROR(INDEX(Mergers!E:E,MATCH($B89,Mergers!D:D,0)),"")</f>
        <v/>
      </c>
      <c r="H89" s="100" t="str">
        <f t="shared" si="3"/>
        <v>RK9</v>
      </c>
    </row>
    <row r="90" spans="2:8" x14ac:dyDescent="0.2">
      <c r="B90" s="97" t="s">
        <v>132</v>
      </c>
      <c r="C90" s="98">
        <f>SUMIF(Table1[NHS Trust Code],$B90,Table1[value])</f>
        <v>608790</v>
      </c>
      <c r="D90" s="98">
        <f>SUMIF(Table2[NHS Code],$B90,Table2[Value £''000])</f>
        <v>0</v>
      </c>
      <c r="E90" s="98">
        <f t="shared" si="2"/>
        <v>608790</v>
      </c>
      <c r="F90" s="98">
        <f>$E90/INDEX('Data input year MFF'!$D$4:$D$241,MATCH($B90,'Data input year MFF'!$B$4:$B$241,0),1)</f>
        <v>575079.9627438793</v>
      </c>
      <c r="G90" s="99" t="str">
        <f>IFERROR(INDEX(Mergers!E:E,MATCH($B90,Mergers!D:D,0)),"")</f>
        <v/>
      </c>
      <c r="H90" s="100" t="str">
        <f t="shared" si="3"/>
        <v>RKB</v>
      </c>
    </row>
    <row r="91" spans="2:8" x14ac:dyDescent="0.2">
      <c r="B91" s="97" t="s">
        <v>424</v>
      </c>
      <c r="C91" s="98">
        <f>SUMIF(Table1[NHS Trust Code],$B91,Table1[value])</f>
        <v>309255</v>
      </c>
      <c r="D91" s="98">
        <f>SUMIF(Table2[NHS Code],$B91,Table2[Value £''000])</f>
        <v>0</v>
      </c>
      <c r="E91" s="98">
        <f t="shared" si="2"/>
        <v>309255</v>
      </c>
      <c r="F91" s="98">
        <f>$E91/INDEX('Data input year MFF'!$D$4:$D$241,MATCH($B91,'Data input year MFF'!$B$4:$B$241,0),1)</f>
        <v>254872.58225225427</v>
      </c>
      <c r="G91" s="99" t="str">
        <f>IFERROR(INDEX(Mergers!E:E,MATCH($B91,Mergers!D:D,0)),"")</f>
        <v/>
      </c>
      <c r="H91" s="100" t="str">
        <f t="shared" si="3"/>
        <v>RKE</v>
      </c>
    </row>
    <row r="92" spans="2:8" x14ac:dyDescent="0.2">
      <c r="B92" s="97" t="s">
        <v>142</v>
      </c>
      <c r="C92" s="98">
        <f>SUMIF(Table1[NHS Trust Code],$B92,Table1[value])</f>
        <v>253050</v>
      </c>
      <c r="D92" s="98">
        <f>SUMIF(Table2[NHS Code],$B92,Table2[Value £''000])</f>
        <v>0</v>
      </c>
      <c r="E92" s="98">
        <f t="shared" si="2"/>
        <v>253050</v>
      </c>
      <c r="F92" s="98">
        <f>$E92/INDEX('Data input year MFF'!$D$4:$D$241,MATCH($B92,'Data input year MFF'!$B$4:$B$241,0),1)</f>
        <v>214646.33612572908</v>
      </c>
      <c r="G92" s="99" t="str">
        <f>IFERROR(INDEX(Mergers!E:E,MATCH($B92,Mergers!D:D,0)),"")</f>
        <v/>
      </c>
      <c r="H92" s="100" t="str">
        <f t="shared" si="3"/>
        <v>RKL</v>
      </c>
    </row>
    <row r="93" spans="2:8" x14ac:dyDescent="0.2">
      <c r="B93" s="97" t="s">
        <v>397</v>
      </c>
      <c r="C93" s="98">
        <f>SUMIF(Table1[NHS Trust Code],$B93,Table1[value])</f>
        <v>0</v>
      </c>
      <c r="D93" s="98">
        <f>SUMIF(Table2[NHS Code],$B93,Table2[Value £''000])</f>
        <v>101374</v>
      </c>
      <c r="E93" s="98">
        <f t="shared" si="2"/>
        <v>101374</v>
      </c>
      <c r="F93" s="98">
        <f>$E93/INDEX('Data input year MFF'!$D$4:$D$241,MATCH($B93,'Data input year MFF'!$B$4:$B$241,0),1)</f>
        <v>98267.279944552967</v>
      </c>
      <c r="G93" s="99" t="str">
        <f>IFERROR(INDEX(Mergers!E:E,MATCH($B93,Mergers!D:D,0)),"")</f>
        <v/>
      </c>
      <c r="H93" s="100" t="str">
        <f t="shared" si="3"/>
        <v>RL1</v>
      </c>
    </row>
    <row r="94" spans="2:8" x14ac:dyDescent="0.2">
      <c r="B94" s="97" t="s">
        <v>421</v>
      </c>
      <c r="C94" s="98">
        <f>SUMIF(Table1[NHS Trust Code],$B94,Table1[value])</f>
        <v>536028</v>
      </c>
      <c r="D94" s="98">
        <f>SUMIF(Table2[NHS Code],$B94,Table2[Value £''000])</f>
        <v>0</v>
      </c>
      <c r="E94" s="98">
        <f t="shared" si="2"/>
        <v>536028</v>
      </c>
      <c r="F94" s="98">
        <f>$E94/INDEX('Data input year MFF'!$D$4:$D$241,MATCH($B94,'Data input year MFF'!$B$4:$B$241,0),1)</f>
        <v>518223.39869116759</v>
      </c>
      <c r="G94" s="99" t="str">
        <f>IFERROR(INDEX(Mergers!E:E,MATCH($B94,Mergers!D:D,0)),"")</f>
        <v/>
      </c>
      <c r="H94" s="100" t="str">
        <f t="shared" si="3"/>
        <v>RL4</v>
      </c>
    </row>
    <row r="95" spans="2:8" x14ac:dyDescent="0.2">
      <c r="B95" s="97" t="s">
        <v>255</v>
      </c>
      <c r="C95" s="98">
        <f>SUMIF(Table1[NHS Trust Code],$B95,Table1[value])</f>
        <v>0</v>
      </c>
      <c r="D95" s="98">
        <f>SUMIF(Table2[NHS Code],$B95,Table2[Value £''000])</f>
        <v>362815</v>
      </c>
      <c r="E95" s="98">
        <f t="shared" si="2"/>
        <v>362815</v>
      </c>
      <c r="F95" s="98">
        <f>$E95/INDEX('Data input year MFF'!$D$4:$D$241,MATCH($B95,'Data input year MFF'!$B$4:$B$241,0),1)</f>
        <v>353507.15656757576</v>
      </c>
      <c r="G95" s="99" t="str">
        <f>IFERROR(INDEX(Mergers!E:E,MATCH($B95,Mergers!D:D,0)),"")</f>
        <v/>
      </c>
      <c r="H95" s="100" t="str">
        <f t="shared" si="3"/>
        <v>RLN</v>
      </c>
    </row>
    <row r="96" spans="2:8" x14ac:dyDescent="0.2">
      <c r="B96" s="97" t="s">
        <v>310</v>
      </c>
      <c r="C96" s="98">
        <f>SUMIF(Table1[NHS Trust Code],$B96,Table1[value])</f>
        <v>177567</v>
      </c>
      <c r="D96" s="98">
        <f>SUMIF(Table2[NHS Code],$B96,Table2[Value £''000])</f>
        <v>0</v>
      </c>
      <c r="E96" s="98">
        <f t="shared" si="2"/>
        <v>177567</v>
      </c>
      <c r="F96" s="98">
        <f>$E96/INDEX('Data input year MFF'!$D$4:$D$241,MATCH($B96,'Data input year MFF'!$B$4:$B$241,0),1)</f>
        <v>173317.26076601728</v>
      </c>
      <c r="G96" s="99" t="str">
        <f>IFERROR(INDEX(Mergers!E:E,MATCH($B96,Mergers!D:D,0)),"")</f>
        <v/>
      </c>
      <c r="H96" s="100" t="str">
        <f t="shared" si="3"/>
        <v>RLQ</v>
      </c>
    </row>
    <row r="97" spans="2:8" x14ac:dyDescent="0.2">
      <c r="B97" s="97" t="s">
        <v>292</v>
      </c>
      <c r="C97" s="98">
        <f>SUMIF(Table1[NHS Trust Code],$B97,Table1[value])</f>
        <v>138457</v>
      </c>
      <c r="D97" s="98">
        <f>SUMIF(Table2[NHS Code],$B97,Table2[Value £''000])</f>
        <v>0</v>
      </c>
      <c r="E97" s="98">
        <f t="shared" si="2"/>
        <v>138457</v>
      </c>
      <c r="F97" s="98">
        <f>$E97/INDEX('Data input year MFF'!$D$4:$D$241,MATCH($B97,'Data input year MFF'!$B$4:$B$241,0),1)</f>
        <v>131771.44401638472</v>
      </c>
      <c r="G97" s="99" t="str">
        <f>IFERROR(INDEX(Mergers!E:E,MATCH($B97,Mergers!D:D,0)),"")</f>
        <v/>
      </c>
      <c r="H97" s="100" t="str">
        <f t="shared" si="3"/>
        <v>RLT</v>
      </c>
    </row>
    <row r="98" spans="2:8" x14ac:dyDescent="0.2">
      <c r="B98" s="97" t="s">
        <v>541</v>
      </c>
      <c r="C98" s="98">
        <f>SUMIF(Table1[NHS Trust Code],$B98,Table1[value])</f>
        <v>0</v>
      </c>
      <c r="D98" s="98">
        <f>SUMIF(Table2[NHS Code],$B98,Table2[Value £''000])</f>
        <v>84033</v>
      </c>
      <c r="E98" s="98">
        <f t="shared" si="2"/>
        <v>84033</v>
      </c>
      <c r="F98" s="98">
        <f>$E98/INDEX('Data input year MFF'!$D$4:$D$241,MATCH($B98,'Data input year MFF'!$B$4:$B$241,0),1)</f>
        <v>80498.318820587985</v>
      </c>
      <c r="G98" s="99" t="str">
        <f>IFERROR(INDEX(Mergers!E:E,MATCH($B98,Mergers!D:D,0)),"")</f>
        <v>RQ3</v>
      </c>
      <c r="H98" s="100" t="str">
        <f t="shared" si="3"/>
        <v>RQ3</v>
      </c>
    </row>
    <row r="99" spans="2:8" x14ac:dyDescent="0.2">
      <c r="B99" s="97" t="s">
        <v>357</v>
      </c>
      <c r="C99" s="98">
        <f>SUMIF(Table1[NHS Trust Code],$B99,Table1[value])</f>
        <v>81883</v>
      </c>
      <c r="D99" s="98">
        <f>SUMIF(Table2[NHS Code],$B99,Table2[Value £''000])</f>
        <v>0</v>
      </c>
      <c r="E99" s="98">
        <f t="shared" si="2"/>
        <v>81883</v>
      </c>
      <c r="F99" s="98">
        <f>$E99/INDEX('Data input year MFF'!$D$4:$D$241,MATCH($B99,'Data input year MFF'!$B$4:$B$241,0),1)</f>
        <v>79996.522017776791</v>
      </c>
      <c r="G99" s="99" t="str">
        <f>IFERROR(INDEX(Mergers!E:E,MATCH($B99,Mergers!D:D,0)),"")</f>
        <v/>
      </c>
      <c r="H99" s="100" t="str">
        <f t="shared" si="3"/>
        <v>RLY</v>
      </c>
    </row>
    <row r="100" spans="2:8" x14ac:dyDescent="0.2">
      <c r="B100" s="97" t="s">
        <v>51</v>
      </c>
      <c r="C100" s="98">
        <f>SUMIF(Table1[NHS Trust Code],$B100,Table1[value])</f>
        <v>0</v>
      </c>
      <c r="D100" s="98">
        <f>SUMIF(Table2[NHS Code],$B100,Table2[Value £''000])</f>
        <v>564086</v>
      </c>
      <c r="E100" s="98">
        <f t="shared" si="2"/>
        <v>564086</v>
      </c>
      <c r="F100" s="98">
        <f>$E100/INDEX('Data input year MFF'!$D$4:$D$241,MATCH($B100,'Data input year MFF'!$B$4:$B$241,0),1)</f>
        <v>555604.69434088643</v>
      </c>
      <c r="G100" s="99" t="str">
        <f>IFERROR(INDEX(Mergers!E:E,MATCH($B100,Mergers!D:D,0)),"")</f>
        <v/>
      </c>
      <c r="H100" s="100" t="str">
        <f t="shared" si="3"/>
        <v>RM1</v>
      </c>
    </row>
    <row r="101" spans="2:8" x14ac:dyDescent="0.2">
      <c r="B101" s="97" t="s">
        <v>128</v>
      </c>
      <c r="C101" s="98">
        <f>SUMIF(Table1[NHS Trust Code],$B101,Table1[value])</f>
        <v>0</v>
      </c>
      <c r="D101" s="98">
        <f>SUMIF(Table2[NHS Code],$B101,Table2[Value £''000])</f>
        <v>473711</v>
      </c>
      <c r="E101" s="98">
        <f t="shared" si="2"/>
        <v>473711</v>
      </c>
      <c r="F101" s="98">
        <f>$E101/INDEX('Data input year MFF'!$D$4:$D$241,MATCH($B101,'Data input year MFF'!$B$4:$B$241,0),1)</f>
        <v>447170.11232327658</v>
      </c>
      <c r="G101" s="99" t="str">
        <f>IFERROR(INDEX(Mergers!E:E,MATCH($B101,Mergers!D:D,0)),"")</f>
        <v>R0A</v>
      </c>
      <c r="H101" s="100" t="str">
        <f t="shared" si="3"/>
        <v>R0A</v>
      </c>
    </row>
    <row r="102" spans="2:8" x14ac:dyDescent="0.2">
      <c r="B102" s="97" t="s">
        <v>415</v>
      </c>
      <c r="C102" s="98">
        <f>SUMIF(Table1[NHS Trust Code],$B102,Table1[value])</f>
        <v>0</v>
      </c>
      <c r="D102" s="98">
        <f>SUMIF(Table2[NHS Code],$B102,Table2[Value £''000])</f>
        <v>646474.0148</v>
      </c>
      <c r="E102" s="98">
        <f t="shared" si="2"/>
        <v>646474.0148</v>
      </c>
      <c r="F102" s="98">
        <f>$E102/INDEX('Data input year MFF'!$D$4:$D$241,MATCH($B102,'Data input year MFF'!$B$4:$B$241,0),1)</f>
        <v>612205.7954023534</v>
      </c>
      <c r="G102" s="99" t="str">
        <f>IFERROR(INDEX(Mergers!E:E,MATCH($B102,Mergers!D:D,0)),"")</f>
        <v/>
      </c>
      <c r="H102" s="100" t="str">
        <f t="shared" si="3"/>
        <v>RM3</v>
      </c>
    </row>
    <row r="103" spans="2:8" x14ac:dyDescent="0.2">
      <c r="B103" s="97" t="s">
        <v>401</v>
      </c>
      <c r="C103" s="98">
        <f>SUMIF(Table1[NHS Trust Code],$B103,Table1[value])</f>
        <v>0</v>
      </c>
      <c r="D103" s="98">
        <f>SUMIF(Table2[NHS Code],$B103,Table2[Value £''000])</f>
        <v>319959</v>
      </c>
      <c r="E103" s="98">
        <f t="shared" si="2"/>
        <v>319959</v>
      </c>
      <c r="F103" s="98">
        <f>$E103/INDEX('Data input year MFF'!$D$4:$D$241,MATCH($B103,'Data input year MFF'!$B$4:$B$241,0),1)</f>
        <v>305299.43693661457</v>
      </c>
      <c r="G103" s="99" t="str">
        <f>IFERROR(INDEX(Mergers!E:E,MATCH($B103,Mergers!D:D,0)),"")</f>
        <v/>
      </c>
      <c r="H103" s="100" t="str">
        <f t="shared" si="3"/>
        <v>RMC</v>
      </c>
    </row>
    <row r="104" spans="2:8" x14ac:dyDescent="0.2">
      <c r="B104" s="97" t="s">
        <v>95</v>
      </c>
      <c r="C104" s="98">
        <f>SUMIF(Table1[NHS Trust Code],$B104,Table1[value])</f>
        <v>0</v>
      </c>
      <c r="D104" s="98">
        <f>SUMIF(Table2[NHS Code],$B104,Table2[Value £''000])</f>
        <v>212423</v>
      </c>
      <c r="E104" s="98">
        <f t="shared" si="2"/>
        <v>212423</v>
      </c>
      <c r="F104" s="98">
        <f>$E104/INDEX('Data input year MFF'!$D$4:$D$241,MATCH($B104,'Data input year MFF'!$B$4:$B$241,0),1)</f>
        <v>201861.98468523775</v>
      </c>
      <c r="G104" s="99" t="str">
        <f>IFERROR(INDEX(Mergers!E:E,MATCH($B104,Mergers!D:D,0)),"")</f>
        <v/>
      </c>
      <c r="H104" s="100" t="str">
        <f t="shared" si="3"/>
        <v>RMP</v>
      </c>
    </row>
    <row r="105" spans="2:8" x14ac:dyDescent="0.2">
      <c r="B105" s="97" t="s">
        <v>53</v>
      </c>
      <c r="C105" s="98">
        <f>SUMIF(Table1[NHS Trust Code],$B105,Table1[value])</f>
        <v>0</v>
      </c>
      <c r="D105" s="98">
        <f>SUMIF(Table2[NHS Code],$B105,Table2[Value £''000])</f>
        <v>215659</v>
      </c>
      <c r="E105" s="98">
        <f t="shared" si="2"/>
        <v>215659</v>
      </c>
      <c r="F105" s="98">
        <f>$E105/INDEX('Data input year MFF'!$D$4:$D$241,MATCH($B105,'Data input year MFF'!$B$4:$B$241,0),1)</f>
        <v>210340.94976703994</v>
      </c>
      <c r="G105" s="99" t="str">
        <f>IFERROR(INDEX(Mergers!E:E,MATCH($B105,Mergers!D:D,0)),"")</f>
        <v/>
      </c>
      <c r="H105" s="100" t="str">
        <f t="shared" si="3"/>
        <v>RMY</v>
      </c>
    </row>
    <row r="106" spans="2:8" x14ac:dyDescent="0.2">
      <c r="B106" s="97" t="s">
        <v>297</v>
      </c>
      <c r="C106" s="98">
        <f>SUMIF(Table1[NHS Trust Code],$B106,Table1[value])</f>
        <v>0</v>
      </c>
      <c r="D106" s="98">
        <f>SUMIF(Table2[NHS Code],$B106,Table2[Value £''000])</f>
        <v>341025</v>
      </c>
      <c r="E106" s="98">
        <f t="shared" si="2"/>
        <v>341025</v>
      </c>
      <c r="F106" s="98">
        <f>$E106/INDEX('Data input year MFF'!$D$4:$D$241,MATCH($B106,'Data input year MFF'!$B$4:$B$241,0),1)</f>
        <v>311382.90441428241</v>
      </c>
      <c r="G106" s="99" t="str">
        <f>IFERROR(INDEX(Mergers!E:E,MATCH($B106,Mergers!D:D,0)),"")</f>
        <v/>
      </c>
      <c r="H106" s="100" t="str">
        <f t="shared" si="3"/>
        <v>RN3</v>
      </c>
    </row>
    <row r="107" spans="2:8" x14ac:dyDescent="0.2">
      <c r="B107" s="97" t="s">
        <v>303</v>
      </c>
      <c r="C107" s="98">
        <f>SUMIF(Table1[NHS Trust Code],$B107,Table1[value])</f>
        <v>0</v>
      </c>
      <c r="D107" s="98">
        <f>SUMIF(Table2[NHS Code],$B107,Table2[Value £''000])</f>
        <v>385444</v>
      </c>
      <c r="E107" s="98">
        <f t="shared" si="2"/>
        <v>385444</v>
      </c>
      <c r="F107" s="98">
        <f>$E107/INDEX('Data input year MFF'!$D$4:$D$241,MATCH($B107,'Data input year MFF'!$B$4:$B$241,0),1)</f>
        <v>347370.14760194166</v>
      </c>
      <c r="G107" s="99" t="str">
        <f>IFERROR(INDEX(Mergers!E:E,MATCH($B107,Mergers!D:D,0)),"")</f>
        <v/>
      </c>
      <c r="H107" s="100" t="str">
        <f t="shared" si="3"/>
        <v>RN5</v>
      </c>
    </row>
    <row r="108" spans="2:8" x14ac:dyDescent="0.2">
      <c r="B108" s="97" t="s">
        <v>10</v>
      </c>
      <c r="C108" s="98">
        <f>SUMIF(Table1[NHS Trust Code],$B108,Table1[value])</f>
        <v>248546</v>
      </c>
      <c r="D108" s="98">
        <f>SUMIF(Table2[NHS Code],$B108,Table2[Value £''000])</f>
        <v>0</v>
      </c>
      <c r="E108" s="98">
        <f t="shared" si="2"/>
        <v>248546</v>
      </c>
      <c r="F108" s="98">
        <f>$E108/INDEX('Data input year MFF'!$D$4:$D$241,MATCH($B108,'Data input year MFF'!$B$4:$B$241,0),1)</f>
        <v>214684.46360843274</v>
      </c>
      <c r="G108" s="99" t="str">
        <f>IFERROR(INDEX(Mergers!E:E,MATCH($B108,Mergers!D:D,0)),"")</f>
        <v/>
      </c>
      <c r="H108" s="100" t="str">
        <f t="shared" si="3"/>
        <v>RN7</v>
      </c>
    </row>
    <row r="109" spans="2:8" x14ac:dyDescent="0.2">
      <c r="B109" s="97" t="s">
        <v>104</v>
      </c>
      <c r="C109" s="98">
        <f>SUMIF(Table1[NHS Trust Code],$B109,Table1[value])</f>
        <v>0</v>
      </c>
      <c r="D109" s="98">
        <f>SUMIF(Table2[NHS Code],$B109,Table2[Value £''000])</f>
        <v>352142</v>
      </c>
      <c r="E109" s="98">
        <f t="shared" si="2"/>
        <v>352142</v>
      </c>
      <c r="F109" s="98">
        <f>$E109/INDEX('Data input year MFF'!$D$4:$D$241,MATCH($B109,'Data input year MFF'!$B$4:$B$241,0),1)</f>
        <v>340020.6054367841</v>
      </c>
      <c r="G109" s="99" t="str">
        <f>IFERROR(INDEX(Mergers!E:E,MATCH($B109,Mergers!D:D,0)),"")</f>
        <v/>
      </c>
      <c r="H109" s="100" t="str">
        <f t="shared" si="3"/>
        <v>RNA</v>
      </c>
    </row>
    <row r="110" spans="2:8" x14ac:dyDescent="0.2">
      <c r="B110" s="97" t="s">
        <v>98</v>
      </c>
      <c r="C110" s="98">
        <f>SUMIF(Table1[NHS Trust Code],$B110,Table1[value])</f>
        <v>0</v>
      </c>
      <c r="D110" s="98">
        <f>SUMIF(Table2[NHS Code],$B110,Table2[Value £''000])</f>
        <v>50117</v>
      </c>
      <c r="E110" s="98">
        <f t="shared" si="2"/>
        <v>50117</v>
      </c>
      <c r="F110" s="98">
        <f>$E110/INDEX('Data input year MFF'!$D$4:$D$241,MATCH($B110,'Data input year MFF'!$B$4:$B$241,0),1)</f>
        <v>40473.402408198534</v>
      </c>
      <c r="G110" s="99" t="str">
        <f>IFERROR(INDEX(Mergers!E:E,MATCH($B110,Mergers!D:D,0)),"")</f>
        <v/>
      </c>
      <c r="H110" s="100" t="str">
        <f t="shared" si="3"/>
        <v>RNK</v>
      </c>
    </row>
    <row r="111" spans="2:8" x14ac:dyDescent="0.2">
      <c r="B111" s="97" t="s">
        <v>58</v>
      </c>
      <c r="C111" s="98">
        <f>SUMIF(Table1[NHS Trust Code],$B111,Table1[value])</f>
        <v>251224</v>
      </c>
      <c r="D111" s="98">
        <f>SUMIF(Table2[NHS Code],$B111,Table2[Value £''000])</f>
        <v>0</v>
      </c>
      <c r="E111" s="98">
        <f t="shared" si="2"/>
        <v>251224</v>
      </c>
      <c r="F111" s="98">
        <f>$E111/INDEX('Data input year MFF'!$D$4:$D$241,MATCH($B111,'Data input year MFF'!$B$4:$B$241,0),1)</f>
        <v>244237.58391219177</v>
      </c>
      <c r="G111" s="99" t="str">
        <f>IFERROR(INDEX(Mergers!E:E,MATCH($B111,Mergers!D:D,0)),"")</f>
        <v/>
      </c>
      <c r="H111" s="100" t="str">
        <f t="shared" si="3"/>
        <v>RNL</v>
      </c>
    </row>
    <row r="112" spans="2:8" x14ac:dyDescent="0.2">
      <c r="B112" s="97" t="s">
        <v>8</v>
      </c>
      <c r="C112" s="98">
        <f>SUMIF(Table1[NHS Trust Code],$B112,Table1[value])</f>
        <v>0</v>
      </c>
      <c r="D112" s="98">
        <f>SUMIF(Table2[NHS Code],$B112,Table2[Value £''000])</f>
        <v>180472</v>
      </c>
      <c r="E112" s="98">
        <f t="shared" si="2"/>
        <v>180472</v>
      </c>
      <c r="F112" s="98">
        <f>$E112/INDEX('Data input year MFF'!$D$4:$D$241,MATCH($B112,'Data input year MFF'!$B$4:$B$241,0),1)</f>
        <v>175798.91328700486</v>
      </c>
      <c r="G112" s="99" t="str">
        <f>IFERROR(INDEX(Mergers!E:E,MATCH($B112,Mergers!D:D,0)),"")</f>
        <v/>
      </c>
      <c r="H112" s="100" t="str">
        <f t="shared" si="3"/>
        <v>RNN</v>
      </c>
    </row>
    <row r="113" spans="2:8" x14ac:dyDescent="0.2">
      <c r="B113" s="97" t="s">
        <v>207</v>
      </c>
      <c r="C113" s="98">
        <f>SUMIF(Table1[NHS Trust Code],$B113,Table1[value])</f>
        <v>0</v>
      </c>
      <c r="D113" s="98">
        <f>SUMIF(Table2[NHS Code],$B113,Table2[Value £''000])</f>
        <v>234480</v>
      </c>
      <c r="E113" s="98">
        <f t="shared" si="2"/>
        <v>234480</v>
      </c>
      <c r="F113" s="98">
        <f>$E113/INDEX('Data input year MFF'!$D$4:$D$241,MATCH($B113,'Data input year MFF'!$B$4:$B$241,0),1)</f>
        <v>222410.24103928034</v>
      </c>
      <c r="G113" s="99" t="str">
        <f>IFERROR(INDEX(Mergers!E:E,MATCH($B113,Mergers!D:D,0)),"")</f>
        <v/>
      </c>
      <c r="H113" s="100" t="str">
        <f t="shared" si="3"/>
        <v>RNQ</v>
      </c>
    </row>
    <row r="114" spans="2:8" x14ac:dyDescent="0.2">
      <c r="B114" s="97" t="s">
        <v>363</v>
      </c>
      <c r="C114" s="98">
        <f>SUMIF(Table1[NHS Trust Code],$B114,Table1[value])</f>
        <v>298240</v>
      </c>
      <c r="D114" s="98">
        <f>SUMIF(Table2[NHS Code],$B114,Table2[Value £''000])</f>
        <v>0</v>
      </c>
      <c r="E114" s="98">
        <f t="shared" si="2"/>
        <v>298240</v>
      </c>
      <c r="F114" s="98">
        <f>$E114/INDEX('Data input year MFF'!$D$4:$D$241,MATCH($B114,'Data input year MFF'!$B$4:$B$241,0),1)</f>
        <v>281058.6063360697</v>
      </c>
      <c r="G114" s="99" t="str">
        <f>IFERROR(INDEX(Mergers!E:E,MATCH($B114,Mergers!D:D,0)),"")</f>
        <v/>
      </c>
      <c r="H114" s="100" t="str">
        <f t="shared" si="3"/>
        <v>RNS</v>
      </c>
    </row>
    <row r="115" spans="2:8" x14ac:dyDescent="0.2">
      <c r="B115" s="97" t="s">
        <v>378</v>
      </c>
      <c r="C115" s="98">
        <f>SUMIF(Table1[NHS Trust Code],$B115,Table1[value])</f>
        <v>0</v>
      </c>
      <c r="D115" s="98">
        <f>SUMIF(Table2[NHS Code],$B115,Table2[Value £''000])</f>
        <v>309096.62920000002</v>
      </c>
      <c r="E115" s="98">
        <f t="shared" si="2"/>
        <v>309096.62920000002</v>
      </c>
      <c r="F115" s="98">
        <f>$E115/INDEX('Data input year MFF'!$D$4:$D$241,MATCH($B115,'Data input year MFF'!$B$4:$B$241,0),1)</f>
        <v>278305.71933043835</v>
      </c>
      <c r="G115" s="99" t="str">
        <f>IFERROR(INDEX(Mergers!E:E,MATCH($B115,Mergers!D:D,0)),"")</f>
        <v/>
      </c>
      <c r="H115" s="100" t="str">
        <f t="shared" si="3"/>
        <v>RNU</v>
      </c>
    </row>
    <row r="116" spans="2:8" x14ac:dyDescent="0.2">
      <c r="B116" s="97" t="s">
        <v>417</v>
      </c>
      <c r="C116" s="98">
        <f>SUMIF(Table1[NHS Trust Code],$B116,Table1[value])</f>
        <v>0</v>
      </c>
      <c r="D116" s="98">
        <f>SUMIF(Table2[NHS Code],$B116,Table2[Value £''000])</f>
        <v>222475</v>
      </c>
      <c r="E116" s="98">
        <f t="shared" si="2"/>
        <v>222475</v>
      </c>
      <c r="F116" s="98">
        <f>$E116/INDEX('Data input year MFF'!$D$4:$D$241,MATCH($B116,'Data input year MFF'!$B$4:$B$241,0),1)</f>
        <v>207855.48449784413</v>
      </c>
      <c r="G116" s="99" t="str">
        <f>IFERROR(INDEX(Mergers!E:E,MATCH($B116,Mergers!D:D,0)),"")</f>
        <v/>
      </c>
      <c r="H116" s="100" t="str">
        <f t="shared" si="3"/>
        <v>RNZ</v>
      </c>
    </row>
    <row r="117" spans="2:8" x14ac:dyDescent="0.2">
      <c r="B117" s="97" t="s">
        <v>365</v>
      </c>
      <c r="C117" s="98">
        <f>SUMIF(Table1[NHS Trust Code],$B117,Table1[value])</f>
        <v>0</v>
      </c>
      <c r="D117" s="98">
        <f>SUMIF(Table2[NHS Code],$B117,Table2[Value £''000])</f>
        <v>198193</v>
      </c>
      <c r="E117" s="98">
        <f t="shared" si="2"/>
        <v>198193</v>
      </c>
      <c r="F117" s="98">
        <f>$E117/INDEX('Data input year MFF'!$D$4:$D$241,MATCH($B117,'Data input year MFF'!$B$4:$B$241,0),1)</f>
        <v>187410.87740134579</v>
      </c>
      <c r="G117" s="99" t="str">
        <f>IFERROR(INDEX(Mergers!E:E,MATCH($B117,Mergers!D:D,0)),"")</f>
        <v/>
      </c>
      <c r="H117" s="100" t="str">
        <f t="shared" si="3"/>
        <v>RP1</v>
      </c>
    </row>
    <row r="118" spans="2:8" x14ac:dyDescent="0.2">
      <c r="B118" s="97" t="s">
        <v>296</v>
      </c>
      <c r="C118" s="98">
        <f>SUMIF(Table1[NHS Trust Code],$B118,Table1[value])</f>
        <v>0</v>
      </c>
      <c r="D118" s="98">
        <f>SUMIF(Table2[NHS Code],$B118,Table2[Value £''000])</f>
        <v>457521</v>
      </c>
      <c r="E118" s="98">
        <f t="shared" si="2"/>
        <v>457521</v>
      </c>
      <c r="F118" s="98">
        <f>$E118/INDEX('Data input year MFF'!$D$4:$D$241,MATCH($B118,'Data input year MFF'!$B$4:$B$241,0),1)</f>
        <v>355817.36635685404</v>
      </c>
      <c r="G118" s="99" t="str">
        <f>IFERROR(INDEX(Mergers!E:E,MATCH($B118,Mergers!D:D,0)),"")</f>
        <v/>
      </c>
      <c r="H118" s="100" t="str">
        <f t="shared" si="3"/>
        <v>RP4</v>
      </c>
    </row>
    <row r="119" spans="2:8" x14ac:dyDescent="0.2">
      <c r="B119" s="97" t="s">
        <v>265</v>
      </c>
      <c r="C119" s="98">
        <f>SUMIF(Table1[NHS Trust Code],$B119,Table1[value])</f>
        <v>0</v>
      </c>
      <c r="D119" s="98">
        <f>SUMIF(Table2[NHS Code],$B119,Table2[Value £''000])</f>
        <v>386665.53869999998</v>
      </c>
      <c r="E119" s="98">
        <f t="shared" si="2"/>
        <v>386665.53869999998</v>
      </c>
      <c r="F119" s="98">
        <f>$E119/INDEX('Data input year MFF'!$D$4:$D$241,MATCH($B119,'Data input year MFF'!$B$4:$B$241,0),1)</f>
        <v>373272.52065876359</v>
      </c>
      <c r="G119" s="99" t="str">
        <f>IFERROR(INDEX(Mergers!E:E,MATCH($B119,Mergers!D:D,0)),"")</f>
        <v/>
      </c>
      <c r="H119" s="100" t="str">
        <f t="shared" si="3"/>
        <v>RP5</v>
      </c>
    </row>
    <row r="120" spans="2:8" x14ac:dyDescent="0.2">
      <c r="B120" s="97" t="s">
        <v>49</v>
      </c>
      <c r="C120" s="98">
        <f>SUMIF(Table1[NHS Trust Code],$B120,Table1[value])</f>
        <v>0</v>
      </c>
      <c r="D120" s="98">
        <f>SUMIF(Table2[NHS Code],$B120,Table2[Value £''000])</f>
        <v>221958.41090000002</v>
      </c>
      <c r="E120" s="98">
        <f t="shared" si="2"/>
        <v>221958.41090000002</v>
      </c>
      <c r="F120" s="98">
        <f>$E120/INDEX('Data input year MFF'!$D$4:$D$241,MATCH($B120,'Data input year MFF'!$B$4:$B$241,0),1)</f>
        <v>175511.00343892063</v>
      </c>
      <c r="G120" s="99" t="str">
        <f>IFERROR(INDEX(Mergers!E:E,MATCH($B120,Mergers!D:D,0)),"")</f>
        <v/>
      </c>
      <c r="H120" s="100" t="str">
        <f t="shared" si="3"/>
        <v>RP6</v>
      </c>
    </row>
    <row r="121" spans="2:8" x14ac:dyDescent="0.2">
      <c r="B121" s="97" t="s">
        <v>26</v>
      </c>
      <c r="C121" s="98">
        <f>SUMIF(Table1[NHS Trust Code],$B121,Table1[value])</f>
        <v>0</v>
      </c>
      <c r="D121" s="98">
        <f>SUMIF(Table2[NHS Code],$B121,Table2[Value £''000])</f>
        <v>98079</v>
      </c>
      <c r="E121" s="98">
        <f t="shared" si="2"/>
        <v>98079</v>
      </c>
      <c r="F121" s="98">
        <f>$E121/INDEX('Data input year MFF'!$D$4:$D$241,MATCH($B121,'Data input year MFF'!$B$4:$B$241,0),1)</f>
        <v>96534.068763508811</v>
      </c>
      <c r="G121" s="99" t="str">
        <f>IFERROR(INDEX(Mergers!E:E,MATCH($B121,Mergers!D:D,0)),"")</f>
        <v/>
      </c>
      <c r="H121" s="100" t="str">
        <f t="shared" si="3"/>
        <v>RP7</v>
      </c>
    </row>
    <row r="122" spans="2:8" x14ac:dyDescent="0.2">
      <c r="B122" s="97" t="s">
        <v>39</v>
      </c>
      <c r="C122" s="98">
        <f>SUMIF(Table1[NHS Trust Code],$B122,Table1[value])</f>
        <v>0</v>
      </c>
      <c r="D122" s="98">
        <f>SUMIF(Table2[NHS Code],$B122,Table2[Value £''000])</f>
        <v>287735</v>
      </c>
      <c r="E122" s="98">
        <f t="shared" si="2"/>
        <v>287735</v>
      </c>
      <c r="F122" s="98">
        <f>$E122/INDEX('Data input year MFF'!$D$4:$D$241,MATCH($B122,'Data input year MFF'!$B$4:$B$241,0),1)</f>
        <v>261198.06063378896</v>
      </c>
      <c r="G122" s="99" t="str">
        <f>IFERROR(INDEX(Mergers!E:E,MATCH($B122,Mergers!D:D,0)),"")</f>
        <v/>
      </c>
      <c r="H122" s="100" t="str">
        <f t="shared" si="3"/>
        <v>RPA</v>
      </c>
    </row>
    <row r="123" spans="2:8" x14ac:dyDescent="0.2">
      <c r="B123" s="97" t="s">
        <v>395</v>
      </c>
      <c r="C123" s="98">
        <f>SUMIF(Table1[NHS Trust Code],$B123,Table1[value])</f>
        <v>0</v>
      </c>
      <c r="D123" s="98">
        <f>SUMIF(Table2[NHS Code],$B123,Table2[Value £''000])</f>
        <v>68532</v>
      </c>
      <c r="E123" s="98">
        <f t="shared" si="2"/>
        <v>68532</v>
      </c>
      <c r="F123" s="98">
        <f>$E123/INDEX('Data input year MFF'!$D$4:$D$241,MATCH($B123,'Data input year MFF'!$B$4:$B$241,0),1)</f>
        <v>59962.307007151874</v>
      </c>
      <c r="G123" s="99" t="str">
        <f>IFERROR(INDEX(Mergers!E:E,MATCH($B123,Mergers!D:D,0)),"")</f>
        <v/>
      </c>
      <c r="H123" s="100" t="str">
        <f t="shared" si="3"/>
        <v>RPC</v>
      </c>
    </row>
    <row r="124" spans="2:8" x14ac:dyDescent="0.2">
      <c r="B124" s="97" t="s">
        <v>379</v>
      </c>
      <c r="C124" s="98">
        <f>SUMIF(Table1[NHS Trust Code],$B124,Table1[value])</f>
        <v>0</v>
      </c>
      <c r="D124" s="98">
        <f>SUMIF(Table2[NHS Code],$B124,Table2[Value £''000])</f>
        <v>245515</v>
      </c>
      <c r="E124" s="98">
        <f t="shared" si="2"/>
        <v>245515</v>
      </c>
      <c r="F124" s="98">
        <f>$E124/INDEX('Data input year MFF'!$D$4:$D$241,MATCH($B124,'Data input year MFF'!$B$4:$B$241,0),1)</f>
        <v>208474.6784548852</v>
      </c>
      <c r="G124" s="99" t="str">
        <f>IFERROR(INDEX(Mergers!E:E,MATCH($B124,Mergers!D:D,0)),"")</f>
        <v/>
      </c>
      <c r="H124" s="100" t="str">
        <f t="shared" si="3"/>
        <v>RPG</v>
      </c>
    </row>
    <row r="125" spans="2:8" x14ac:dyDescent="0.2">
      <c r="B125" s="97" t="s">
        <v>116</v>
      </c>
      <c r="C125" s="98">
        <f>SUMIF(Table1[NHS Trust Code],$B125,Table1[value])</f>
        <v>0</v>
      </c>
      <c r="D125" s="98">
        <f>SUMIF(Table2[NHS Code],$B125,Table2[Value £''000])</f>
        <v>370659.25770000002</v>
      </c>
      <c r="E125" s="98">
        <f t="shared" si="2"/>
        <v>370659.25770000002</v>
      </c>
      <c r="F125" s="98">
        <f>$E125/INDEX('Data input year MFF'!$D$4:$D$241,MATCH($B125,'Data input year MFF'!$B$4:$B$241,0),1)</f>
        <v>305386.79936427751</v>
      </c>
      <c r="G125" s="99" t="str">
        <f>IFERROR(INDEX(Mergers!E:E,MATCH($B125,Mergers!D:D,0)),"")</f>
        <v/>
      </c>
      <c r="H125" s="100" t="str">
        <f t="shared" si="3"/>
        <v>RPY</v>
      </c>
    </row>
    <row r="126" spans="2:8" x14ac:dyDescent="0.2">
      <c r="B126" s="97" t="s">
        <v>221</v>
      </c>
      <c r="C126" s="98">
        <f>SUMIF(Table1[NHS Trust Code],$B126,Table1[value])</f>
        <v>0</v>
      </c>
      <c r="D126" s="98">
        <f>SUMIF(Table2[NHS Code],$B126,Table2[Value £''000])</f>
        <v>316696</v>
      </c>
      <c r="E126" s="98">
        <f t="shared" si="2"/>
        <v>316696</v>
      </c>
      <c r="F126" s="98">
        <f>$E126/INDEX('Data input year MFF'!$D$4:$D$241,MATCH($B126,'Data input year MFF'!$B$4:$B$241,0),1)</f>
        <v>301146.31026924745</v>
      </c>
      <c r="G126" s="99" t="str">
        <f>IFERROR(INDEX(Mergers!E:E,MATCH($B126,Mergers!D:D,0)),"")</f>
        <v>RQ3</v>
      </c>
      <c r="H126" s="100" t="str">
        <f t="shared" si="3"/>
        <v>RQ3</v>
      </c>
    </row>
    <row r="127" spans="2:8" x14ac:dyDescent="0.2">
      <c r="B127" s="97" t="s">
        <v>408</v>
      </c>
      <c r="C127" s="98">
        <f>SUMIF(Table1[NHS Trust Code],$B127,Table1[value])</f>
        <v>528959</v>
      </c>
      <c r="D127" s="98">
        <f>SUMIF(Table2[NHS Code],$B127,Table2[Value £''000])</f>
        <v>0</v>
      </c>
      <c r="E127" s="98">
        <f t="shared" si="2"/>
        <v>528959</v>
      </c>
      <c r="F127" s="98">
        <f>$E127/INDEX('Data input year MFF'!$D$4:$D$241,MATCH($B127,'Data input year MFF'!$B$4:$B$241,0),1)</f>
        <v>507519.83942324389</v>
      </c>
      <c r="G127" s="99" t="str">
        <f>IFERROR(INDEX(Mergers!E:E,MATCH($B127,Mergers!D:D,0)),"")</f>
        <v/>
      </c>
      <c r="H127" s="100" t="str">
        <f t="shared" si="3"/>
        <v>RQ6</v>
      </c>
    </row>
    <row r="128" spans="2:8" x14ac:dyDescent="0.2">
      <c r="B128" s="97" t="s">
        <v>44</v>
      </c>
      <c r="C128" s="98">
        <f>SUMIF(Table1[NHS Trust Code],$B128,Table1[value])</f>
        <v>315504</v>
      </c>
      <c r="D128" s="98">
        <f>SUMIF(Table2[NHS Code],$B128,Table2[Value £''000])</f>
        <v>0</v>
      </c>
      <c r="E128" s="98">
        <f t="shared" si="2"/>
        <v>315504</v>
      </c>
      <c r="F128" s="98">
        <f>$E128/INDEX('Data input year MFF'!$D$4:$D$241,MATCH($B128,'Data input year MFF'!$B$4:$B$241,0),1)</f>
        <v>287024.56189508404</v>
      </c>
      <c r="G128" s="99" t="str">
        <f>IFERROR(INDEX(Mergers!E:E,MATCH($B128,Mergers!D:D,0)),"")</f>
        <v/>
      </c>
      <c r="H128" s="100" t="str">
        <f t="shared" si="3"/>
        <v>RQ8</v>
      </c>
    </row>
    <row r="129" spans="2:8" x14ac:dyDescent="0.2">
      <c r="B129" s="97" t="s">
        <v>249</v>
      </c>
      <c r="C129" s="98">
        <f>SUMIF(Table1[NHS Trust Code],$B129,Table1[value])</f>
        <v>0</v>
      </c>
      <c r="D129" s="98">
        <f>SUMIF(Table2[NHS Code],$B129,Table2[Value £''000])</f>
        <v>624968</v>
      </c>
      <c r="E129" s="98">
        <f t="shared" si="2"/>
        <v>624968</v>
      </c>
      <c r="F129" s="98">
        <f>$E129/INDEX('Data input year MFF'!$D$4:$D$241,MATCH($B129,'Data input year MFF'!$B$4:$B$241,0),1)</f>
        <v>500882.39961402031</v>
      </c>
      <c r="G129" s="99" t="str">
        <f>IFERROR(INDEX(Mergers!E:E,MATCH($B129,Mergers!D:D,0)),"")</f>
        <v/>
      </c>
      <c r="H129" s="100" t="str">
        <f t="shared" si="3"/>
        <v>RQM</v>
      </c>
    </row>
    <row r="130" spans="2:8" x14ac:dyDescent="0.2">
      <c r="B130" s="97" t="s">
        <v>570</v>
      </c>
      <c r="C130" s="98">
        <f>SUMIF(Table1[NHS Trust Code],$B130,Table1[value])</f>
        <v>115485</v>
      </c>
      <c r="D130" s="98">
        <f>SUMIF(Table2[NHS Code],$B130,Table2[Value £''000])</f>
        <v>0</v>
      </c>
      <c r="E130" s="98">
        <f t="shared" si="2"/>
        <v>115485</v>
      </c>
      <c r="F130" s="98">
        <f>$E130/INDEX('Data input year MFF'!$D$4:$D$241,MATCH($B130,'Data input year MFF'!$B$4:$B$241,0),1)</f>
        <v>106960.76206706525</v>
      </c>
      <c r="G130" s="99" t="str">
        <f>IFERROR(INDEX(Mergers!E:E,MATCH($B130,Mergers!D:D,0)),"")</f>
        <v>RGN</v>
      </c>
      <c r="H130" s="100" t="str">
        <f t="shared" si="3"/>
        <v>RGN</v>
      </c>
    </row>
    <row r="131" spans="2:8" x14ac:dyDescent="0.2">
      <c r="B131" s="97" t="s">
        <v>109</v>
      </c>
      <c r="C131" s="98">
        <f>SUMIF(Table1[NHS Trust Code],$B131,Table1[value])</f>
        <v>209742</v>
      </c>
      <c r="D131" s="98">
        <f>SUMIF(Table2[NHS Code],$B131,Table2[Value £''000])</f>
        <v>0</v>
      </c>
      <c r="E131" s="98">
        <f t="shared" si="2"/>
        <v>209742</v>
      </c>
      <c r="F131" s="98">
        <f>$E131/INDEX('Data input year MFF'!$D$4:$D$241,MATCH($B131,'Data input year MFF'!$B$4:$B$241,0),1)</f>
        <v>181844.03385765947</v>
      </c>
      <c r="G131" s="99" t="str">
        <f>IFERROR(INDEX(Mergers!E:E,MATCH($B131,Mergers!D:D,0)),"")</f>
        <v/>
      </c>
      <c r="H131" s="100" t="str">
        <f t="shared" si="3"/>
        <v>RQW</v>
      </c>
    </row>
    <row r="132" spans="2:8" x14ac:dyDescent="0.2">
      <c r="B132" s="97" t="s">
        <v>190</v>
      </c>
      <c r="C132" s="98">
        <f>SUMIF(Table1[NHS Trust Code],$B132,Table1[value])</f>
        <v>0</v>
      </c>
      <c r="D132" s="98">
        <f>SUMIF(Table2[NHS Code],$B132,Table2[Value £''000])</f>
        <v>308344</v>
      </c>
      <c r="E132" s="98">
        <f t="shared" si="2"/>
        <v>308344</v>
      </c>
      <c r="F132" s="98">
        <f>$E132/INDEX('Data input year MFF'!$D$4:$D$241,MATCH($B132,'Data input year MFF'!$B$4:$B$241,0),1)</f>
        <v>255854.22621986383</v>
      </c>
      <c r="G132" s="99" t="str">
        <f>IFERROR(INDEX(Mergers!E:E,MATCH($B132,Mergers!D:D,0)),"")</f>
        <v/>
      </c>
      <c r="H132" s="100" t="str">
        <f t="shared" si="3"/>
        <v>RQX</v>
      </c>
    </row>
    <row r="133" spans="2:8" x14ac:dyDescent="0.2">
      <c r="B133" s="97" t="s">
        <v>74</v>
      </c>
      <c r="C133" s="98">
        <f>SUMIF(Table1[NHS Trust Code],$B133,Table1[value])</f>
        <v>163263</v>
      </c>
      <c r="D133" s="98">
        <f>SUMIF(Table2[NHS Code],$B133,Table2[Value £''000])</f>
        <v>0</v>
      </c>
      <c r="E133" s="98">
        <f t="shared" ref="E133:E196" si="4">C133+D133</f>
        <v>163263</v>
      </c>
      <c r="F133" s="98">
        <f>$E133/INDEX('Data input year MFF'!$D$4:$D$241,MATCH($B133,'Data input year MFF'!$B$4:$B$241,0),1)</f>
        <v>135969.33209187048</v>
      </c>
      <c r="G133" s="99" t="str">
        <f>IFERROR(INDEX(Mergers!E:E,MATCH($B133,Mergers!D:D,0)),"")</f>
        <v/>
      </c>
      <c r="H133" s="100" t="str">
        <f t="shared" ref="H133:H196" si="5">IF($G133="",$B133,$G133)</f>
        <v>RQY</v>
      </c>
    </row>
    <row r="134" spans="2:8" x14ac:dyDescent="0.2">
      <c r="B134" s="97" t="s">
        <v>308</v>
      </c>
      <c r="C134" s="98">
        <f>SUMIF(Table1[NHS Trust Code],$B134,Table1[value])</f>
        <v>0</v>
      </c>
      <c r="D134" s="98">
        <f>SUMIF(Table2[NHS Code],$B134,Table2[Value £''000])</f>
        <v>709137</v>
      </c>
      <c r="E134" s="98">
        <f t="shared" si="4"/>
        <v>709137</v>
      </c>
      <c r="F134" s="98">
        <f>$E134/INDEX('Data input year MFF'!$D$4:$D$241,MATCH($B134,'Data input year MFF'!$B$4:$B$241,0),1)</f>
        <v>675983.39442063973</v>
      </c>
      <c r="G134" s="99" t="str">
        <f>IFERROR(INDEX(Mergers!E:E,MATCH($B134,Mergers!D:D,0)),"")</f>
        <v>RRK</v>
      </c>
      <c r="H134" s="100" t="str">
        <f t="shared" si="5"/>
        <v>RRK</v>
      </c>
    </row>
    <row r="135" spans="2:8" x14ac:dyDescent="0.2">
      <c r="B135" s="97" t="s">
        <v>290</v>
      </c>
      <c r="C135" s="98">
        <f>SUMIF(Table1[NHS Trust Code],$B135,Table1[value])</f>
        <v>0</v>
      </c>
      <c r="D135" s="98">
        <f>SUMIF(Table2[NHS Code],$B135,Table2[Value £''000])</f>
        <v>246041.432</v>
      </c>
      <c r="E135" s="98">
        <f t="shared" si="4"/>
        <v>246041.432</v>
      </c>
      <c r="F135" s="98">
        <f>$E135/INDEX('Data input year MFF'!$D$4:$D$241,MATCH($B135,'Data input year MFF'!$B$4:$B$241,0),1)</f>
        <v>239289.17019542551</v>
      </c>
      <c r="G135" s="99" t="str">
        <f>IFERROR(INDEX(Mergers!E:E,MATCH($B135,Mergers!D:D,0)),"")</f>
        <v/>
      </c>
      <c r="H135" s="100" t="str">
        <f t="shared" si="5"/>
        <v>RR7</v>
      </c>
    </row>
    <row r="136" spans="2:8" x14ac:dyDescent="0.2">
      <c r="B136" s="97" t="s">
        <v>20</v>
      </c>
      <c r="C136" s="98">
        <f>SUMIF(Table1[NHS Trust Code],$B136,Table1[value])</f>
        <v>1172927</v>
      </c>
      <c r="D136" s="98">
        <f>SUMIF(Table2[NHS Code],$B136,Table2[Value £''000])</f>
        <v>0</v>
      </c>
      <c r="E136" s="98">
        <f t="shared" si="4"/>
        <v>1172927</v>
      </c>
      <c r="F136" s="98">
        <f>$E136/INDEX('Data input year MFF'!$D$4:$D$241,MATCH($B136,'Data input year MFF'!$B$4:$B$241,0),1)</f>
        <v>1121240.0750216518</v>
      </c>
      <c r="G136" s="99" t="str">
        <f>IFERROR(INDEX(Mergers!E:E,MATCH($B136,Mergers!D:D,0)),"")</f>
        <v/>
      </c>
      <c r="H136" s="100" t="str">
        <f t="shared" si="5"/>
        <v>RR8</v>
      </c>
    </row>
    <row r="137" spans="2:8" x14ac:dyDescent="0.2">
      <c r="B137" s="97" t="s">
        <v>694</v>
      </c>
      <c r="C137" s="98">
        <f>SUMIF(Table1[NHS Trust Code],$B137,Table1[value])</f>
        <v>0</v>
      </c>
      <c r="D137" s="98">
        <f>SUMIF(Table2[NHS Code],$B137,Table2[Value £''000])</f>
        <v>99497</v>
      </c>
      <c r="E137" s="98">
        <f t="shared" si="4"/>
        <v>99497</v>
      </c>
      <c r="F137" s="98">
        <f>$E137/INDEX('Data input year MFF'!$D$4:$D$241,MATCH($B137,'Data input year MFF'!$B$4:$B$241,0),1)</f>
        <v>91575.280371466302</v>
      </c>
      <c r="G137" s="99" t="str">
        <f>IFERROR(INDEX(Mergers!E:E,MATCH($B137,Mergers!D:D,0)),"")</f>
        <v>R1L</v>
      </c>
      <c r="H137" s="100" t="str">
        <f t="shared" si="5"/>
        <v>R1L</v>
      </c>
    </row>
    <row r="138" spans="2:8" x14ac:dyDescent="0.2">
      <c r="B138" s="97" t="s">
        <v>67</v>
      </c>
      <c r="C138" s="98">
        <f>SUMIF(Table1[NHS Trust Code],$B138,Table1[value])</f>
        <v>0</v>
      </c>
      <c r="D138" s="98">
        <f>SUMIF(Table2[NHS Code],$B138,Table2[Value £''000])</f>
        <v>194030</v>
      </c>
      <c r="E138" s="98">
        <f t="shared" si="4"/>
        <v>194030</v>
      </c>
      <c r="F138" s="98">
        <f>$E138/INDEX('Data input year MFF'!$D$4:$D$241,MATCH($B138,'Data input year MFF'!$B$4:$B$241,0),1)</f>
        <v>188104.15481098939</v>
      </c>
      <c r="G138" s="99" t="str">
        <f>IFERROR(INDEX(Mergers!E:E,MATCH($B138,Mergers!D:D,0)),"")</f>
        <v>RRE</v>
      </c>
      <c r="H138" s="100" t="str">
        <f t="shared" si="5"/>
        <v>RRE</v>
      </c>
    </row>
    <row r="139" spans="2:8" x14ac:dyDescent="0.2">
      <c r="B139" s="97" t="s">
        <v>154</v>
      </c>
      <c r="C139" s="98">
        <f>SUMIF(Table1[NHS Trust Code],$B139,Table1[value])</f>
        <v>0</v>
      </c>
      <c r="D139" s="98">
        <f>SUMIF(Table2[NHS Code],$B139,Table2[Value £''000])</f>
        <v>297493</v>
      </c>
      <c r="E139" s="98">
        <f t="shared" si="4"/>
        <v>297493</v>
      </c>
      <c r="F139" s="98">
        <f>$E139/INDEX('Data input year MFF'!$D$4:$D$241,MATCH($B139,'Data input year MFF'!$B$4:$B$241,0),1)</f>
        <v>285561.93672182545</v>
      </c>
      <c r="G139" s="99" t="str">
        <f>IFERROR(INDEX(Mergers!E:E,MATCH($B139,Mergers!D:D,0)),"")</f>
        <v/>
      </c>
      <c r="H139" s="100" t="str">
        <f t="shared" si="5"/>
        <v>RRF</v>
      </c>
    </row>
    <row r="140" spans="2:8" x14ac:dyDescent="0.2">
      <c r="B140" s="97" t="s">
        <v>118</v>
      </c>
      <c r="C140" s="98">
        <f>SUMIF(Table1[NHS Trust Code],$B140,Table1[value])</f>
        <v>0</v>
      </c>
      <c r="D140" s="98">
        <f>SUMIF(Table2[NHS Code],$B140,Table2[Value £''000])</f>
        <v>79451</v>
      </c>
      <c r="E140" s="98">
        <f t="shared" si="4"/>
        <v>79451</v>
      </c>
      <c r="F140" s="98">
        <f>$E140/INDEX('Data input year MFF'!$D$4:$D$241,MATCH($B140,'Data input year MFF'!$B$4:$B$241,0),1)</f>
        <v>76067.51685049021</v>
      </c>
      <c r="G140" s="99" t="str">
        <f>IFERROR(INDEX(Mergers!E:E,MATCH($B140,Mergers!D:D,0)),"")</f>
        <v/>
      </c>
      <c r="H140" s="100" t="str">
        <f t="shared" si="5"/>
        <v>RRJ</v>
      </c>
    </row>
    <row r="141" spans="2:8" x14ac:dyDescent="0.2">
      <c r="B141" s="97" t="s">
        <v>430</v>
      </c>
      <c r="C141" s="98">
        <f>SUMIF(Table1[NHS Trust Code],$B141,Table1[value])</f>
        <v>0</v>
      </c>
      <c r="D141" s="98">
        <f>SUMIF(Table2[NHS Code],$B141,Table2[Value £''000])</f>
        <v>811877</v>
      </c>
      <c r="E141" s="98">
        <f t="shared" si="4"/>
        <v>811877</v>
      </c>
      <c r="F141" s="98">
        <f>$E141/INDEX('Data input year MFF'!$D$4:$D$241,MATCH($B141,'Data input year MFF'!$B$4:$B$241,0),1)</f>
        <v>777015.4259015033</v>
      </c>
      <c r="G141" s="99" t="str">
        <f>IFERROR(INDEX(Mergers!E:E,MATCH($B141,Mergers!D:D,0)),"")</f>
        <v>RRK</v>
      </c>
      <c r="H141" s="100" t="str">
        <f t="shared" si="5"/>
        <v>RRK</v>
      </c>
    </row>
    <row r="142" spans="2:8" x14ac:dyDescent="0.2">
      <c r="B142" s="97" t="s">
        <v>209</v>
      </c>
      <c r="C142" s="98">
        <f>SUMIF(Table1[NHS Trust Code],$B142,Table1[value])</f>
        <v>202027</v>
      </c>
      <c r="D142" s="98">
        <f>SUMIF(Table2[NHS Code],$B142,Table2[Value £''000])</f>
        <v>0</v>
      </c>
      <c r="E142" s="98">
        <f t="shared" si="4"/>
        <v>202027</v>
      </c>
      <c r="F142" s="98">
        <f>$E142/INDEX('Data input year MFF'!$D$4:$D$241,MATCH($B142,'Data input year MFF'!$B$4:$B$241,0),1)</f>
        <v>168311.09063507285</v>
      </c>
      <c r="G142" s="99" t="str">
        <f>IFERROR(INDEX(Mergers!E:E,MATCH($B142,Mergers!D:D,0)),"")</f>
        <v/>
      </c>
      <c r="H142" s="100" t="str">
        <f t="shared" si="5"/>
        <v>RRP</v>
      </c>
    </row>
    <row r="143" spans="2:8" x14ac:dyDescent="0.2">
      <c r="B143" s="97" t="s">
        <v>33</v>
      </c>
      <c r="C143" s="98">
        <f>SUMIF(Table1[NHS Trust Code],$B143,Table1[value])</f>
        <v>355507</v>
      </c>
      <c r="D143" s="98">
        <f>SUMIF(Table2[NHS Code],$B143,Table2[Value £''000])</f>
        <v>0</v>
      </c>
      <c r="E143" s="98">
        <f t="shared" si="4"/>
        <v>355507</v>
      </c>
      <c r="F143" s="98">
        <f>$E143/INDEX('Data input year MFF'!$D$4:$D$241,MATCH($B143,'Data input year MFF'!$B$4:$B$241,0),1)</f>
        <v>297125.66872853617</v>
      </c>
      <c r="G143" s="99" t="str">
        <f>IFERROR(INDEX(Mergers!E:E,MATCH($B143,Mergers!D:D,0)),"")</f>
        <v/>
      </c>
      <c r="H143" s="100" t="str">
        <f t="shared" si="5"/>
        <v>RRU</v>
      </c>
    </row>
    <row r="144" spans="2:8" x14ac:dyDescent="0.2">
      <c r="B144" s="97" t="s">
        <v>428</v>
      </c>
      <c r="C144" s="98">
        <f>SUMIF(Table1[NHS Trust Code],$B144,Table1[value])</f>
        <v>0</v>
      </c>
      <c r="D144" s="98">
        <f>SUMIF(Table2[NHS Code],$B144,Table2[Value £''000])</f>
        <v>1043003.1788000001</v>
      </c>
      <c r="E144" s="98">
        <f t="shared" si="4"/>
        <v>1043003.1788000001</v>
      </c>
      <c r="F144" s="98">
        <f>$E144/INDEX('Data input year MFF'!$D$4:$D$241,MATCH($B144,'Data input year MFF'!$B$4:$B$241,0),1)</f>
        <v>803789.7289395018</v>
      </c>
      <c r="G144" s="99" t="str">
        <f>IFERROR(INDEX(Mergers!E:E,MATCH($B144,Mergers!D:D,0)),"")</f>
        <v/>
      </c>
      <c r="H144" s="100" t="str">
        <f t="shared" si="5"/>
        <v>RRV</v>
      </c>
    </row>
    <row r="145" spans="2:8" x14ac:dyDescent="0.2">
      <c r="B145" s="97" t="s">
        <v>238</v>
      </c>
      <c r="C145" s="98">
        <f>SUMIF(Table1[NHS Trust Code],$B145,Table1[value])</f>
        <v>0</v>
      </c>
      <c r="D145" s="98">
        <f>SUMIF(Table2[NHS Code],$B145,Table2[Value £''000])</f>
        <v>199807</v>
      </c>
      <c r="E145" s="98">
        <f t="shared" si="4"/>
        <v>199807</v>
      </c>
      <c r="F145" s="98">
        <f>$E145/INDEX('Data input year MFF'!$D$4:$D$241,MATCH($B145,'Data input year MFF'!$B$4:$B$241,0),1)</f>
        <v>185464.30354931712</v>
      </c>
      <c r="G145" s="99" t="str">
        <f>IFERROR(INDEX(Mergers!E:E,MATCH($B145,Mergers!D:D,0)),"")</f>
        <v/>
      </c>
      <c r="H145" s="100" t="str">
        <f t="shared" si="5"/>
        <v>RT1</v>
      </c>
    </row>
    <row r="146" spans="2:8" x14ac:dyDescent="0.2">
      <c r="B146" s="97" t="s">
        <v>385</v>
      </c>
      <c r="C146" s="98">
        <f>SUMIF(Table1[NHS Trust Code],$B146,Table1[value])</f>
        <v>0</v>
      </c>
      <c r="D146" s="98">
        <f>SUMIF(Table2[NHS Code],$B146,Table2[Value £''000])</f>
        <v>273603</v>
      </c>
      <c r="E146" s="98">
        <f t="shared" si="4"/>
        <v>273603</v>
      </c>
      <c r="F146" s="98">
        <f>$E146/INDEX('Data input year MFF'!$D$4:$D$241,MATCH($B146,'Data input year MFF'!$B$4:$B$241,0),1)</f>
        <v>260247.11790891449</v>
      </c>
      <c r="G146" s="99" t="str">
        <f>IFERROR(INDEX(Mergers!E:E,MATCH($B146,Mergers!D:D,0)),"")</f>
        <v/>
      </c>
      <c r="H146" s="100" t="str">
        <f t="shared" si="5"/>
        <v>RT2</v>
      </c>
    </row>
    <row r="147" spans="2:8" x14ac:dyDescent="0.2">
      <c r="B147" s="97" t="s">
        <v>402</v>
      </c>
      <c r="C147" s="98">
        <f>SUMIF(Table1[NHS Trust Code],$B147,Table1[value])</f>
        <v>0</v>
      </c>
      <c r="D147" s="98">
        <f>SUMIF(Table2[NHS Code],$B147,Table2[Value £''000])</f>
        <v>377330</v>
      </c>
      <c r="E147" s="98">
        <f t="shared" si="4"/>
        <v>377330</v>
      </c>
      <c r="F147" s="98">
        <f>$E147/INDEX('Data input year MFF'!$D$4:$D$241,MATCH($B147,'Data input year MFF'!$B$4:$B$241,0),1)</f>
        <v>301094.40270668175</v>
      </c>
      <c r="G147" s="99" t="str">
        <f>IFERROR(INDEX(Mergers!E:E,MATCH($B147,Mergers!D:D,0)),"")</f>
        <v/>
      </c>
      <c r="H147" s="100" t="str">
        <f t="shared" si="5"/>
        <v>RT3</v>
      </c>
    </row>
    <row r="148" spans="2:8" x14ac:dyDescent="0.2">
      <c r="B148" s="97" t="s">
        <v>22</v>
      </c>
      <c r="C148" s="98">
        <f>SUMIF(Table1[NHS Trust Code],$B148,Table1[value])</f>
        <v>277664</v>
      </c>
      <c r="D148" s="98">
        <f>SUMIF(Table2[NHS Code],$B148,Table2[Value £''000])</f>
        <v>0</v>
      </c>
      <c r="E148" s="98">
        <f t="shared" si="4"/>
        <v>277664</v>
      </c>
      <c r="F148" s="98">
        <f>$E148/INDEX('Data input year MFF'!$D$4:$D$241,MATCH($B148,'Data input year MFF'!$B$4:$B$241,0),1)</f>
        <v>266153.14273006737</v>
      </c>
      <c r="G148" s="99" t="str">
        <f>IFERROR(INDEX(Mergers!E:E,MATCH($B148,Mergers!D:D,0)),"")</f>
        <v/>
      </c>
      <c r="H148" s="100" t="str">
        <f t="shared" si="5"/>
        <v>RT5</v>
      </c>
    </row>
    <row r="149" spans="2:8" x14ac:dyDescent="0.2">
      <c r="B149" s="97" t="s">
        <v>107</v>
      </c>
      <c r="C149" s="98">
        <f>SUMIF(Table1[NHS Trust Code],$B149,Table1[value])</f>
        <v>0</v>
      </c>
      <c r="D149" s="98">
        <f>SUMIF(Table2[NHS Code],$B149,Table2[Value £''000])</f>
        <v>1052109</v>
      </c>
      <c r="E149" s="98">
        <f t="shared" si="4"/>
        <v>1052109</v>
      </c>
      <c r="F149" s="98">
        <f>$E149/INDEX('Data input year MFF'!$D$4:$D$241,MATCH($B149,'Data input year MFF'!$B$4:$B$241,0),1)</f>
        <v>1015728.6470486582</v>
      </c>
      <c r="G149" s="99" t="str">
        <f>IFERROR(INDEX(Mergers!E:E,MATCH($B149,Mergers!D:D,0)),"")</f>
        <v/>
      </c>
      <c r="H149" s="100" t="str">
        <f t="shared" si="5"/>
        <v>RTD</v>
      </c>
    </row>
    <row r="150" spans="2:8" x14ac:dyDescent="0.2">
      <c r="B150" s="97" t="s">
        <v>294</v>
      </c>
      <c r="C150" s="98">
        <f>SUMIF(Table1[NHS Trust Code],$B150,Table1[value])</f>
        <v>0</v>
      </c>
      <c r="D150" s="98">
        <f>SUMIF(Table2[NHS Code],$B150,Table2[Value £''000])</f>
        <v>507420</v>
      </c>
      <c r="E150" s="98">
        <f t="shared" si="4"/>
        <v>507420</v>
      </c>
      <c r="F150" s="98">
        <f>$E150/INDEX('Data input year MFF'!$D$4:$D$241,MATCH($B150,'Data input year MFF'!$B$4:$B$241,0),1)</f>
        <v>480013.16815123695</v>
      </c>
      <c r="G150" s="99" t="str">
        <f>IFERROR(INDEX(Mergers!E:E,MATCH($B150,Mergers!D:D,0)),"")</f>
        <v/>
      </c>
      <c r="H150" s="100" t="str">
        <f t="shared" si="5"/>
        <v>RTE</v>
      </c>
    </row>
    <row r="151" spans="2:8" x14ac:dyDescent="0.2">
      <c r="B151" s="97" t="s">
        <v>372</v>
      </c>
      <c r="C151" s="98">
        <f>SUMIF(Table1[NHS Trust Code],$B151,Table1[value])</f>
        <v>0</v>
      </c>
      <c r="D151" s="98">
        <f>SUMIF(Table2[NHS Code],$B151,Table2[Value £''000])</f>
        <v>537442</v>
      </c>
      <c r="E151" s="98">
        <f t="shared" si="4"/>
        <v>537442</v>
      </c>
      <c r="F151" s="98">
        <f>$E151/INDEX('Data input year MFF'!$D$4:$D$241,MATCH($B151,'Data input year MFF'!$B$4:$B$241,0),1)</f>
        <v>521783.79023872607</v>
      </c>
      <c r="G151" s="99" t="str">
        <f>IFERROR(INDEX(Mergers!E:E,MATCH($B151,Mergers!D:D,0)),"")</f>
        <v/>
      </c>
      <c r="H151" s="100" t="str">
        <f t="shared" si="5"/>
        <v>RTF</v>
      </c>
    </row>
    <row r="152" spans="2:8" x14ac:dyDescent="0.2">
      <c r="B152" s="97" t="s">
        <v>260</v>
      </c>
      <c r="C152" s="98">
        <f>SUMIF(Table1[NHS Trust Code],$B152,Table1[value])</f>
        <v>0</v>
      </c>
      <c r="D152" s="98">
        <f>SUMIF(Table2[NHS Code],$B152,Table2[Value £''000])</f>
        <v>539063</v>
      </c>
      <c r="E152" s="98">
        <f t="shared" si="4"/>
        <v>539063</v>
      </c>
      <c r="F152" s="98">
        <f>$E152/INDEX('Data input year MFF'!$D$4:$D$241,MATCH($B152,'Data input year MFF'!$B$4:$B$241,0),1)</f>
        <v>518324.8237997712</v>
      </c>
      <c r="G152" s="99" t="str">
        <f>IFERROR(INDEX(Mergers!E:E,MATCH($B152,Mergers!D:D,0)),"")</f>
        <v>RTG</v>
      </c>
      <c r="H152" s="100" t="str">
        <f t="shared" si="5"/>
        <v>RTG</v>
      </c>
    </row>
    <row r="153" spans="2:8" x14ac:dyDescent="0.2">
      <c r="B153" s="97" t="s">
        <v>377</v>
      </c>
      <c r="C153" s="98">
        <f>SUMIF(Table1[NHS Trust Code],$B153,Table1[value])</f>
        <v>0</v>
      </c>
      <c r="D153" s="98">
        <f>SUMIF(Table2[NHS Code],$B153,Table2[Value £''000])</f>
        <v>998000</v>
      </c>
      <c r="E153" s="98">
        <f t="shared" si="4"/>
        <v>998000</v>
      </c>
      <c r="F153" s="98">
        <f>$E153/INDEX('Data input year MFF'!$D$4:$D$241,MATCH($B153,'Data input year MFF'!$B$4:$B$241,0),1)</f>
        <v>907004.74859700538</v>
      </c>
      <c r="G153" s="99" t="str">
        <f>IFERROR(INDEX(Mergers!E:E,MATCH($B153,Mergers!D:D,0)),"")</f>
        <v/>
      </c>
      <c r="H153" s="100" t="str">
        <f t="shared" si="5"/>
        <v>RTH</v>
      </c>
    </row>
    <row r="154" spans="2:8" x14ac:dyDescent="0.2">
      <c r="B154" s="97" t="s">
        <v>342</v>
      </c>
      <c r="C154" s="98">
        <f>SUMIF(Table1[NHS Trust Code],$B154,Table1[value])</f>
        <v>0</v>
      </c>
      <c r="D154" s="98">
        <f>SUMIF(Table2[NHS Code],$B154,Table2[Value £''000])</f>
        <v>288262.86599999998</v>
      </c>
      <c r="E154" s="98">
        <f t="shared" si="4"/>
        <v>288262.86599999998</v>
      </c>
      <c r="F154" s="98">
        <f>$E154/INDEX('Data input year MFF'!$D$4:$D$241,MATCH($B154,'Data input year MFF'!$B$4:$B$241,0),1)</f>
        <v>246379.14969012741</v>
      </c>
      <c r="G154" s="99" t="str">
        <f>IFERROR(INDEX(Mergers!E:E,MATCH($B154,Mergers!D:D,0)),"")</f>
        <v/>
      </c>
      <c r="H154" s="100" t="str">
        <f t="shared" si="5"/>
        <v>RTK</v>
      </c>
    </row>
    <row r="155" spans="2:8" x14ac:dyDescent="0.2">
      <c r="B155" s="97" t="s">
        <v>91</v>
      </c>
      <c r="C155" s="98">
        <f>SUMIF(Table1[NHS Trust Code],$B155,Table1[value])</f>
        <v>286335</v>
      </c>
      <c r="D155" s="98">
        <f>SUMIF(Table2[NHS Code],$B155,Table2[Value £''000])</f>
        <v>0</v>
      </c>
      <c r="E155" s="98">
        <f t="shared" si="4"/>
        <v>286335</v>
      </c>
      <c r="F155" s="98">
        <f>$E155/INDEX('Data input year MFF'!$D$4:$D$241,MATCH($B155,'Data input year MFF'!$B$4:$B$241,0),1)</f>
        <v>245845.90102284466</v>
      </c>
      <c r="G155" s="99" t="str">
        <f>IFERROR(INDEX(Mergers!E:E,MATCH($B155,Mergers!D:D,0)),"")</f>
        <v/>
      </c>
      <c r="H155" s="100" t="str">
        <f t="shared" si="5"/>
        <v>RTP</v>
      </c>
    </row>
    <row r="156" spans="2:8" x14ac:dyDescent="0.2">
      <c r="B156" s="97" t="s">
        <v>333</v>
      </c>
      <c r="C156" s="98">
        <f>SUMIF(Table1[NHS Trust Code],$B156,Table1[value])</f>
        <v>0</v>
      </c>
      <c r="D156" s="98">
        <f>SUMIF(Table2[NHS Code],$B156,Table2[Value £''000])</f>
        <v>112813</v>
      </c>
      <c r="E156" s="98">
        <f t="shared" si="4"/>
        <v>112813</v>
      </c>
      <c r="F156" s="98">
        <f>$E156/INDEX('Data input year MFF'!$D$4:$D$241,MATCH($B156,'Data input year MFF'!$B$4:$B$241,0),1)</f>
        <v>106357.42346777637</v>
      </c>
      <c r="G156" s="99" t="str">
        <f>IFERROR(INDEX(Mergers!E:E,MATCH($B156,Mergers!D:D,0)),"")</f>
        <v/>
      </c>
      <c r="H156" s="100" t="str">
        <f t="shared" si="5"/>
        <v>RTQ</v>
      </c>
    </row>
    <row r="157" spans="2:8" x14ac:dyDescent="0.2">
      <c r="B157" s="97" t="s">
        <v>69</v>
      </c>
      <c r="C157" s="98">
        <f>SUMIF(Table1[NHS Trust Code],$B157,Table1[value])</f>
        <v>0</v>
      </c>
      <c r="D157" s="98">
        <f>SUMIF(Table2[NHS Code],$B157,Table2[Value £''000])</f>
        <v>582021</v>
      </c>
      <c r="E157" s="98">
        <f t="shared" si="4"/>
        <v>582021</v>
      </c>
      <c r="F157" s="98">
        <f>$E157/INDEX('Data input year MFF'!$D$4:$D$241,MATCH($B157,'Data input year MFF'!$B$4:$B$241,0),1)</f>
        <v>565495.52429356903</v>
      </c>
      <c r="G157" s="99" t="str">
        <f>IFERROR(INDEX(Mergers!E:E,MATCH($B157,Mergers!D:D,0)),"")</f>
        <v/>
      </c>
      <c r="H157" s="100" t="str">
        <f t="shared" si="5"/>
        <v>RTR</v>
      </c>
    </row>
    <row r="158" spans="2:8" x14ac:dyDescent="0.2">
      <c r="B158" s="97" t="s">
        <v>337</v>
      </c>
      <c r="C158" s="98">
        <f>SUMIF(Table1[NHS Trust Code],$B158,Table1[value])</f>
        <v>0</v>
      </c>
      <c r="D158" s="98">
        <f>SUMIF(Table2[NHS Code],$B158,Table2[Value £''000])</f>
        <v>155361</v>
      </c>
      <c r="E158" s="98">
        <f t="shared" si="4"/>
        <v>155361</v>
      </c>
      <c r="F158" s="98">
        <f>$E158/INDEX('Data input year MFF'!$D$4:$D$241,MATCH($B158,'Data input year MFF'!$B$4:$B$241,0),1)</f>
        <v>148586.21167851795</v>
      </c>
      <c r="G158" s="99" t="str">
        <f>IFERROR(INDEX(Mergers!E:E,MATCH($B158,Mergers!D:D,0)),"")</f>
        <v/>
      </c>
      <c r="H158" s="100" t="str">
        <f t="shared" si="5"/>
        <v>RTV</v>
      </c>
    </row>
    <row r="159" spans="2:8" x14ac:dyDescent="0.2">
      <c r="B159" s="97" t="s">
        <v>136</v>
      </c>
      <c r="C159" s="98">
        <f>SUMIF(Table1[NHS Trust Code],$B159,Table1[value])</f>
        <v>0</v>
      </c>
      <c r="D159" s="98">
        <f>SUMIF(Table2[NHS Code],$B159,Table2[Value £''000])</f>
        <v>324297</v>
      </c>
      <c r="E159" s="98">
        <f t="shared" si="4"/>
        <v>324297</v>
      </c>
      <c r="F159" s="98">
        <f>$E159/INDEX('Data input year MFF'!$D$4:$D$241,MATCH($B159,'Data input year MFF'!$B$4:$B$241,0),1)</f>
        <v>315057.62022915966</v>
      </c>
      <c r="G159" s="99" t="str">
        <f>IFERROR(INDEX(Mergers!E:E,MATCH($B159,Mergers!D:D,0)),"")</f>
        <v/>
      </c>
      <c r="H159" s="100" t="str">
        <f t="shared" si="5"/>
        <v>RTX</v>
      </c>
    </row>
    <row r="160" spans="2:8" x14ac:dyDescent="0.2">
      <c r="B160" s="97" t="s">
        <v>243</v>
      </c>
      <c r="C160" s="98">
        <f>SUMIF(Table1[NHS Trust Code],$B160,Table1[value])</f>
        <v>0</v>
      </c>
      <c r="D160" s="98">
        <f>SUMIF(Table2[NHS Code],$B160,Table2[Value £''000])</f>
        <v>473918.64419999998</v>
      </c>
      <c r="E160" s="98">
        <f t="shared" si="4"/>
        <v>473918.64419999998</v>
      </c>
      <c r="F160" s="98">
        <f>$E160/INDEX('Data input year MFF'!$D$4:$D$241,MATCH($B160,'Data input year MFF'!$B$4:$B$241,0),1)</f>
        <v>390354.64469982008</v>
      </c>
      <c r="G160" s="99" t="str">
        <f>IFERROR(INDEX(Mergers!E:E,MATCH($B160,Mergers!D:D,0)),"")</f>
        <v/>
      </c>
      <c r="H160" s="100" t="str">
        <f t="shared" si="5"/>
        <v>RV3</v>
      </c>
    </row>
    <row r="161" spans="2:8" x14ac:dyDescent="0.2">
      <c r="B161" s="97" t="s">
        <v>65</v>
      </c>
      <c r="C161" s="98">
        <f>SUMIF(Table1[NHS Trust Code],$B161,Table1[value])</f>
        <v>0</v>
      </c>
      <c r="D161" s="98">
        <f>SUMIF(Table2[NHS Code],$B161,Table2[Value £''000])</f>
        <v>385672</v>
      </c>
      <c r="E161" s="98">
        <f t="shared" si="4"/>
        <v>385672</v>
      </c>
      <c r="F161" s="98">
        <f>$E161/INDEX('Data input year MFF'!$D$4:$D$241,MATCH($B161,'Data input year MFF'!$B$4:$B$241,0),1)</f>
        <v>322879.11539601401</v>
      </c>
      <c r="G161" s="99" t="str">
        <f>IFERROR(INDEX(Mergers!E:E,MATCH($B161,Mergers!D:D,0)),"")</f>
        <v/>
      </c>
      <c r="H161" s="100" t="str">
        <f t="shared" si="5"/>
        <v>RV5</v>
      </c>
    </row>
    <row r="162" spans="2:8" x14ac:dyDescent="0.2">
      <c r="B162" s="97" t="s">
        <v>196</v>
      </c>
      <c r="C162" s="98">
        <f>SUMIF(Table1[NHS Trust Code],$B162,Table1[value])</f>
        <v>0</v>
      </c>
      <c r="D162" s="98">
        <f>SUMIF(Table2[NHS Code],$B162,Table2[Value £''000])</f>
        <v>142991</v>
      </c>
      <c r="E162" s="98">
        <f t="shared" si="4"/>
        <v>142991</v>
      </c>
      <c r="F162" s="98">
        <f>$E162/INDEX('Data input year MFF'!$D$4:$D$241,MATCH($B162,'Data input year MFF'!$B$4:$B$241,0),1)</f>
        <v>140361.74381486003</v>
      </c>
      <c r="G162" s="99" t="str">
        <f>IFERROR(INDEX(Mergers!E:E,MATCH($B162,Mergers!D:D,0)),"")</f>
        <v/>
      </c>
      <c r="H162" s="100" t="str">
        <f t="shared" si="5"/>
        <v>RV9</v>
      </c>
    </row>
    <row r="163" spans="2:8" x14ac:dyDescent="0.2">
      <c r="B163" s="97" t="s">
        <v>56</v>
      </c>
      <c r="C163" s="98">
        <f>SUMIF(Table1[NHS Trust Code],$B163,Table1[value])</f>
        <v>530628</v>
      </c>
      <c r="D163" s="98">
        <f>SUMIF(Table2[NHS Code],$B163,Table2[Value £''000])</f>
        <v>0</v>
      </c>
      <c r="E163" s="98">
        <f t="shared" si="4"/>
        <v>530628</v>
      </c>
      <c r="F163" s="98">
        <f>$E163/INDEX('Data input year MFF'!$D$4:$D$241,MATCH($B163,'Data input year MFF'!$B$4:$B$241,0),1)</f>
        <v>492021.98682570772</v>
      </c>
      <c r="G163" s="99" t="str">
        <f>IFERROR(INDEX(Mergers!E:E,MATCH($B163,Mergers!D:D,0)),"")</f>
        <v/>
      </c>
      <c r="H163" s="100" t="str">
        <f t="shared" si="5"/>
        <v>RVJ</v>
      </c>
    </row>
    <row r="164" spans="2:8" x14ac:dyDescent="0.2">
      <c r="B164" s="97" t="s">
        <v>343</v>
      </c>
      <c r="C164" s="98">
        <f>SUMIF(Table1[NHS Trust Code],$B164,Table1[value])</f>
        <v>214357</v>
      </c>
      <c r="D164" s="98">
        <f>SUMIF(Table2[NHS Code],$B164,Table2[Value £''000])</f>
        <v>0</v>
      </c>
      <c r="E164" s="98">
        <f t="shared" si="4"/>
        <v>214357</v>
      </c>
      <c r="F164" s="98">
        <f>$E164/INDEX('Data input year MFF'!$D$4:$D$241,MATCH($B164,'Data input year MFF'!$B$4:$B$241,0),1)</f>
        <v>199453.99681218999</v>
      </c>
      <c r="G164" s="99" t="str">
        <f>IFERROR(INDEX(Mergers!E:E,MATCH($B164,Mergers!D:D,0)),"")</f>
        <v/>
      </c>
      <c r="H164" s="100" t="str">
        <f t="shared" si="5"/>
        <v>RVN</v>
      </c>
    </row>
    <row r="165" spans="2:8" x14ac:dyDescent="0.2">
      <c r="B165" s="97" t="s">
        <v>287</v>
      </c>
      <c r="C165" s="98">
        <f>SUMIF(Table1[NHS Trust Code],$B165,Table1[value])</f>
        <v>392161</v>
      </c>
      <c r="D165" s="98">
        <f>SUMIF(Table2[NHS Code],$B165,Table2[Value £''000])</f>
        <v>0</v>
      </c>
      <c r="E165" s="98">
        <f t="shared" si="4"/>
        <v>392161</v>
      </c>
      <c r="F165" s="98">
        <f>$E165/INDEX('Data input year MFF'!$D$4:$D$241,MATCH($B165,'Data input year MFF'!$B$4:$B$241,0),1)</f>
        <v>328943.07510998711</v>
      </c>
      <c r="G165" s="99" t="str">
        <f>IFERROR(INDEX(Mergers!E:E,MATCH($B165,Mergers!D:D,0)),"")</f>
        <v/>
      </c>
      <c r="H165" s="100" t="str">
        <f t="shared" si="5"/>
        <v>RVR</v>
      </c>
    </row>
    <row r="166" spans="2:8" x14ac:dyDescent="0.2">
      <c r="B166" s="97" t="s">
        <v>276</v>
      </c>
      <c r="C166" s="98">
        <f>SUMIF(Table1[NHS Trust Code],$B166,Table1[value])</f>
        <v>0</v>
      </c>
      <c r="D166" s="98">
        <f>SUMIF(Table2[NHS Code],$B166,Table2[Value £''000])</f>
        <v>565444.36990000005</v>
      </c>
      <c r="E166" s="98">
        <f t="shared" si="4"/>
        <v>565444.36990000005</v>
      </c>
      <c r="F166" s="98">
        <f>$E166/INDEX('Data input year MFF'!$D$4:$D$241,MATCH($B166,'Data input year MFF'!$B$4:$B$241,0),1)</f>
        <v>540835.28285933461</v>
      </c>
      <c r="G166" s="99" t="str">
        <f>IFERROR(INDEX(Mergers!E:E,MATCH($B166,Mergers!D:D,0)),"")</f>
        <v/>
      </c>
      <c r="H166" s="100" t="str">
        <f t="shared" si="5"/>
        <v>RVV</v>
      </c>
    </row>
    <row r="167" spans="2:8" x14ac:dyDescent="0.2">
      <c r="B167" s="97" t="s">
        <v>359</v>
      </c>
      <c r="C167" s="98">
        <f>SUMIF(Table1[NHS Trust Code],$B167,Table1[value])</f>
        <v>0</v>
      </c>
      <c r="D167" s="98">
        <f>SUMIF(Table2[NHS Code],$B167,Table2[Value £''000])</f>
        <v>292803.89299999998</v>
      </c>
      <c r="E167" s="98">
        <f t="shared" si="4"/>
        <v>292803.89299999998</v>
      </c>
      <c r="F167" s="98">
        <f>$E167/INDEX('Data input year MFF'!$D$4:$D$241,MATCH($B167,'Data input year MFF'!$B$4:$B$241,0),1)</f>
        <v>285726.72768204345</v>
      </c>
      <c r="G167" s="99" t="str">
        <f>IFERROR(INDEX(Mergers!E:E,MATCH($B167,Mergers!D:D,0)),"")</f>
        <v/>
      </c>
      <c r="H167" s="100" t="str">
        <f t="shared" si="5"/>
        <v>RVW</v>
      </c>
    </row>
    <row r="168" spans="2:8" x14ac:dyDescent="0.2">
      <c r="B168" s="97" t="s">
        <v>82</v>
      </c>
      <c r="C168" s="98">
        <f>SUMIF(Table1[NHS Trust Code],$B168,Table1[value])</f>
        <v>186695</v>
      </c>
      <c r="D168" s="98">
        <f>SUMIF(Table2[NHS Code],$B168,Table2[Value £''000])</f>
        <v>0</v>
      </c>
      <c r="E168" s="98">
        <f t="shared" si="4"/>
        <v>186695</v>
      </c>
      <c r="F168" s="98">
        <f>$E168/INDEX('Data input year MFF'!$D$4:$D$241,MATCH($B168,'Data input year MFF'!$B$4:$B$241,0),1)</f>
        <v>180196.39713376781</v>
      </c>
      <c r="G168" s="99" t="str">
        <f>IFERROR(INDEX(Mergers!E:E,MATCH($B168,Mergers!D:D,0)),"")</f>
        <v/>
      </c>
      <c r="H168" s="100" t="str">
        <f t="shared" si="5"/>
        <v>RVY</v>
      </c>
    </row>
    <row r="169" spans="2:8" x14ac:dyDescent="0.2">
      <c r="B169" s="97" t="s">
        <v>305</v>
      </c>
      <c r="C169" s="98">
        <f>SUMIF(Table1[NHS Trust Code],$B169,Table1[value])</f>
        <v>0</v>
      </c>
      <c r="D169" s="98">
        <f>SUMIF(Table2[NHS Code],$B169,Table2[Value £''000])</f>
        <v>321618.03629999998</v>
      </c>
      <c r="E169" s="98">
        <f t="shared" si="4"/>
        <v>321618.03629999998</v>
      </c>
      <c r="F169" s="98">
        <f>$E169/INDEX('Data input year MFF'!$D$4:$D$241,MATCH($B169,'Data input year MFF'!$B$4:$B$241,0),1)</f>
        <v>294774.94544311374</v>
      </c>
      <c r="G169" s="99" t="str">
        <f>IFERROR(INDEX(Mergers!E:E,MATCH($B169,Mergers!D:D,0)),"")</f>
        <v/>
      </c>
      <c r="H169" s="100" t="str">
        <f t="shared" si="5"/>
        <v>RW1</v>
      </c>
    </row>
    <row r="170" spans="2:8" x14ac:dyDescent="0.2">
      <c r="B170" s="97" t="s">
        <v>247</v>
      </c>
      <c r="C170" s="98">
        <f>SUMIF(Table1[NHS Trust Code],$B170,Table1[value])</f>
        <v>0</v>
      </c>
      <c r="D170" s="98">
        <f>SUMIF(Table2[NHS Code],$B170,Table2[Value £''000])</f>
        <v>1072828</v>
      </c>
      <c r="E170" s="98">
        <f t="shared" si="4"/>
        <v>1072828</v>
      </c>
      <c r="F170" s="98">
        <f>$E170/INDEX('Data input year MFF'!$D$4:$D$241,MATCH($B170,'Data input year MFF'!$B$4:$B$241,0),1)</f>
        <v>1015165.5798963096</v>
      </c>
      <c r="G170" s="99" t="str">
        <f>IFERROR(INDEX(Mergers!E:E,MATCH($B170,Mergers!D:D,0)),"")</f>
        <v>R0A</v>
      </c>
      <c r="H170" s="100" t="str">
        <f t="shared" si="5"/>
        <v>R0A</v>
      </c>
    </row>
    <row r="171" spans="2:8" x14ac:dyDescent="0.2">
      <c r="B171" s="97" t="s">
        <v>41</v>
      </c>
      <c r="C171" s="98">
        <f>SUMIF(Table1[NHS Trust Code],$B171,Table1[value])</f>
        <v>17417</v>
      </c>
      <c r="D171" s="98">
        <f>SUMIF(Table2[NHS Code],$B171,Table2[Value £''000])</f>
        <v>230648</v>
      </c>
      <c r="E171" s="98">
        <f t="shared" si="4"/>
        <v>248065</v>
      </c>
      <c r="F171" s="98">
        <f>$E171/INDEX('Data input year MFF'!$D$4:$D$241,MATCH($B171,'Data input year MFF'!$B$4:$B$241,0),1)</f>
        <v>238848.09101579161</v>
      </c>
      <c r="G171" s="99" t="str">
        <f>IFERROR(INDEX(Mergers!E:E,MATCH($B171,Mergers!D:D,0)),"")</f>
        <v>RW4</v>
      </c>
      <c r="H171" s="100" t="str">
        <f t="shared" si="5"/>
        <v>RW4</v>
      </c>
    </row>
    <row r="172" spans="2:8" x14ac:dyDescent="0.2">
      <c r="B172" s="97" t="s">
        <v>15</v>
      </c>
      <c r="C172" s="98">
        <f>SUMIF(Table1[NHS Trust Code],$B172,Table1[value])</f>
        <v>0</v>
      </c>
      <c r="D172" s="98">
        <f>SUMIF(Table2[NHS Code],$B172,Table2[Value £''000])</f>
        <v>343934</v>
      </c>
      <c r="E172" s="98">
        <f t="shared" si="4"/>
        <v>343934</v>
      </c>
      <c r="F172" s="98">
        <f>$E172/INDEX('Data input year MFF'!$D$4:$D$241,MATCH($B172,'Data input year MFF'!$B$4:$B$241,0),1)</f>
        <v>333479.09683512209</v>
      </c>
      <c r="G172" s="99" t="str">
        <f>IFERROR(INDEX(Mergers!E:E,MATCH($B172,Mergers!D:D,0)),"")</f>
        <v/>
      </c>
      <c r="H172" s="100" t="str">
        <f t="shared" si="5"/>
        <v>RW5</v>
      </c>
    </row>
    <row r="173" spans="2:8" x14ac:dyDescent="0.2">
      <c r="B173" s="97" t="s">
        <v>383</v>
      </c>
      <c r="C173" s="98">
        <f>SUMIF(Table1[NHS Trust Code],$B173,Table1[value])</f>
        <v>643739</v>
      </c>
      <c r="D173" s="98">
        <f>SUMIF(Table2[NHS Code],$B173,Table2[Value £''000])</f>
        <v>0</v>
      </c>
      <c r="E173" s="98">
        <f t="shared" si="4"/>
        <v>643739</v>
      </c>
      <c r="F173" s="98">
        <f>$E173/INDEX('Data input year MFF'!$D$4:$D$241,MATCH($B173,'Data input year MFF'!$B$4:$B$241,0),1)</f>
        <v>613700.80061318702</v>
      </c>
      <c r="G173" s="99" t="str">
        <f>IFERROR(INDEX(Mergers!E:E,MATCH($B173,Mergers!D:D,0)),"")</f>
        <v/>
      </c>
      <c r="H173" s="100" t="str">
        <f t="shared" si="5"/>
        <v>RW6</v>
      </c>
    </row>
    <row r="174" spans="2:8" x14ac:dyDescent="0.2">
      <c r="B174" s="97" t="s">
        <v>194</v>
      </c>
      <c r="C174" s="98">
        <f>SUMIF(Table1[NHS Trust Code],$B174,Table1[value])</f>
        <v>561128</v>
      </c>
      <c r="D174" s="98">
        <f>SUMIF(Table2[NHS Code],$B174,Table2[Value £''000])</f>
        <v>0</v>
      </c>
      <c r="E174" s="98">
        <f t="shared" si="4"/>
        <v>561128</v>
      </c>
      <c r="F174" s="98">
        <f>$E174/INDEX('Data input year MFF'!$D$4:$D$241,MATCH($B174,'Data input year MFF'!$B$4:$B$241,0),1)</f>
        <v>552551.29874094308</v>
      </c>
      <c r="G174" s="99" t="str">
        <f>IFERROR(INDEX(Mergers!E:E,MATCH($B174,Mergers!D:D,0)),"")</f>
        <v/>
      </c>
      <c r="H174" s="100" t="str">
        <f t="shared" si="5"/>
        <v>RWA</v>
      </c>
    </row>
    <row r="175" spans="2:8" x14ac:dyDescent="0.2">
      <c r="B175" s="97" t="s">
        <v>426</v>
      </c>
      <c r="C175" s="98">
        <f>SUMIF(Table1[NHS Trust Code],$B175,Table1[value])</f>
        <v>437324</v>
      </c>
      <c r="D175" s="98">
        <f>SUMIF(Table2[NHS Code],$B175,Table2[Value £''000])</f>
        <v>0</v>
      </c>
      <c r="E175" s="98">
        <f t="shared" si="4"/>
        <v>437324</v>
      </c>
      <c r="F175" s="98">
        <f>$E175/INDEX('Data input year MFF'!$D$4:$D$241,MATCH($B175,'Data input year MFF'!$B$4:$B$241,0),1)</f>
        <v>431215.827799224</v>
      </c>
      <c r="G175" s="99" t="str">
        <f>IFERROR(INDEX(Mergers!E:E,MATCH($B175,Mergers!D:D,0)),"")</f>
        <v/>
      </c>
      <c r="H175" s="100" t="str">
        <f t="shared" si="5"/>
        <v>RWD</v>
      </c>
    </row>
    <row r="176" spans="2:8" x14ac:dyDescent="0.2">
      <c r="B176" s="97" t="s">
        <v>134</v>
      </c>
      <c r="C176" s="98">
        <f>SUMIF(Table1[NHS Trust Code],$B176,Table1[value])</f>
        <v>924269</v>
      </c>
      <c r="D176" s="98">
        <f>SUMIF(Table2[NHS Code],$B176,Table2[Value £''000])</f>
        <v>0</v>
      </c>
      <c r="E176" s="98">
        <f t="shared" si="4"/>
        <v>924269</v>
      </c>
      <c r="F176" s="98">
        <f>$E176/INDEX('Data input year MFF'!$D$4:$D$241,MATCH($B176,'Data input year MFF'!$B$4:$B$241,0),1)</f>
        <v>885820.83258258551</v>
      </c>
      <c r="G176" s="99" t="str">
        <f>IFERROR(INDEX(Mergers!E:E,MATCH($B176,Mergers!D:D,0)),"")</f>
        <v/>
      </c>
      <c r="H176" s="100" t="str">
        <f t="shared" si="5"/>
        <v>RWE</v>
      </c>
    </row>
    <row r="177" spans="2:8" x14ac:dyDescent="0.2">
      <c r="B177" s="97" t="s">
        <v>36</v>
      </c>
      <c r="C177" s="98">
        <f>SUMIF(Table1[NHS Trust Code],$B177,Table1[value])</f>
        <v>430502</v>
      </c>
      <c r="D177" s="98">
        <f>SUMIF(Table2[NHS Code],$B177,Table2[Value £''000])</f>
        <v>0</v>
      </c>
      <c r="E177" s="98">
        <f t="shared" si="4"/>
        <v>430502</v>
      </c>
      <c r="F177" s="98">
        <f>$E177/INDEX('Data input year MFF'!$D$4:$D$241,MATCH($B177,'Data input year MFF'!$B$4:$B$241,0),1)</f>
        <v>388011.62316990958</v>
      </c>
      <c r="G177" s="99" t="str">
        <f>IFERROR(INDEX(Mergers!E:E,MATCH($B177,Mergers!D:D,0)),"")</f>
        <v/>
      </c>
      <c r="H177" s="100" t="str">
        <f t="shared" si="5"/>
        <v>RWF</v>
      </c>
    </row>
    <row r="178" spans="2:8" x14ac:dyDescent="0.2">
      <c r="B178" s="97" t="s">
        <v>140</v>
      </c>
      <c r="C178" s="98">
        <f>SUMIF(Table1[NHS Trust Code],$B178,Table1[value])</f>
        <v>322643</v>
      </c>
      <c r="D178" s="98">
        <f>SUMIF(Table2[NHS Code],$B178,Table2[Value £''000])</f>
        <v>0</v>
      </c>
      <c r="E178" s="98">
        <f t="shared" si="4"/>
        <v>322643</v>
      </c>
      <c r="F178" s="98">
        <f>$E178/INDEX('Data input year MFF'!$D$4:$D$241,MATCH($B178,'Data input year MFF'!$B$4:$B$241,0),1)</f>
        <v>275584.00049198768</v>
      </c>
      <c r="G178" s="99" t="str">
        <f>IFERROR(INDEX(Mergers!E:E,MATCH($B178,Mergers!D:D,0)),"")</f>
        <v/>
      </c>
      <c r="H178" s="100" t="str">
        <f t="shared" si="5"/>
        <v>RWG</v>
      </c>
    </row>
    <row r="179" spans="2:8" x14ac:dyDescent="0.2">
      <c r="B179" s="97" t="s">
        <v>272</v>
      </c>
      <c r="C179" s="98">
        <f>SUMIF(Table1[NHS Trust Code],$B179,Table1[value])</f>
        <v>411870</v>
      </c>
      <c r="D179" s="98">
        <f>SUMIF(Table2[NHS Code],$B179,Table2[Value £''000])</f>
        <v>0</v>
      </c>
      <c r="E179" s="98">
        <f t="shared" si="4"/>
        <v>411870</v>
      </c>
      <c r="F179" s="98">
        <f>$E179/INDEX('Data input year MFF'!$D$4:$D$241,MATCH($B179,'Data input year MFF'!$B$4:$B$241,0),1)</f>
        <v>361143.43234884844</v>
      </c>
      <c r="G179" s="99" t="str">
        <f>IFERROR(INDEX(Mergers!E:E,MATCH($B179,Mergers!D:D,0)),"")</f>
        <v/>
      </c>
      <c r="H179" s="100" t="str">
        <f t="shared" si="5"/>
        <v>RWH</v>
      </c>
    </row>
    <row r="180" spans="2:8" x14ac:dyDescent="0.2">
      <c r="B180" s="97" t="s">
        <v>87</v>
      </c>
      <c r="C180" s="98">
        <f>SUMIF(Table1[NHS Trust Code],$B180,Table1[value])</f>
        <v>0</v>
      </c>
      <c r="D180" s="98">
        <f>SUMIF(Table2[NHS Code],$B180,Table2[Value £''000])</f>
        <v>303102.5</v>
      </c>
      <c r="E180" s="98">
        <f t="shared" si="4"/>
        <v>303102.5</v>
      </c>
      <c r="F180" s="98">
        <f>$E180/INDEX('Data input year MFF'!$D$4:$D$241,MATCH($B180,'Data input year MFF'!$B$4:$B$241,0),1)</f>
        <v>286675.42480767088</v>
      </c>
      <c r="G180" s="99" t="str">
        <f>IFERROR(INDEX(Mergers!E:E,MATCH($B180,Mergers!D:D,0)),"")</f>
        <v/>
      </c>
      <c r="H180" s="100" t="str">
        <f t="shared" si="5"/>
        <v>RWJ</v>
      </c>
    </row>
    <row r="181" spans="2:8" x14ac:dyDescent="0.2">
      <c r="B181" s="97" t="s">
        <v>280</v>
      </c>
      <c r="C181" s="98">
        <f>SUMIF(Table1[NHS Trust Code],$B181,Table1[value])</f>
        <v>0</v>
      </c>
      <c r="D181" s="98">
        <f>SUMIF(Table2[NHS Code],$B181,Table2[Value £''000])</f>
        <v>359448.58490000002</v>
      </c>
      <c r="E181" s="98">
        <f t="shared" si="4"/>
        <v>359448.58490000002</v>
      </c>
      <c r="F181" s="98">
        <f>$E181/INDEX('Data input year MFF'!$D$4:$D$241,MATCH($B181,'Data input year MFF'!$B$4:$B$241,0),1)</f>
        <v>295167.57972306939</v>
      </c>
      <c r="G181" s="99" t="str">
        <f>IFERROR(INDEX(Mergers!E:E,MATCH($B181,Mergers!D:D,0)),"")</f>
        <v/>
      </c>
      <c r="H181" s="100" t="str">
        <f t="shared" si="5"/>
        <v>RWK</v>
      </c>
    </row>
    <row r="182" spans="2:8" x14ac:dyDescent="0.2">
      <c r="B182" s="97" t="s">
        <v>735</v>
      </c>
      <c r="C182" s="98">
        <f>SUMIF(Table1[NHS Trust Code],$B182,Table1[value])</f>
        <v>0</v>
      </c>
      <c r="D182" s="98">
        <f>SUMIF(Table2[NHS Code],$B182,Table2[Value £''000])</f>
        <v>245412.78630000001</v>
      </c>
      <c r="E182" s="98">
        <f t="shared" si="4"/>
        <v>245412.78630000001</v>
      </c>
      <c r="F182" s="98">
        <f>$E182/INDEX('Data input year MFF'!$D$4:$D$241,MATCH($B182,'Data input year MFF'!$B$4:$B$241,0),1)</f>
        <v>221112.52031714568</v>
      </c>
      <c r="G182" s="99" t="str">
        <f>IFERROR(INDEX(Mergers!E:E,MATCH($B182,Mergers!D:D,0)),"")</f>
        <v>R1L</v>
      </c>
      <c r="H182" s="100" t="str">
        <f t="shared" si="5"/>
        <v>R1L</v>
      </c>
    </row>
    <row r="183" spans="2:8" x14ac:dyDescent="0.2">
      <c r="B183" s="97" t="s">
        <v>152</v>
      </c>
      <c r="C183" s="98">
        <f>SUMIF(Table1[NHS Trust Code],$B183,Table1[value])</f>
        <v>403348</v>
      </c>
      <c r="D183" s="98">
        <f>SUMIF(Table2[NHS Code],$B183,Table2[Value £''000])</f>
        <v>0</v>
      </c>
      <c r="E183" s="98">
        <f t="shared" si="4"/>
        <v>403348</v>
      </c>
      <c r="F183" s="98">
        <f>$E183/INDEX('Data input year MFF'!$D$4:$D$241,MATCH($B183,'Data input year MFF'!$B$4:$B$241,0),1)</f>
        <v>388728.31673588027</v>
      </c>
      <c r="G183" s="99" t="str">
        <f>IFERROR(INDEX(Mergers!E:E,MATCH($B183,Mergers!D:D,0)),"")</f>
        <v/>
      </c>
      <c r="H183" s="100" t="str">
        <f t="shared" si="5"/>
        <v>RWP</v>
      </c>
    </row>
    <row r="184" spans="2:8" x14ac:dyDescent="0.2">
      <c r="B184" s="97" t="s">
        <v>189</v>
      </c>
      <c r="C184" s="98">
        <f>SUMIF(Table1[NHS Trust Code],$B184,Table1[value])</f>
        <v>0</v>
      </c>
      <c r="D184" s="98">
        <f>SUMIF(Table2[NHS Code],$B184,Table2[Value £''000])</f>
        <v>224797</v>
      </c>
      <c r="E184" s="98">
        <f t="shared" si="4"/>
        <v>224797</v>
      </c>
      <c r="F184" s="98">
        <f>$E184/INDEX('Data input year MFF'!$D$4:$D$241,MATCH($B184,'Data input year MFF'!$B$4:$B$241,0),1)</f>
        <v>196367.33060907881</v>
      </c>
      <c r="G184" s="99" t="str">
        <f>IFERROR(INDEX(Mergers!E:E,MATCH($B184,Mergers!D:D,0)),"")</f>
        <v/>
      </c>
      <c r="H184" s="100" t="str">
        <f t="shared" si="5"/>
        <v>RWR</v>
      </c>
    </row>
    <row r="185" spans="2:8" x14ac:dyDescent="0.2">
      <c r="B185" s="97" t="s">
        <v>263</v>
      </c>
      <c r="C185" s="98">
        <f>SUMIF(Table1[NHS Trust Code],$B185,Table1[value])</f>
        <v>148534</v>
      </c>
      <c r="D185" s="98">
        <f>SUMIF(Table2[NHS Code],$B185,Table2[Value £''000])</f>
        <v>0</v>
      </c>
      <c r="E185" s="98">
        <f t="shared" si="4"/>
        <v>148534</v>
      </c>
      <c r="F185" s="98">
        <f>$E185/INDEX('Data input year MFF'!$D$4:$D$241,MATCH($B185,'Data input year MFF'!$B$4:$B$241,0),1)</f>
        <v>146117.79612330504</v>
      </c>
      <c r="G185" s="99" t="str">
        <f>IFERROR(INDEX(Mergers!E:E,MATCH($B185,Mergers!D:D,0)),"")</f>
        <v/>
      </c>
      <c r="H185" s="100" t="str">
        <f t="shared" si="5"/>
        <v>RWV</v>
      </c>
    </row>
    <row r="186" spans="2:8" x14ac:dyDescent="0.2">
      <c r="B186" s="97" t="s">
        <v>138</v>
      </c>
      <c r="C186" s="98">
        <f>SUMIF(Table1[NHS Trust Code],$B186,Table1[value])</f>
        <v>0</v>
      </c>
      <c r="D186" s="98">
        <f>SUMIF(Table2[NHS Code],$B186,Table2[Value £''000])</f>
        <v>233322</v>
      </c>
      <c r="E186" s="98">
        <f t="shared" si="4"/>
        <v>233322</v>
      </c>
      <c r="F186" s="98">
        <f>$E186/INDEX('Data input year MFF'!$D$4:$D$241,MATCH($B186,'Data input year MFF'!$B$4:$B$241,0),1)</f>
        <v>222204.23338672845</v>
      </c>
      <c r="G186" s="99" t="str">
        <f>IFERROR(INDEX(Mergers!E:E,MATCH($B186,Mergers!D:D,0)),"")</f>
        <v/>
      </c>
      <c r="H186" s="100" t="str">
        <f t="shared" si="5"/>
        <v>RWW</v>
      </c>
    </row>
    <row r="187" spans="2:8" x14ac:dyDescent="0.2">
      <c r="B187" s="97" t="s">
        <v>217</v>
      </c>
      <c r="C187" s="98">
        <f>SUMIF(Table1[NHS Trust Code],$B187,Table1[value])</f>
        <v>0</v>
      </c>
      <c r="D187" s="98">
        <f>SUMIF(Table2[NHS Code],$B187,Table2[Value £''000])</f>
        <v>244592.6972</v>
      </c>
      <c r="E187" s="98">
        <f t="shared" si="4"/>
        <v>244592.6972</v>
      </c>
      <c r="F187" s="98">
        <f>$E187/INDEX('Data input year MFF'!$D$4:$D$241,MATCH($B187,'Data input year MFF'!$B$4:$B$241,0),1)</f>
        <v>212614.79429382575</v>
      </c>
      <c r="G187" s="99" t="str">
        <f>IFERROR(INDEX(Mergers!E:E,MATCH($B187,Mergers!D:D,0)),"")</f>
        <v/>
      </c>
      <c r="H187" s="100" t="str">
        <f t="shared" si="5"/>
        <v>RWX</v>
      </c>
    </row>
    <row r="188" spans="2:8" x14ac:dyDescent="0.2">
      <c r="B188" s="97" t="s">
        <v>234</v>
      </c>
      <c r="C188" s="98">
        <f>SUMIF(Table1[NHS Trust Code],$B188,Table1[value])</f>
        <v>0</v>
      </c>
      <c r="D188" s="98">
        <f>SUMIF(Table2[NHS Code],$B188,Table2[Value £''000])</f>
        <v>375251.12</v>
      </c>
      <c r="E188" s="98">
        <f t="shared" si="4"/>
        <v>375251.12</v>
      </c>
      <c r="F188" s="98">
        <f>$E188/INDEX('Data input year MFF'!$D$4:$D$241,MATCH($B188,'Data input year MFF'!$B$4:$B$241,0),1)</f>
        <v>361213.98339142581</v>
      </c>
      <c r="G188" s="99" t="str">
        <f>IFERROR(INDEX(Mergers!E:E,MATCH($B188,Mergers!D:D,0)),"")</f>
        <v/>
      </c>
      <c r="H188" s="100" t="str">
        <f t="shared" si="5"/>
        <v>RWY</v>
      </c>
    </row>
    <row r="189" spans="2:8" x14ac:dyDescent="0.2">
      <c r="B189" s="97" t="s">
        <v>374</v>
      </c>
      <c r="C189" s="98">
        <f>SUMIF(Table1[NHS Trust Code],$B189,Table1[value])</f>
        <v>934771</v>
      </c>
      <c r="D189" s="98">
        <f>SUMIF(Table2[NHS Code],$B189,Table2[Value £''000])</f>
        <v>0</v>
      </c>
      <c r="E189" s="98">
        <f t="shared" si="4"/>
        <v>934771</v>
      </c>
      <c r="F189" s="98">
        <f>$E189/INDEX('Data input year MFF'!$D$4:$D$241,MATCH($B189,'Data input year MFF'!$B$4:$B$241,0),1)</f>
        <v>899921.53842451086</v>
      </c>
      <c r="G189" s="99" t="str">
        <f>IFERROR(INDEX(Mergers!E:E,MATCH($B189,Mergers!D:D,0)),"")</f>
        <v/>
      </c>
      <c r="H189" s="100" t="str">
        <f t="shared" si="5"/>
        <v>RX1</v>
      </c>
    </row>
    <row r="190" spans="2:8" x14ac:dyDescent="0.2">
      <c r="B190" s="97" t="s">
        <v>93</v>
      </c>
      <c r="C190" s="98">
        <f>SUMIF(Table1[NHS Trust Code],$B190,Table1[value])</f>
        <v>0</v>
      </c>
      <c r="D190" s="98">
        <f>SUMIF(Table2[NHS Code],$B190,Table2[Value £''000])</f>
        <v>252335.125</v>
      </c>
      <c r="E190" s="98">
        <f t="shared" si="4"/>
        <v>252335.125</v>
      </c>
      <c r="F190" s="98">
        <f>$E190/INDEX('Data input year MFF'!$D$4:$D$241,MATCH($B190,'Data input year MFF'!$B$4:$B$241,0),1)</f>
        <v>234277.48501037064</v>
      </c>
      <c r="G190" s="99" t="str">
        <f>IFERROR(INDEX(Mergers!E:E,MATCH($B190,Mergers!D:D,0)),"")</f>
        <v/>
      </c>
      <c r="H190" s="100" t="str">
        <f t="shared" si="5"/>
        <v>RX2</v>
      </c>
    </row>
    <row r="191" spans="2:8" x14ac:dyDescent="0.2">
      <c r="B191" s="97" t="s">
        <v>100</v>
      </c>
      <c r="C191" s="98">
        <f>SUMIF(Table1[NHS Trust Code],$B191,Table1[value])</f>
        <v>0</v>
      </c>
      <c r="D191" s="98">
        <f>SUMIF(Table2[NHS Code],$B191,Table2[Value £''000])</f>
        <v>345888</v>
      </c>
      <c r="E191" s="98">
        <f t="shared" si="4"/>
        <v>345888</v>
      </c>
      <c r="F191" s="98">
        <f>$E191/INDEX('Data input year MFF'!$D$4:$D$241,MATCH($B191,'Data input year MFF'!$B$4:$B$241,0),1)</f>
        <v>336945.46729791339</v>
      </c>
      <c r="G191" s="99" t="str">
        <f>IFERROR(INDEX(Mergers!E:E,MATCH($B191,Mergers!D:D,0)),"")</f>
        <v/>
      </c>
      <c r="H191" s="100" t="str">
        <f t="shared" si="5"/>
        <v>RX3</v>
      </c>
    </row>
    <row r="192" spans="2:8" x14ac:dyDescent="0.2">
      <c r="B192" s="97" t="s">
        <v>370</v>
      </c>
      <c r="C192" s="98">
        <f>SUMIF(Table1[NHS Trust Code],$B192,Table1[value])</f>
        <v>0</v>
      </c>
      <c r="D192" s="98">
        <f>SUMIF(Table2[NHS Code],$B192,Table2[Value £''000])</f>
        <v>316542.288</v>
      </c>
      <c r="E192" s="98">
        <f t="shared" si="4"/>
        <v>316542.288</v>
      </c>
      <c r="F192" s="98">
        <f>$E192/INDEX('Data input year MFF'!$D$4:$D$241,MATCH($B192,'Data input year MFF'!$B$4:$B$241,0),1)</f>
        <v>307504.42543212447</v>
      </c>
      <c r="G192" s="99" t="str">
        <f>IFERROR(INDEX(Mergers!E:E,MATCH($B192,Mergers!D:D,0)),"")</f>
        <v/>
      </c>
      <c r="H192" s="100" t="str">
        <f t="shared" si="5"/>
        <v>RX4</v>
      </c>
    </row>
    <row r="193" spans="2:8" x14ac:dyDescent="0.2">
      <c r="B193" s="97" t="s">
        <v>60</v>
      </c>
      <c r="C193" s="98">
        <f>SUMIF(Table1[NHS Trust Code],$B193,Table1[value])</f>
        <v>0</v>
      </c>
      <c r="D193" s="98">
        <f>SUMIF(Table2[NHS Code],$B193,Table2[Value £''000])</f>
        <v>121781</v>
      </c>
      <c r="E193" s="98">
        <f t="shared" si="4"/>
        <v>121781</v>
      </c>
      <c r="F193" s="98">
        <f>$E193/INDEX('Data input year MFF'!$D$4:$D$241,MATCH($B193,'Data input year MFF'!$B$4:$B$241,0),1)</f>
        <v>118231.22568017832</v>
      </c>
      <c r="G193" s="99" t="str">
        <f>IFERROR(INDEX(Mergers!E:E,MATCH($B193,Mergers!D:D,0)),"")</f>
        <v/>
      </c>
      <c r="H193" s="100" t="str">
        <f t="shared" si="5"/>
        <v>RX6</v>
      </c>
    </row>
    <row r="194" spans="2:8" x14ac:dyDescent="0.2">
      <c r="B194" s="97" t="s">
        <v>361</v>
      </c>
      <c r="C194" s="98">
        <f>SUMIF(Table1[NHS Trust Code],$B194,Table1[value])</f>
        <v>316422</v>
      </c>
      <c r="D194" s="98">
        <f>SUMIF(Table2[NHS Code],$B194,Table2[Value £''000])</f>
        <v>0</v>
      </c>
      <c r="E194" s="98">
        <f t="shared" si="4"/>
        <v>316422</v>
      </c>
      <c r="F194" s="98">
        <f>$E194/INDEX('Data input year MFF'!$D$4:$D$241,MATCH($B194,'Data input year MFF'!$B$4:$B$241,0),1)</f>
        <v>302313.91646053613</v>
      </c>
      <c r="G194" s="99" t="str">
        <f>IFERROR(INDEX(Mergers!E:E,MATCH($B194,Mergers!D:D,0)),"")</f>
        <v/>
      </c>
      <c r="H194" s="100" t="str">
        <f t="shared" si="5"/>
        <v>RX7</v>
      </c>
    </row>
    <row r="195" spans="2:8" x14ac:dyDescent="0.2">
      <c r="B195" s="97" t="s">
        <v>159</v>
      </c>
      <c r="C195" s="98">
        <f>SUMIF(Table1[NHS Trust Code],$B195,Table1[value])</f>
        <v>255424</v>
      </c>
      <c r="D195" s="98">
        <f>SUMIF(Table2[NHS Code],$B195,Table2[Value £''000])</f>
        <v>0</v>
      </c>
      <c r="E195" s="98">
        <f t="shared" si="4"/>
        <v>255424</v>
      </c>
      <c r="F195" s="98">
        <f>$E195/INDEX('Data input year MFF'!$D$4:$D$241,MATCH($B195,'Data input year MFF'!$B$4:$B$241,0),1)</f>
        <v>245421.12575641987</v>
      </c>
      <c r="G195" s="99" t="str">
        <f>IFERROR(INDEX(Mergers!E:E,MATCH($B195,Mergers!D:D,0)),"")</f>
        <v/>
      </c>
      <c r="H195" s="100" t="str">
        <f t="shared" si="5"/>
        <v>RX8</v>
      </c>
    </row>
    <row r="196" spans="2:8" x14ac:dyDescent="0.2">
      <c r="B196" s="97" t="s">
        <v>282</v>
      </c>
      <c r="C196" s="98">
        <f>SUMIF(Table1[NHS Trust Code],$B196,Table1[value])</f>
        <v>173109</v>
      </c>
      <c r="D196" s="98">
        <f>SUMIF(Table2[NHS Code],$B196,Table2[Value £''000])</f>
        <v>0</v>
      </c>
      <c r="E196" s="98">
        <f t="shared" si="4"/>
        <v>173109</v>
      </c>
      <c r="F196" s="98">
        <f>$E196/INDEX('Data input year MFF'!$D$4:$D$241,MATCH($B196,'Data input year MFF'!$B$4:$B$241,0),1)</f>
        <v>166342.83869331088</v>
      </c>
      <c r="G196" s="99" t="str">
        <f>IFERROR(INDEX(Mergers!E:E,MATCH($B196,Mergers!D:D,0)),"")</f>
        <v/>
      </c>
      <c r="H196" s="100" t="str">
        <f t="shared" si="5"/>
        <v>RX9</v>
      </c>
    </row>
    <row r="197" spans="2:8" x14ac:dyDescent="0.2">
      <c r="B197" s="97" t="s">
        <v>251</v>
      </c>
      <c r="C197" s="98">
        <f>SUMIF(Table1[NHS Trust Code],$B197,Table1[value])</f>
        <v>0</v>
      </c>
      <c r="D197" s="98">
        <f>SUMIF(Table2[NHS Code],$B197,Table2[Value £''000])</f>
        <v>162536.57499999998</v>
      </c>
      <c r="E197" s="98">
        <f t="shared" ref="E197:E241" si="6">C197+D197</f>
        <v>162536.57499999998</v>
      </c>
      <c r="F197" s="98">
        <f>$E197/INDEX('Data input year MFF'!$D$4:$D$241,MATCH($B197,'Data input year MFF'!$B$4:$B$241,0),1)</f>
        <v>155908.43951106604</v>
      </c>
      <c r="G197" s="99" t="str">
        <f>IFERROR(INDEX(Mergers!E:E,MATCH($B197,Mergers!D:D,0)),"")</f>
        <v/>
      </c>
      <c r="H197" s="100" t="str">
        <f t="shared" ref="H197:H241" si="7">IF($G197="",$B197,$G197)</f>
        <v>RXA</v>
      </c>
    </row>
    <row r="198" spans="2:8" x14ac:dyDescent="0.2">
      <c r="B198" s="97" t="s">
        <v>286</v>
      </c>
      <c r="C198" s="98">
        <f>SUMIF(Table1[NHS Trust Code],$B198,Table1[value])</f>
        <v>379307</v>
      </c>
      <c r="D198" s="98">
        <f>SUMIF(Table2[NHS Code],$B198,Table2[Value £''000])</f>
        <v>0</v>
      </c>
      <c r="E198" s="98">
        <f t="shared" si="6"/>
        <v>379307</v>
      </c>
      <c r="F198" s="98">
        <f>$E198/INDEX('Data input year MFF'!$D$4:$D$241,MATCH($B198,'Data input year MFF'!$B$4:$B$241,0),1)</f>
        <v>363289.9111091104</v>
      </c>
      <c r="G198" s="99" t="str">
        <f>IFERROR(INDEX(Mergers!E:E,MATCH($B198,Mergers!D:D,0)),"")</f>
        <v/>
      </c>
      <c r="H198" s="100" t="str">
        <f t="shared" si="7"/>
        <v>RXC</v>
      </c>
    </row>
    <row r="199" spans="2:8" x14ac:dyDescent="0.2">
      <c r="B199" s="97" t="s">
        <v>398</v>
      </c>
      <c r="C199" s="98">
        <f>SUMIF(Table1[NHS Trust Code],$B199,Table1[value])</f>
        <v>0</v>
      </c>
      <c r="D199" s="98">
        <f>SUMIF(Table2[NHS Code],$B199,Table2[Value £''000])</f>
        <v>164019</v>
      </c>
      <c r="E199" s="98">
        <f t="shared" si="6"/>
        <v>164019</v>
      </c>
      <c r="F199" s="98">
        <f>$E199/INDEX('Data input year MFF'!$D$4:$D$241,MATCH($B199,'Data input year MFF'!$B$4:$B$241,0),1)</f>
        <v>158586.92215541075</v>
      </c>
      <c r="G199" s="99" t="str">
        <f>IFERROR(INDEX(Mergers!E:E,MATCH($B199,Mergers!D:D,0)),"")</f>
        <v/>
      </c>
      <c r="H199" s="100" t="str">
        <f t="shared" si="7"/>
        <v>RXE</v>
      </c>
    </row>
    <row r="200" spans="2:8" x14ac:dyDescent="0.2">
      <c r="B200" s="97" t="s">
        <v>46</v>
      </c>
      <c r="C200" s="98">
        <f>SUMIF(Table1[NHS Trust Code],$B200,Table1[value])</f>
        <v>504454</v>
      </c>
      <c r="D200" s="98">
        <f>SUMIF(Table2[NHS Code],$B200,Table2[Value £''000])</f>
        <v>0</v>
      </c>
      <c r="E200" s="98">
        <f t="shared" si="6"/>
        <v>504454</v>
      </c>
      <c r="F200" s="98">
        <f>$E200/INDEX('Data input year MFF'!$D$4:$D$241,MATCH($B200,'Data input year MFF'!$B$4:$B$241,0),1)</f>
        <v>484771.78092275525</v>
      </c>
      <c r="G200" s="99" t="str">
        <f>IFERROR(INDEX(Mergers!E:E,MATCH($B200,Mergers!D:D,0)),"")</f>
        <v/>
      </c>
      <c r="H200" s="100" t="str">
        <f t="shared" si="7"/>
        <v>RXF</v>
      </c>
    </row>
    <row r="201" spans="2:8" x14ac:dyDescent="0.2">
      <c r="B201" s="97" t="s">
        <v>76</v>
      </c>
      <c r="C201" s="98">
        <f>SUMIF(Table1[NHS Trust Code],$B201,Table1[value])</f>
        <v>0</v>
      </c>
      <c r="D201" s="98">
        <f>SUMIF(Table2[NHS Code],$B201,Table2[Value £''000])</f>
        <v>229907</v>
      </c>
      <c r="E201" s="98">
        <f t="shared" si="6"/>
        <v>229907</v>
      </c>
      <c r="F201" s="98">
        <f>$E201/INDEX('Data input year MFF'!$D$4:$D$241,MATCH($B201,'Data input year MFF'!$B$4:$B$241,0),1)</f>
        <v>221674.8815970133</v>
      </c>
      <c r="G201" s="99" t="str">
        <f>IFERROR(INDEX(Mergers!E:E,MATCH($B201,Mergers!D:D,0)),"")</f>
        <v/>
      </c>
      <c r="H201" s="100" t="str">
        <f t="shared" si="7"/>
        <v>RXG</v>
      </c>
    </row>
    <row r="202" spans="2:8" x14ac:dyDescent="0.2">
      <c r="B202" s="97" t="s">
        <v>229</v>
      </c>
      <c r="C202" s="98">
        <f>SUMIF(Table1[NHS Trust Code],$B202,Table1[value])</f>
        <v>550369</v>
      </c>
      <c r="D202" s="98">
        <f>SUMIF(Table2[NHS Code],$B202,Table2[Value £''000])</f>
        <v>0</v>
      </c>
      <c r="E202" s="98">
        <f t="shared" si="6"/>
        <v>550369</v>
      </c>
      <c r="F202" s="98">
        <f>$E202/INDEX('Data input year MFF'!$D$4:$D$241,MATCH($B202,'Data input year MFF'!$B$4:$B$241,0),1)</f>
        <v>512261.36481039034</v>
      </c>
      <c r="G202" s="99" t="str">
        <f>IFERROR(INDEX(Mergers!E:E,MATCH($B202,Mergers!D:D,0)),"")</f>
        <v/>
      </c>
      <c r="H202" s="100" t="str">
        <f t="shared" si="7"/>
        <v>RXH</v>
      </c>
    </row>
    <row r="203" spans="2:8" x14ac:dyDescent="0.2">
      <c r="B203" s="97" t="s">
        <v>419</v>
      </c>
      <c r="C203" s="98">
        <f>SUMIF(Table1[NHS Trust Code],$B203,Table1[value])</f>
        <v>460197</v>
      </c>
      <c r="D203" s="98">
        <f>SUMIF(Table2[NHS Code],$B203,Table2[Value £''000])</f>
        <v>0</v>
      </c>
      <c r="E203" s="98">
        <f t="shared" si="6"/>
        <v>460197</v>
      </c>
      <c r="F203" s="98">
        <f>$E203/INDEX('Data input year MFF'!$D$4:$D$241,MATCH($B203,'Data input year MFF'!$B$4:$B$241,0),1)</f>
        <v>442256.85084545414</v>
      </c>
      <c r="G203" s="99" t="str">
        <f>IFERROR(INDEX(Mergers!E:E,MATCH($B203,Mergers!D:D,0)),"")</f>
        <v/>
      </c>
      <c r="H203" s="100" t="str">
        <f t="shared" si="7"/>
        <v>RXK</v>
      </c>
    </row>
    <row r="204" spans="2:8" x14ac:dyDescent="0.2">
      <c r="B204" s="97" t="s">
        <v>224</v>
      </c>
      <c r="C204" s="98">
        <f>SUMIF(Table1[NHS Trust Code],$B204,Table1[value])</f>
        <v>0</v>
      </c>
      <c r="D204" s="98">
        <f>SUMIF(Table2[NHS Code],$B204,Table2[Value £''000])</f>
        <v>410735</v>
      </c>
      <c r="E204" s="98">
        <f t="shared" si="6"/>
        <v>410735</v>
      </c>
      <c r="F204" s="98">
        <f>$E204/INDEX('Data input year MFF'!$D$4:$D$241,MATCH($B204,'Data input year MFF'!$B$4:$B$241,0),1)</f>
        <v>400128.78626253887</v>
      </c>
      <c r="G204" s="99" t="str">
        <f>IFERROR(INDEX(Mergers!E:E,MATCH($B204,Mergers!D:D,0)),"")</f>
        <v/>
      </c>
      <c r="H204" s="100" t="str">
        <f t="shared" si="7"/>
        <v>RXL</v>
      </c>
    </row>
    <row r="205" spans="2:8" x14ac:dyDescent="0.2">
      <c r="B205" s="97" t="s">
        <v>262</v>
      </c>
      <c r="C205" s="98">
        <f>SUMIF(Table1[NHS Trust Code],$B205,Table1[value])</f>
        <v>0</v>
      </c>
      <c r="D205" s="98">
        <f>SUMIF(Table2[NHS Code],$B205,Table2[Value £''000])</f>
        <v>135934</v>
      </c>
      <c r="E205" s="98">
        <f t="shared" si="6"/>
        <v>135934</v>
      </c>
      <c r="F205" s="98">
        <f>$E205/INDEX('Data input year MFF'!$D$4:$D$241,MATCH($B205,'Data input year MFF'!$B$4:$B$241,0),1)</f>
        <v>131557.9866887714</v>
      </c>
      <c r="G205" s="99" t="str">
        <f>IFERROR(INDEX(Mergers!E:E,MATCH($B205,Mergers!D:D,0)),"")</f>
        <v/>
      </c>
      <c r="H205" s="100" t="str">
        <f t="shared" si="7"/>
        <v>RXM</v>
      </c>
    </row>
    <row r="206" spans="2:8" x14ac:dyDescent="0.2">
      <c r="B206" s="97" t="s">
        <v>17</v>
      </c>
      <c r="C206" s="98">
        <f>SUMIF(Table1[NHS Trust Code],$B206,Table1[value])</f>
        <v>0</v>
      </c>
      <c r="D206" s="98">
        <f>SUMIF(Table2[NHS Code],$B206,Table2[Value £''000])</f>
        <v>464867</v>
      </c>
      <c r="E206" s="98">
        <f t="shared" si="6"/>
        <v>464867</v>
      </c>
      <c r="F206" s="98">
        <f>$E206/INDEX('Data input year MFF'!$D$4:$D$241,MATCH($B206,'Data input year MFF'!$B$4:$B$241,0),1)</f>
        <v>448968.5738320339</v>
      </c>
      <c r="G206" s="99" t="str">
        <f>IFERROR(INDEX(Mergers!E:E,MATCH($B206,Mergers!D:D,0)),"")</f>
        <v/>
      </c>
      <c r="H206" s="100" t="str">
        <f t="shared" si="7"/>
        <v>RXN</v>
      </c>
    </row>
    <row r="207" spans="2:8" x14ac:dyDescent="0.2">
      <c r="B207" s="97" t="s">
        <v>4</v>
      </c>
      <c r="C207" s="98">
        <f>SUMIF(Table1[NHS Trust Code],$B207,Table1[value])</f>
        <v>0</v>
      </c>
      <c r="D207" s="98">
        <f>SUMIF(Table2[NHS Code],$B207,Table2[Value £''000])</f>
        <v>481735</v>
      </c>
      <c r="E207" s="98">
        <f t="shared" si="6"/>
        <v>481735</v>
      </c>
      <c r="F207" s="98">
        <f>$E207/INDEX('Data input year MFF'!$D$4:$D$241,MATCH($B207,'Data input year MFF'!$B$4:$B$241,0),1)</f>
        <v>468686.30459380388</v>
      </c>
      <c r="G207" s="99" t="str">
        <f>IFERROR(INDEX(Mergers!E:E,MATCH($B207,Mergers!D:D,0)),"")</f>
        <v/>
      </c>
      <c r="H207" s="100" t="str">
        <f t="shared" si="7"/>
        <v>RXP</v>
      </c>
    </row>
    <row r="208" spans="2:8" x14ac:dyDescent="0.2">
      <c r="B208" s="97" t="s">
        <v>231</v>
      </c>
      <c r="C208" s="98">
        <f>SUMIF(Table1[NHS Trust Code],$B208,Table1[value])</f>
        <v>391843</v>
      </c>
      <c r="D208" s="98">
        <f>SUMIF(Table2[NHS Code],$B208,Table2[Value £''000])</f>
        <v>0</v>
      </c>
      <c r="E208" s="98">
        <f t="shared" si="6"/>
        <v>391843</v>
      </c>
      <c r="F208" s="98">
        <f>$E208/INDEX('Data input year MFF'!$D$4:$D$241,MATCH($B208,'Data input year MFF'!$B$4:$B$241,0),1)</f>
        <v>342467.11828676856</v>
      </c>
      <c r="G208" s="99" t="str">
        <f>IFERROR(INDEX(Mergers!E:E,MATCH($B208,Mergers!D:D,0)),"")</f>
        <v/>
      </c>
      <c r="H208" s="100" t="str">
        <f t="shared" si="7"/>
        <v>RXQ</v>
      </c>
    </row>
    <row r="209" spans="2:8" x14ac:dyDescent="0.2">
      <c r="B209" s="97" t="s">
        <v>278</v>
      </c>
      <c r="C209" s="98">
        <f>SUMIF(Table1[NHS Trust Code],$B209,Table1[value])</f>
        <v>477519</v>
      </c>
      <c r="D209" s="98">
        <f>SUMIF(Table2[NHS Code],$B209,Table2[Value £''000])</f>
        <v>0</v>
      </c>
      <c r="E209" s="98">
        <f t="shared" si="6"/>
        <v>477519</v>
      </c>
      <c r="F209" s="98">
        <f>$E209/INDEX('Data input year MFF'!$D$4:$D$241,MATCH($B209,'Data input year MFF'!$B$4:$B$241,0),1)</f>
        <v>462489.03145575104</v>
      </c>
      <c r="G209" s="99" t="str">
        <f>IFERROR(INDEX(Mergers!E:E,MATCH($B209,Mergers!D:D,0)),"")</f>
        <v/>
      </c>
      <c r="H209" s="100" t="str">
        <f t="shared" si="7"/>
        <v>RXR</v>
      </c>
    </row>
    <row r="210" spans="2:8" x14ac:dyDescent="0.2">
      <c r="B210" s="97" t="s">
        <v>219</v>
      </c>
      <c r="C210" s="98">
        <f>SUMIF(Table1[NHS Trust Code],$B210,Table1[value])</f>
        <v>0</v>
      </c>
      <c r="D210" s="98">
        <f>SUMIF(Table2[NHS Code],$B210,Table2[Value £''000])</f>
        <v>233758.09650000001</v>
      </c>
      <c r="E210" s="98">
        <f t="shared" si="6"/>
        <v>233758.09650000001</v>
      </c>
      <c r="F210" s="98">
        <f>$E210/INDEX('Data input year MFF'!$D$4:$D$241,MATCH($B210,'Data input year MFF'!$B$4:$B$241,0),1)</f>
        <v>223620.69933695774</v>
      </c>
      <c r="G210" s="99" t="str">
        <f>IFERROR(INDEX(Mergers!E:E,MATCH($B210,Mergers!D:D,0)),"")</f>
        <v/>
      </c>
      <c r="H210" s="100" t="str">
        <f t="shared" si="7"/>
        <v>RXT</v>
      </c>
    </row>
    <row r="211" spans="2:8" x14ac:dyDescent="0.2">
      <c r="B211" s="97" t="s">
        <v>299</v>
      </c>
      <c r="C211" s="98">
        <f>SUMIF(Table1[NHS Trust Code],$B211,Table1[value])</f>
        <v>0</v>
      </c>
      <c r="D211" s="98">
        <f>SUMIF(Table2[NHS Code],$B211,Table2[Value £''000])</f>
        <v>201636</v>
      </c>
      <c r="E211" s="98">
        <f t="shared" si="6"/>
        <v>201636</v>
      </c>
      <c r="F211" s="98">
        <f>$E211/INDEX('Data input year MFF'!$D$4:$D$241,MATCH($B211,'Data input year MFF'!$B$4:$B$241,0),1)</f>
        <v>191988.93975518167</v>
      </c>
      <c r="G211" s="99" t="str">
        <f>IFERROR(INDEX(Mergers!E:E,MATCH($B211,Mergers!D:D,0)),"")</f>
        <v>RXV</v>
      </c>
      <c r="H211" s="100" t="str">
        <f t="shared" si="7"/>
        <v>RXV</v>
      </c>
    </row>
    <row r="212" spans="2:8" x14ac:dyDescent="0.2">
      <c r="B212" s="97" t="s">
        <v>323</v>
      </c>
      <c r="C212" s="98">
        <f>SUMIF(Table1[NHS Trust Code],$B212,Table1[value])</f>
        <v>350244</v>
      </c>
      <c r="D212" s="98">
        <f>SUMIF(Table2[NHS Code],$B212,Table2[Value £''000])</f>
        <v>0</v>
      </c>
      <c r="E212" s="98">
        <f t="shared" si="6"/>
        <v>350244</v>
      </c>
      <c r="F212" s="98">
        <f>$E212/INDEX('Data input year MFF'!$D$4:$D$241,MATCH($B212,'Data input year MFF'!$B$4:$B$241,0),1)</f>
        <v>341285.26187576121</v>
      </c>
      <c r="G212" s="99" t="str">
        <f>IFERROR(INDEX(Mergers!E:E,MATCH($B212,Mergers!D:D,0)),"")</f>
        <v/>
      </c>
      <c r="H212" s="100" t="str">
        <f t="shared" si="7"/>
        <v>RXW</v>
      </c>
    </row>
    <row r="213" spans="2:8" x14ac:dyDescent="0.2">
      <c r="B213" s="97" t="s">
        <v>89</v>
      </c>
      <c r="C213" s="98">
        <f>SUMIF(Table1[NHS Trust Code],$B213,Table1[value])</f>
        <v>0</v>
      </c>
      <c r="D213" s="98">
        <f>SUMIF(Table2[NHS Code],$B213,Table2[Value £''000])</f>
        <v>164464.55249999999</v>
      </c>
      <c r="E213" s="98">
        <f t="shared" si="6"/>
        <v>164464.55249999999</v>
      </c>
      <c r="F213" s="98">
        <f>$E213/INDEX('Data input year MFF'!$D$4:$D$241,MATCH($B213,'Data input year MFF'!$B$4:$B$241,0),1)</f>
        <v>140404.54829506163</v>
      </c>
      <c r="G213" s="99" t="str">
        <f>IFERROR(INDEX(Mergers!E:E,MATCH($B213,Mergers!D:D,0)),"")</f>
        <v/>
      </c>
      <c r="H213" s="100" t="str">
        <f t="shared" si="7"/>
        <v>RXX</v>
      </c>
    </row>
    <row r="214" spans="2:8" x14ac:dyDescent="0.2">
      <c r="B214" s="97" t="s">
        <v>204</v>
      </c>
      <c r="C214" s="98">
        <f>SUMIF(Table1[NHS Trust Code],$B214,Table1[value])</f>
        <v>183103</v>
      </c>
      <c r="D214" s="98">
        <f>SUMIF(Table2[NHS Code],$B214,Table2[Value £''000])</f>
        <v>0</v>
      </c>
      <c r="E214" s="98">
        <f t="shared" si="6"/>
        <v>183103</v>
      </c>
      <c r="F214" s="98">
        <f>$E214/INDEX('Data input year MFF'!$D$4:$D$241,MATCH($B214,'Data input year MFF'!$B$4:$B$241,0),1)</f>
        <v>166852.40956993608</v>
      </c>
      <c r="G214" s="99" t="str">
        <f>IFERROR(INDEX(Mergers!E:E,MATCH($B214,Mergers!D:D,0)),"")</f>
        <v/>
      </c>
      <c r="H214" s="100" t="str">
        <f t="shared" si="7"/>
        <v>RXY</v>
      </c>
    </row>
    <row r="215" spans="2:8" x14ac:dyDescent="0.2">
      <c r="B215" s="97" t="s">
        <v>28</v>
      </c>
      <c r="C215" s="98">
        <f>SUMIF(Table1[NHS Trust Code],$B215,Table1[value])</f>
        <v>130776</v>
      </c>
      <c r="D215" s="98">
        <f>SUMIF(Table2[NHS Code],$B215,Table2[Value £''000])</f>
        <v>0</v>
      </c>
      <c r="E215" s="98">
        <f t="shared" si="6"/>
        <v>130776</v>
      </c>
      <c r="F215" s="98">
        <f>$E215/INDEX('Data input year MFF'!$D$4:$D$241,MATCH($B215,'Data input year MFF'!$B$4:$B$241,0),1)</f>
        <v>125267.7274869441</v>
      </c>
      <c r="G215" s="99" t="str">
        <f>IFERROR(INDEX(Mergers!E:E,MATCH($B215,Mergers!D:D,0)),"")</f>
        <v>RW4</v>
      </c>
      <c r="H215" s="100" t="str">
        <f t="shared" si="7"/>
        <v>RW4</v>
      </c>
    </row>
    <row r="216" spans="2:8" x14ac:dyDescent="0.2">
      <c r="B216" s="97" t="s">
        <v>228</v>
      </c>
      <c r="C216" s="98">
        <f>SUMIF(Table1[NHS Trust Code],$B216,Table1[value])</f>
        <v>0</v>
      </c>
      <c r="D216" s="98">
        <f>SUMIF(Table2[NHS Code],$B216,Table2[Value £''000])</f>
        <v>164137.92910000001</v>
      </c>
      <c r="E216" s="98">
        <f t="shared" si="6"/>
        <v>164137.92910000001</v>
      </c>
      <c r="F216" s="98">
        <f>$E216/INDEX('Data input year MFF'!$D$4:$D$241,MATCH($B216,'Data input year MFF'!$B$4:$B$241,0),1)</f>
        <v>157662.56969985721</v>
      </c>
      <c r="G216" s="99" t="str">
        <f>IFERROR(INDEX(Mergers!E:E,MATCH($B216,Mergers!D:D,0)),"")</f>
        <v/>
      </c>
      <c r="H216" s="100" t="str">
        <f t="shared" si="7"/>
        <v>RY2</v>
      </c>
    </row>
    <row r="217" spans="2:8" x14ac:dyDescent="0.2">
      <c r="B217" s="97" t="s">
        <v>54</v>
      </c>
      <c r="C217" s="98">
        <f>SUMIF(Table1[NHS Trust Code],$B217,Table1[value])</f>
        <v>133126</v>
      </c>
      <c r="D217" s="98">
        <f>SUMIF(Table2[NHS Code],$B217,Table2[Value £''000])</f>
        <v>0</v>
      </c>
      <c r="E217" s="98">
        <f t="shared" si="6"/>
        <v>133126</v>
      </c>
      <c r="F217" s="98">
        <f>$E217/INDEX('Data input year MFF'!$D$4:$D$241,MATCH($B217,'Data input year MFF'!$B$4:$B$241,0),1)</f>
        <v>130606.98311662956</v>
      </c>
      <c r="G217" s="99" t="str">
        <f>IFERROR(INDEX(Mergers!E:E,MATCH($B217,Mergers!D:D,0)),"")</f>
        <v/>
      </c>
      <c r="H217" s="100" t="str">
        <f t="shared" si="7"/>
        <v>RY3</v>
      </c>
    </row>
    <row r="218" spans="2:8" x14ac:dyDescent="0.2">
      <c r="B218" s="97" t="s">
        <v>187</v>
      </c>
      <c r="C218" s="98">
        <f>SUMIF(Table1[NHS Trust Code],$B218,Table1[value])</f>
        <v>148281</v>
      </c>
      <c r="D218" s="98">
        <f>SUMIF(Table2[NHS Code],$B218,Table2[Value £''000])</f>
        <v>0</v>
      </c>
      <c r="E218" s="98">
        <f t="shared" si="6"/>
        <v>148281</v>
      </c>
      <c r="F218" s="98">
        <f>$E218/INDEX('Data input year MFF'!$D$4:$D$241,MATCH($B218,'Data input year MFF'!$B$4:$B$241,0),1)</f>
        <v>130653.14678290384</v>
      </c>
      <c r="G218" s="99" t="str">
        <f>IFERROR(INDEX(Mergers!E:E,MATCH($B218,Mergers!D:D,0)),"")</f>
        <v/>
      </c>
      <c r="H218" s="100" t="str">
        <f t="shared" si="7"/>
        <v>RY4</v>
      </c>
    </row>
    <row r="219" spans="2:8" x14ac:dyDescent="0.2">
      <c r="B219" s="97" t="s">
        <v>24</v>
      </c>
      <c r="C219" s="98">
        <f>SUMIF(Table1[NHS Trust Code],$B219,Table1[value])</f>
        <v>109336</v>
      </c>
      <c r="D219" s="98">
        <f>SUMIF(Table2[NHS Code],$B219,Table2[Value £''000])</f>
        <v>0</v>
      </c>
      <c r="E219" s="98">
        <f t="shared" si="6"/>
        <v>109336</v>
      </c>
      <c r="F219" s="98">
        <f>$E219/INDEX('Data input year MFF'!$D$4:$D$241,MATCH($B219,'Data input year MFF'!$B$4:$B$241,0),1)</f>
        <v>107664.72054301084</v>
      </c>
      <c r="G219" s="99" t="str">
        <f>IFERROR(INDEX(Mergers!E:E,MATCH($B219,Mergers!D:D,0)),"")</f>
        <v/>
      </c>
      <c r="H219" s="100" t="str">
        <f t="shared" si="7"/>
        <v>RY5</v>
      </c>
    </row>
    <row r="220" spans="2:8" x14ac:dyDescent="0.2">
      <c r="B220" s="97" t="s">
        <v>347</v>
      </c>
      <c r="C220" s="98">
        <f>SUMIF(Table1[NHS Trust Code],$B220,Table1[value])</f>
        <v>148654</v>
      </c>
      <c r="D220" s="98">
        <f>SUMIF(Table2[NHS Code],$B220,Table2[Value £''000])</f>
        <v>0</v>
      </c>
      <c r="E220" s="98">
        <f t="shared" si="6"/>
        <v>148654</v>
      </c>
      <c r="F220" s="98">
        <f>$E220/INDEX('Data input year MFF'!$D$4:$D$241,MATCH($B220,'Data input year MFF'!$B$4:$B$241,0),1)</f>
        <v>141531.02649838908</v>
      </c>
      <c r="G220" s="99" t="str">
        <f>IFERROR(INDEX(Mergers!E:E,MATCH($B220,Mergers!D:D,0)),"")</f>
        <v/>
      </c>
      <c r="H220" s="100" t="str">
        <f t="shared" si="7"/>
        <v>RY6</v>
      </c>
    </row>
    <row r="221" spans="2:8" x14ac:dyDescent="0.2">
      <c r="B221" s="97" t="s">
        <v>149</v>
      </c>
      <c r="C221" s="98">
        <f>SUMIF(Table1[NHS Trust Code],$B221,Table1[value])</f>
        <v>5737</v>
      </c>
      <c r="D221" s="98">
        <f>SUMIF(Table2[NHS Code],$B221,Table2[Value £''000])</f>
        <v>65578.862999999998</v>
      </c>
      <c r="E221" s="98">
        <f t="shared" si="6"/>
        <v>71315.862999999998</v>
      </c>
      <c r="F221" s="98">
        <f>$E221/INDEX('Data input year MFF'!$D$4:$D$241,MATCH($B221,'Data input year MFF'!$B$4:$B$241,0),1)</f>
        <v>68577.165325558497</v>
      </c>
      <c r="G221" s="99" t="str">
        <f>IFERROR(INDEX(Mergers!E:E,MATCH($B221,Mergers!D:D,0)),"")</f>
        <v/>
      </c>
      <c r="H221" s="100" t="str">
        <f t="shared" si="7"/>
        <v>RY7</v>
      </c>
    </row>
    <row r="222" spans="2:8" x14ac:dyDescent="0.2">
      <c r="B222" s="97" t="s">
        <v>261</v>
      </c>
      <c r="C222" s="98">
        <f>SUMIF(Table1[NHS Trust Code],$B222,Table1[value])</f>
        <v>0</v>
      </c>
      <c r="D222" s="98">
        <f>SUMIF(Table2[NHS Code],$B222,Table2[Value £''000])</f>
        <v>194590</v>
      </c>
      <c r="E222" s="98">
        <f t="shared" si="6"/>
        <v>194590</v>
      </c>
      <c r="F222" s="98">
        <f>$E222/INDEX('Data input year MFF'!$D$4:$D$241,MATCH($B222,'Data input year MFF'!$B$4:$B$241,0),1)</f>
        <v>188546.15306354797</v>
      </c>
      <c r="G222" s="99" t="str">
        <f>IFERROR(INDEX(Mergers!E:E,MATCH($B222,Mergers!D:D,0)),"")</f>
        <v/>
      </c>
      <c r="H222" s="100" t="str">
        <f t="shared" si="7"/>
        <v>RY8</v>
      </c>
    </row>
    <row r="223" spans="2:8" x14ac:dyDescent="0.2">
      <c r="B223" s="97" t="s">
        <v>192</v>
      </c>
      <c r="C223" s="98">
        <f>SUMIF(Table1[NHS Trust Code],$B223,Table1[value])</f>
        <v>70511</v>
      </c>
      <c r="D223" s="98">
        <f>SUMIF(Table2[NHS Code],$B223,Table2[Value £''000])</f>
        <v>0</v>
      </c>
      <c r="E223" s="98">
        <f t="shared" si="6"/>
        <v>70511</v>
      </c>
      <c r="F223" s="98">
        <f>$E223/INDEX('Data input year MFF'!$D$4:$D$241,MATCH($B223,'Data input year MFF'!$B$4:$B$241,0),1)</f>
        <v>59787.258397527483</v>
      </c>
      <c r="G223" s="99" t="str">
        <f>IFERROR(INDEX(Mergers!E:E,MATCH($B223,Mergers!D:D,0)),"")</f>
        <v/>
      </c>
      <c r="H223" s="100" t="str">
        <f t="shared" si="7"/>
        <v>RY9</v>
      </c>
    </row>
    <row r="224" spans="2:8" x14ac:dyDescent="0.2">
      <c r="B224" s="97" t="s">
        <v>144</v>
      </c>
      <c r="C224" s="98">
        <f>SUMIF(Table1[NHS Trust Code],$B224,Table1[value])</f>
        <v>0</v>
      </c>
      <c r="D224" s="98">
        <f>SUMIF(Table2[NHS Code],$B224,Table2[Value £''000])</f>
        <v>240944</v>
      </c>
      <c r="E224" s="98">
        <f t="shared" si="6"/>
        <v>240944</v>
      </c>
      <c r="F224" s="98">
        <f>$E224/INDEX('Data input year MFF'!$D$4:$D$241,MATCH($B224,'Data input year MFF'!$B$4:$B$241,0),1)</f>
        <v>231615.01060293498</v>
      </c>
      <c r="G224" s="99" t="str">
        <f>IFERROR(INDEX(Mergers!E:E,MATCH($B224,Mergers!D:D,0)),"")</f>
        <v/>
      </c>
      <c r="H224" s="100" t="str">
        <f t="shared" si="7"/>
        <v>RYA</v>
      </c>
    </row>
    <row r="225" spans="2:8" x14ac:dyDescent="0.2">
      <c r="B225" s="97" t="s">
        <v>284</v>
      </c>
      <c r="C225" s="98">
        <f>SUMIF(Table1[NHS Trust Code],$B225,Table1[value])</f>
        <v>247134</v>
      </c>
      <c r="D225" s="98">
        <f>SUMIF(Table2[NHS Code],$B225,Table2[Value £''000])</f>
        <v>0</v>
      </c>
      <c r="E225" s="98">
        <f t="shared" si="6"/>
        <v>247134</v>
      </c>
      <c r="F225" s="98">
        <f>$E225/INDEX('Data input year MFF'!$D$4:$D$241,MATCH($B225,'Data input year MFF'!$B$4:$B$241,0),1)</f>
        <v>229127.1281275815</v>
      </c>
      <c r="G225" s="99" t="str">
        <f>IFERROR(INDEX(Mergers!E:E,MATCH($B225,Mergers!D:D,0)),"")</f>
        <v/>
      </c>
      <c r="H225" s="100" t="str">
        <f t="shared" si="7"/>
        <v>RYC</v>
      </c>
    </row>
    <row r="226" spans="2:8" x14ac:dyDescent="0.2">
      <c r="B226" s="97" t="s">
        <v>64</v>
      </c>
      <c r="C226" s="98">
        <f>SUMIF(Table1[NHS Trust Code],$B226,Table1[value])</f>
        <v>0</v>
      </c>
      <c r="D226" s="98">
        <f>SUMIF(Table2[NHS Code],$B226,Table2[Value £''000])</f>
        <v>198326</v>
      </c>
      <c r="E226" s="98">
        <f t="shared" si="6"/>
        <v>198326</v>
      </c>
      <c r="F226" s="98">
        <f>$E226/INDEX('Data input year MFF'!$D$4:$D$241,MATCH($B226,'Data input year MFF'!$B$4:$B$241,0),1)</f>
        <v>181192.93924391328</v>
      </c>
      <c r="G226" s="99" t="str">
        <f>IFERROR(INDEX(Mergers!E:E,MATCH($B226,Mergers!D:D,0)),"")</f>
        <v/>
      </c>
      <c r="H226" s="100" t="str">
        <f t="shared" si="7"/>
        <v>RYD</v>
      </c>
    </row>
    <row r="227" spans="2:8" x14ac:dyDescent="0.2">
      <c r="B227" s="97" t="s">
        <v>330</v>
      </c>
      <c r="C227" s="98">
        <f>SUMIF(Table1[NHS Trust Code],$B227,Table1[value])</f>
        <v>0</v>
      </c>
      <c r="D227" s="98">
        <f>SUMIF(Table2[NHS Code],$B227,Table2[Value £''000])</f>
        <v>183718</v>
      </c>
      <c r="E227" s="98">
        <f t="shared" si="6"/>
        <v>183718</v>
      </c>
      <c r="F227" s="98">
        <f>$E227/INDEX('Data input year MFF'!$D$4:$D$241,MATCH($B227,'Data input year MFF'!$B$4:$B$241,0),1)</f>
        <v>164283.43403687209</v>
      </c>
      <c r="G227" s="99" t="str">
        <f>IFERROR(INDEX(Mergers!E:E,MATCH($B227,Mergers!D:D,0)),"")</f>
        <v/>
      </c>
      <c r="H227" s="100" t="str">
        <f t="shared" si="7"/>
        <v>RYE</v>
      </c>
    </row>
    <row r="228" spans="2:8" x14ac:dyDescent="0.2">
      <c r="B228" s="97" t="s">
        <v>78</v>
      </c>
      <c r="C228" s="98">
        <f>SUMIF(Table1[NHS Trust Code],$B228,Table1[value])</f>
        <v>0</v>
      </c>
      <c r="D228" s="98">
        <f>SUMIF(Table2[NHS Code],$B228,Table2[Value £''000])</f>
        <v>240486</v>
      </c>
      <c r="E228" s="98">
        <f t="shared" si="6"/>
        <v>240486</v>
      </c>
      <c r="F228" s="98">
        <f>$E228/INDEX('Data input year MFF'!$D$4:$D$241,MATCH($B228,'Data input year MFF'!$B$4:$B$241,0),1)</f>
        <v>229349.69615356738</v>
      </c>
      <c r="G228" s="99" t="str">
        <f>IFERROR(INDEX(Mergers!E:E,MATCH($B228,Mergers!D:D,0)),"")</f>
        <v/>
      </c>
      <c r="H228" s="100" t="str">
        <f t="shared" si="7"/>
        <v>RYF</v>
      </c>
    </row>
    <row r="229" spans="2:8" x14ac:dyDescent="0.2">
      <c r="B229" s="97" t="s">
        <v>6</v>
      </c>
      <c r="C229" s="98">
        <f>SUMIF(Table1[NHS Trust Code],$B229,Table1[value])</f>
        <v>207857</v>
      </c>
      <c r="D229" s="98">
        <f>SUMIF(Table2[NHS Code],$B229,Table2[Value £''000])</f>
        <v>0</v>
      </c>
      <c r="E229" s="98">
        <f t="shared" si="6"/>
        <v>207857</v>
      </c>
      <c r="F229" s="98">
        <f>$E229/INDEX('Data input year MFF'!$D$4:$D$241,MATCH($B229,'Data input year MFF'!$B$4:$B$241,0),1)</f>
        <v>197108.8514398371</v>
      </c>
      <c r="G229" s="99" t="str">
        <f>IFERROR(INDEX(Mergers!E:E,MATCH($B229,Mergers!D:D,0)),"")</f>
        <v/>
      </c>
      <c r="H229" s="100" t="str">
        <f t="shared" si="7"/>
        <v>RYG</v>
      </c>
    </row>
    <row r="230" spans="2:8" x14ac:dyDescent="0.2">
      <c r="B230" s="97" t="s">
        <v>198</v>
      </c>
      <c r="C230" s="98">
        <f>SUMIF(Table1[NHS Trust Code],$B230,Table1[value])</f>
        <v>1096575</v>
      </c>
      <c r="D230" s="98">
        <f>SUMIF(Table2[NHS Code],$B230,Table2[Value £''000])</f>
        <v>0</v>
      </c>
      <c r="E230" s="98">
        <f t="shared" si="6"/>
        <v>1096575</v>
      </c>
      <c r="F230" s="98">
        <f>$E230/INDEX('Data input year MFF'!$D$4:$D$241,MATCH($B230,'Data input year MFF'!$B$4:$B$241,0),1)</f>
        <v>883106.16279772099</v>
      </c>
      <c r="G230" s="99" t="str">
        <f>IFERROR(INDEX(Mergers!E:E,MATCH($B230,Mergers!D:D,0)),"")</f>
        <v/>
      </c>
      <c r="H230" s="100" t="str">
        <f t="shared" si="7"/>
        <v>RYJ</v>
      </c>
    </row>
    <row r="231" spans="2:8" x14ac:dyDescent="0.2">
      <c r="B231" s="97" t="s">
        <v>270</v>
      </c>
      <c r="C231" s="98">
        <f>SUMIF(Table1[NHS Trust Code],$B231,Table1[value])</f>
        <v>66293</v>
      </c>
      <c r="D231" s="98">
        <f>SUMIF(Table2[NHS Code],$B231,Table2[Value £''000])</f>
        <v>0</v>
      </c>
      <c r="E231" s="98">
        <f t="shared" si="6"/>
        <v>66293</v>
      </c>
      <c r="F231" s="98">
        <f>$E231/INDEX('Data input year MFF'!$D$4:$D$241,MATCH($B231,'Data input year MFF'!$B$4:$B$241,0),1)</f>
        <v>63934.457849916587</v>
      </c>
      <c r="G231" s="99" t="str">
        <f>IFERROR(INDEX(Mergers!E:E,MATCH($B231,Mergers!D:D,0)),"")</f>
        <v/>
      </c>
      <c r="H231" s="100" t="str">
        <f t="shared" si="7"/>
        <v>RYK</v>
      </c>
    </row>
    <row r="232" spans="2:8" x14ac:dyDescent="0.2">
      <c r="B232" s="97" t="s">
        <v>146</v>
      </c>
      <c r="C232" s="98">
        <f>SUMIF(Table1[NHS Trust Code],$B232,Table1[value])</f>
        <v>0</v>
      </c>
      <c r="D232" s="98">
        <f>SUMIF(Table2[NHS Code],$B232,Table2[Value £''000])</f>
        <v>434626.5</v>
      </c>
      <c r="E232" s="98">
        <f t="shared" si="6"/>
        <v>434626.5</v>
      </c>
      <c r="F232" s="98">
        <f>$E232/INDEX('Data input year MFF'!$D$4:$D$241,MATCH($B232,'Data input year MFF'!$B$4:$B$241,0),1)</f>
        <v>402093.88773142581</v>
      </c>
      <c r="G232" s="99" t="str">
        <f>IFERROR(INDEX(Mergers!E:E,MATCH($B232,Mergers!D:D,0)),"")</f>
        <v/>
      </c>
      <c r="H232" s="100" t="str">
        <f t="shared" si="7"/>
        <v>RYR</v>
      </c>
    </row>
    <row r="233" spans="2:8" x14ac:dyDescent="0.2">
      <c r="B233" s="97" t="s">
        <v>240</v>
      </c>
      <c r="C233" s="98">
        <f>SUMIF(Table1[NHS Trust Code],$B233,Table1[value])</f>
        <v>116570</v>
      </c>
      <c r="D233" s="98">
        <f>SUMIF(Table2[NHS Code],$B233,Table2[Value £''000])</f>
        <v>0</v>
      </c>
      <c r="E233" s="98">
        <f t="shared" si="6"/>
        <v>116570</v>
      </c>
      <c r="F233" s="98">
        <f>$E233/INDEX('Data input year MFF'!$D$4:$D$241,MATCH($B233,'Data input year MFF'!$B$4:$B$241,0),1)</f>
        <v>106676.30600002747</v>
      </c>
      <c r="G233" s="99" t="str">
        <f>IFERROR(INDEX(Mergers!E:E,MATCH($B233,Mergers!D:D,0)),"")</f>
        <v/>
      </c>
      <c r="H233" s="100" t="str">
        <f t="shared" si="7"/>
        <v>RYV</v>
      </c>
    </row>
    <row r="234" spans="2:8" x14ac:dyDescent="0.2">
      <c r="B234" s="97" t="s">
        <v>223</v>
      </c>
      <c r="C234" s="98">
        <f>SUMIF(Table1[NHS Trust Code],$B234,Table1[value])</f>
        <v>0</v>
      </c>
      <c r="D234" s="98">
        <f>SUMIF(Table2[NHS Code],$B234,Table2[Value £''000])</f>
        <v>275044</v>
      </c>
      <c r="E234" s="98">
        <f t="shared" si="6"/>
        <v>275044</v>
      </c>
      <c r="F234" s="98">
        <f>$E234/INDEX('Data input year MFF'!$D$4:$D$241,MATCH($B234,'Data input year MFF'!$B$4:$B$241,0),1)</f>
        <v>260288.25861889488</v>
      </c>
      <c r="G234" s="99" t="str">
        <f>IFERROR(INDEX(Mergers!E:E,MATCH($B234,Mergers!D:D,0)),"")</f>
        <v/>
      </c>
      <c r="H234" s="100" t="str">
        <f t="shared" si="7"/>
        <v>RYW</v>
      </c>
    </row>
    <row r="235" spans="2:8" x14ac:dyDescent="0.2">
      <c r="B235" s="97" t="s">
        <v>245</v>
      </c>
      <c r="C235" s="98">
        <f>SUMIF(Table1[NHS Trust Code],$B235,Table1[value])</f>
        <v>212749</v>
      </c>
      <c r="D235" s="98">
        <f>SUMIF(Table2[NHS Code],$B235,Table2[Value £''000])</f>
        <v>0</v>
      </c>
      <c r="E235" s="98">
        <f t="shared" si="6"/>
        <v>212749</v>
      </c>
      <c r="F235" s="98">
        <f>$E235/INDEX('Data input year MFF'!$D$4:$D$241,MATCH($B235,'Data input year MFF'!$B$4:$B$241,0),1)</f>
        <v>172790.08362998138</v>
      </c>
      <c r="G235" s="99" t="str">
        <f>IFERROR(INDEX(Mergers!E:E,MATCH($B235,Mergers!D:D,0)),"")</f>
        <v/>
      </c>
      <c r="H235" s="100" t="str">
        <f t="shared" si="7"/>
        <v>RYX</v>
      </c>
    </row>
    <row r="236" spans="2:8" x14ac:dyDescent="0.2">
      <c r="B236" s="97" t="s">
        <v>206</v>
      </c>
      <c r="C236" s="98">
        <f>SUMIF(Table1[NHS Trust Code],$B236,Table1[value])</f>
        <v>0</v>
      </c>
      <c r="D236" s="98">
        <f>SUMIF(Table2[NHS Code],$B236,Table2[Value £''000])</f>
        <v>227684</v>
      </c>
      <c r="E236" s="98">
        <f t="shared" si="6"/>
        <v>227684</v>
      </c>
      <c r="F236" s="98">
        <f>$E236/INDEX('Data input year MFF'!$D$4:$D$241,MATCH($B236,'Data input year MFF'!$B$4:$B$241,0),1)</f>
        <v>212130.78311294221</v>
      </c>
      <c r="G236" s="99" t="str">
        <f>IFERROR(INDEX(Mergers!E:E,MATCH($B236,Mergers!D:D,0)),"")</f>
        <v/>
      </c>
      <c r="H236" s="100" t="str">
        <f t="shared" si="7"/>
        <v>RYY</v>
      </c>
    </row>
    <row r="237" spans="2:8" x14ac:dyDescent="0.2">
      <c r="B237" s="97" t="s">
        <v>225</v>
      </c>
      <c r="C237" s="98">
        <f>SUMIF(Table1[NHS Trust Code],$B237,Table1[value])</f>
        <v>0</v>
      </c>
      <c r="D237" s="98">
        <f>SUMIF(Table2[NHS Code],$B237,Table2[Value £''000])</f>
        <v>136814</v>
      </c>
      <c r="E237" s="98">
        <f t="shared" si="6"/>
        <v>136814</v>
      </c>
      <c r="F237" s="98">
        <f>$E237/INDEX('Data input year MFF'!$D$4:$D$241,MATCH($B237,'Data input year MFF'!$B$4:$B$241,0),1)</f>
        <v>132329.10207255691</v>
      </c>
      <c r="G237" s="99" t="str">
        <f>IFERROR(INDEX(Mergers!E:E,MATCH($B237,Mergers!D:D,0)),"")</f>
        <v/>
      </c>
      <c r="H237" s="100" t="str">
        <f t="shared" si="7"/>
        <v>TAD</v>
      </c>
    </row>
    <row r="238" spans="2:8" x14ac:dyDescent="0.2">
      <c r="B238" s="97" t="s">
        <v>603</v>
      </c>
      <c r="C238" s="98">
        <f>SUMIF(Table1[NHS Trust Code],$B238,Table1[value])</f>
        <v>78973</v>
      </c>
      <c r="D238" s="98">
        <f>SUMIF(Table2[NHS Code],$B238,Table2[Value £''000])</f>
        <v>0</v>
      </c>
      <c r="E238" s="98">
        <f t="shared" si="6"/>
        <v>78973</v>
      </c>
      <c r="F238" s="98">
        <f>$E238/INDEX('Data input year MFF'!$D$4:$D$241,MATCH($B238,'Data input year MFF'!$B$4:$B$241,0),1)</f>
        <v>74746.673582309086</v>
      </c>
      <c r="G238" s="99" t="str">
        <f>IFERROR(INDEX(Mergers!E:E,MATCH($B238,Mergers!D:D,0)),"")</f>
        <v>RXV</v>
      </c>
      <c r="H238" s="100" t="str">
        <f t="shared" si="7"/>
        <v>RXV</v>
      </c>
    </row>
    <row r="239" spans="2:8" x14ac:dyDescent="0.2">
      <c r="B239" s="97" t="s">
        <v>242</v>
      </c>
      <c r="C239" s="98">
        <f>SUMIF(Table1[NHS Trust Code],$B239,Table1[value])</f>
        <v>0</v>
      </c>
      <c r="D239" s="98">
        <f>SUMIF(Table2[NHS Code],$B239,Table2[Value £''000])</f>
        <v>139187</v>
      </c>
      <c r="E239" s="98">
        <f t="shared" si="6"/>
        <v>139187</v>
      </c>
      <c r="F239" s="98">
        <f>$E239/INDEX('Data input year MFF'!$D$4:$D$241,MATCH($B239,'Data input year MFF'!$B$4:$B$241,0),1)</f>
        <v>113786.72969121841</v>
      </c>
      <c r="G239" s="99" t="str">
        <f>IFERROR(INDEX(Mergers!E:E,MATCH($B239,Mergers!D:D,0)),"")</f>
        <v/>
      </c>
      <c r="H239" s="100" t="str">
        <f t="shared" si="7"/>
        <v>TAF</v>
      </c>
    </row>
    <row r="240" spans="2:8" x14ac:dyDescent="0.2">
      <c r="B240" s="97" t="s">
        <v>316</v>
      </c>
      <c r="C240" s="98">
        <f>SUMIF(Table1[NHS Trust Code],$B240,Table1[value])</f>
        <v>0</v>
      </c>
      <c r="D240" s="98">
        <f>SUMIF(Table2[NHS Code],$B240,Table2[Value £''000])</f>
        <v>121170</v>
      </c>
      <c r="E240" s="98">
        <f t="shared" si="6"/>
        <v>121170</v>
      </c>
      <c r="F240" s="98">
        <f>$E240/INDEX('Data input year MFF'!$D$4:$D$241,MATCH($B240,'Data input year MFF'!$B$4:$B$241,0),1)</f>
        <v>117583.69723435226</v>
      </c>
      <c r="G240" s="99" t="str">
        <f>IFERROR(INDEX(Mergers!E:E,MATCH($B240,Mergers!D:D,0)),"")</f>
        <v/>
      </c>
      <c r="H240" s="100" t="str">
        <f t="shared" si="7"/>
        <v>TAH</v>
      </c>
    </row>
    <row r="241" spans="2:8" ht="13.5" thickBot="1" x14ac:dyDescent="0.25">
      <c r="B241" s="101" t="s">
        <v>315</v>
      </c>
      <c r="C241" s="102">
        <f>SUMIF(Table1[NHS Trust Code],$B241,Table1[value])</f>
        <v>0</v>
      </c>
      <c r="D241" s="102">
        <f>SUMIF(Table2[NHS Code],$B241,Table2[Value £''000])</f>
        <v>101400</v>
      </c>
      <c r="E241" s="102">
        <f t="shared" si="6"/>
        <v>101400</v>
      </c>
      <c r="F241" s="102">
        <f>$E241/INDEX('Data input year MFF'!$D$4:$D$241,MATCH($B241,'Data input year MFF'!$B$4:$B$241,0),1)</f>
        <v>97575.808897682058</v>
      </c>
      <c r="G241" s="103" t="str">
        <f>IFERROR(INDEX(Mergers!E:E,MATCH($B241,Mergers!D:D,0)),"")</f>
        <v/>
      </c>
      <c r="H241" s="104" t="str">
        <f t="shared" si="7"/>
        <v>TAJ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431FE-3A3A-42AF-9450-F400F86D2804}">
  <sheetPr>
    <tabColor rgb="FFFFC000"/>
  </sheetPr>
  <dimension ref="A1:T230"/>
  <sheetViews>
    <sheetView workbookViewId="0">
      <selection activeCell="C1" sqref="C1"/>
    </sheetView>
  </sheetViews>
  <sheetFormatPr defaultRowHeight="12.75" x14ac:dyDescent="0.2"/>
  <cols>
    <col min="1" max="1" width="32" customWidth="1"/>
    <col min="2" max="2" width="9.42578125" customWidth="1"/>
    <col min="3" max="3" width="27.42578125" customWidth="1"/>
    <col min="4" max="4" width="15.5703125" customWidth="1"/>
    <col min="5" max="5" width="13.28515625" style="1" bestFit="1" customWidth="1"/>
    <col min="6" max="6" width="13.5703125" customWidth="1"/>
    <col min="7" max="7" width="12.5703125" customWidth="1"/>
    <col min="8" max="11" width="13.140625" customWidth="1"/>
    <col min="12" max="12" width="11.7109375" customWidth="1"/>
    <col min="13" max="13" width="13.28515625" style="5" customWidth="1"/>
    <col min="14" max="14" width="15.5703125" customWidth="1"/>
    <col min="15" max="15" width="13.28515625" customWidth="1"/>
    <col min="16" max="16" width="13.5703125" customWidth="1"/>
    <col min="17" max="17" width="12.5703125" customWidth="1"/>
    <col min="18" max="20" width="13.140625" customWidth="1"/>
  </cols>
  <sheetData>
    <row r="1" spans="1:20" ht="15.75" thickBot="1" x14ac:dyDescent="0.3">
      <c r="A1" s="89" t="s">
        <v>811</v>
      </c>
      <c r="C1" s="110"/>
      <c r="L1" s="105"/>
      <c r="M1" s="106" t="s">
        <v>792</v>
      </c>
      <c r="N1" s="107">
        <f t="shared" ref="N1:T1" si="0">SUMPRODUCT(D$4:D$230,$K$4:$K$230)/SUM($K$4:$K$230)</f>
        <v>1.0627540340507475</v>
      </c>
      <c r="O1" s="108">
        <f t="shared" si="0"/>
        <v>1.0627540340507475</v>
      </c>
      <c r="P1" s="108">
        <f t="shared" si="0"/>
        <v>1.0039809782483835</v>
      </c>
      <c r="Q1" s="108">
        <f t="shared" si="0"/>
        <v>1.0043188711505893</v>
      </c>
      <c r="R1" s="108">
        <f t="shared" si="0"/>
        <v>1.0043188711505893</v>
      </c>
      <c r="S1" s="108">
        <f t="shared" si="0"/>
        <v>2.4636393827590668</v>
      </c>
      <c r="T1" s="109">
        <f t="shared" si="0"/>
        <v>1.0283791411592682</v>
      </c>
    </row>
    <row r="2" spans="1:20" ht="13.5" thickBot="1" x14ac:dyDescent="0.25"/>
    <row r="3" spans="1:20" ht="77.25" thickBot="1" x14ac:dyDescent="0.25">
      <c r="A3" s="27" t="s">
        <v>433</v>
      </c>
      <c r="B3" s="30" t="s">
        <v>467</v>
      </c>
      <c r="C3" s="27" t="s">
        <v>468</v>
      </c>
      <c r="D3" s="14" t="s">
        <v>470</v>
      </c>
      <c r="E3" s="25" t="s">
        <v>469</v>
      </c>
      <c r="F3" s="16" t="s">
        <v>313</v>
      </c>
      <c r="G3" s="26" t="s">
        <v>479</v>
      </c>
      <c r="H3" s="13" t="s">
        <v>473</v>
      </c>
      <c r="I3" s="27" t="s">
        <v>312</v>
      </c>
      <c r="J3" s="28" t="s">
        <v>475</v>
      </c>
      <c r="K3" s="29" t="s">
        <v>791</v>
      </c>
      <c r="N3" s="25" t="str">
        <f t="shared" ref="N3:T3" si="1">D3 &amp; " normalised by Operating Revenue"</f>
        <v>Non-Clinical normalised by Operating Revenue</v>
      </c>
      <c r="O3" s="25" t="str">
        <f t="shared" si="1"/>
        <v>Clinical (non-M&amp;D) normalised by Operating Revenue</v>
      </c>
      <c r="P3" s="16" t="str">
        <f t="shared" si="1"/>
        <v>M&amp;D normalised by Operating Revenue</v>
      </c>
      <c r="Q3" s="26" t="str">
        <f t="shared" si="1"/>
        <v>Building PDC normalised by Operating Revenue</v>
      </c>
      <c r="R3" s="13" t="str">
        <f t="shared" si="1"/>
        <v>Buildings Depreciation normalised by Operating Revenue</v>
      </c>
      <c r="S3" s="27" t="str">
        <f t="shared" si="1"/>
        <v>Land normalised by Operating Revenue</v>
      </c>
      <c r="T3" s="135" t="str">
        <f t="shared" si="1"/>
        <v>Business Rate normalised by Operating Revenue</v>
      </c>
    </row>
    <row r="4" spans="1:20" ht="13.5" thickBot="1" x14ac:dyDescent="0.25">
      <c r="A4" s="8" t="str">
        <f>INDEX('[2]NHS Trusts and Care Trusts'!$H$2:$H$245,MATCH($B4,'[2]NHS Trusts and Care Trusts'!$A$2:$A$245,0))</f>
        <v>MANCHESTER</v>
      </c>
      <c r="B4" s="6" t="s">
        <v>799</v>
      </c>
      <c r="C4" s="4" t="s">
        <v>800</v>
      </c>
      <c r="D4" s="32">
        <f>INDEX('[3]Staff non MD Index Floor'!$N$2:$N$228,MATCH($B4,'[3]Staff non MD Index Floor'!$M$2:$M$228,0))</f>
        <v>1.0199118403818437</v>
      </c>
      <c r="E4" s="32">
        <f>INDEX('[3]Staff non MD Index Floor'!$N$2:$N$228,MATCH($B4,'[3]Staff non MD Index Floor'!$M$2:$M$228,0))</f>
        <v>1.0199118403818437</v>
      </c>
      <c r="F4" s="32">
        <f>INDEX('[4]M&amp;D Index'!$E$4:$E$230,MATCH($B4,'[4]M&amp;D Index'!$B$4:$B$230,0))</f>
        <v>1</v>
      </c>
      <c r="G4" s="32">
        <f>INDEX('[5]Building Index'!$P$4:$P$230,MATCH($B4,'[5]Building Index'!$L$4:$L$230,0))</f>
        <v>0.98661749212021765</v>
      </c>
      <c r="H4" s="32">
        <f>INDEX('[5]Building Index'!$P$4:$P$230,MATCH($B4,'[5]Building Index'!$L$4:$L$230,0))</f>
        <v>0.98661749212021765</v>
      </c>
      <c r="I4" s="32">
        <f>INDEX('[6]Land Index'!$F$7:$F$233,MATCH($B4,'[6]Land Index'!$A$7:$A$233,0))</f>
        <v>0.72278497365178729</v>
      </c>
      <c r="J4" s="32">
        <f>INDEX('[7]Business Rates Index'!$P$4:$P$230,MATCH(B4,'[7]Business Rates Index'!$M$4:$M$230,0))</f>
        <v>1.069613947408866</v>
      </c>
      <c r="K4" s="132">
        <f>SUMIF('Op Rev data input yr MFF adj'!$H$4:$H$241,$B4,'Op Rev data input yr MFF adj'!$F$4:$F$241)</f>
        <v>1462335.6922195861</v>
      </c>
      <c r="N4" s="136">
        <f t="shared" ref="N4:N67" si="2">IFERROR((D4/N$1),0)</f>
        <v>0.9596875737035705</v>
      </c>
      <c r="O4" s="31">
        <f t="shared" ref="O4:O67" si="3">IFERROR((E4/O$1),0)</f>
        <v>0.9596875737035705</v>
      </c>
      <c r="P4" s="31">
        <f t="shared" ref="P4:P67" si="4">IFERROR((F4/P$1),0)</f>
        <v>0.99603480709830883</v>
      </c>
      <c r="Q4" s="31">
        <f t="shared" ref="Q4:Q67" si="5">IFERROR((G4/Q$1),0)</f>
        <v>0.98237474218711818</v>
      </c>
      <c r="R4" s="31">
        <f t="shared" ref="R4:R67" si="6">IFERROR((H4/R$1),0)</f>
        <v>0.98237474218711818</v>
      </c>
      <c r="S4" s="31">
        <f t="shared" ref="S4:S67" si="7">IFERROR((I4/S$1),0)</f>
        <v>0.29338099508797816</v>
      </c>
      <c r="T4" s="137">
        <f t="shared" ref="T4:T67" si="8">IFERROR((J4/T$1),0)</f>
        <v>1.0400968909220725</v>
      </c>
    </row>
    <row r="5" spans="1:20" ht="13.5" thickBot="1" x14ac:dyDescent="0.25">
      <c r="A5" s="8" t="str">
        <f>INDEX('[2]NHS Trusts and Care Trusts'!$H$2:$H$245,MATCH($B5,'[2]NHS Trusts and Care Trusts'!$A$2:$A$245,0))</f>
        <v>WORCESTER</v>
      </c>
      <c r="B5" s="7" t="s">
        <v>349</v>
      </c>
      <c r="C5" s="2" t="s">
        <v>350</v>
      </c>
      <c r="D5" s="3">
        <f>INDEX('[3]Staff non MD Index Floor'!$N$2:$N$228,MATCH($B5,'[3]Staff non MD Index Floor'!$M$2:$M$228,0))</f>
        <v>1.0164013435140975</v>
      </c>
      <c r="E5" s="3">
        <f>INDEX('[3]Staff non MD Index Floor'!$N$2:$N$228,MATCH($B5,'[3]Staff non MD Index Floor'!$M$2:$M$228,0))</f>
        <v>1.0164013435140975</v>
      </c>
      <c r="F5" s="3">
        <f>INDEX('[4]M&amp;D Index'!$E$4:$E$230,MATCH($B5,'[4]M&amp;D Index'!$B$4:$B$230,0))</f>
        <v>1</v>
      </c>
      <c r="G5" s="3">
        <f>INDEX('[5]Building Index'!$P$4:$P$230,MATCH($B5,'[5]Building Index'!$L$4:$L$230,0))</f>
        <v>0.98851717563416952</v>
      </c>
      <c r="H5" s="3">
        <f>INDEX('[5]Building Index'!$P$4:$P$230,MATCH($B5,'[5]Building Index'!$L$4:$L$230,0))</f>
        <v>0.98851717563416952</v>
      </c>
      <c r="I5" s="3">
        <f>INDEX('[6]Land Index'!$F$7:$F$233,MATCH($B5,'[6]Land Index'!$A$7:$A$233,0))</f>
        <v>0.89776099676195953</v>
      </c>
      <c r="J5" s="3">
        <f>INDEX('[7]Business Rates Index'!$P$4:$P$230,MATCH(B5,'[7]Business Rates Index'!$M$4:$M$230,0))</f>
        <v>0.62966463158846975</v>
      </c>
      <c r="K5" s="133">
        <f>SUMIF('Op Rev data input yr MFF adj'!$H$4:$H$241,$B5,'Op Rev data input yr MFF adj'!$F$4:$F$241)</f>
        <v>167432.94760375185</v>
      </c>
      <c r="N5" s="136">
        <f t="shared" si="2"/>
        <v>0.95638436641828206</v>
      </c>
      <c r="O5" s="31">
        <f t="shared" si="3"/>
        <v>0.95638436641828206</v>
      </c>
      <c r="P5" s="31">
        <f t="shared" si="4"/>
        <v>0.99603480709830883</v>
      </c>
      <c r="Q5" s="31">
        <f t="shared" si="5"/>
        <v>0.98426625649449695</v>
      </c>
      <c r="R5" s="31">
        <f t="shared" si="6"/>
        <v>0.98426625649449695</v>
      </c>
      <c r="S5" s="31">
        <f t="shared" si="7"/>
        <v>0.3644043860658468</v>
      </c>
      <c r="T5" s="137">
        <f t="shared" si="8"/>
        <v>0.6122884123054686</v>
      </c>
    </row>
    <row r="6" spans="1:20" ht="13.5" thickBot="1" x14ac:dyDescent="0.25">
      <c r="A6" s="8" t="str">
        <f>INDEX('[2]NHS Trusts and Care Trusts'!$H$2:$H$245,MATCH($B6,'[2]NHS Trusts and Care Trusts'!$A$2:$A$245,0))</f>
        <v>SOUTHAMPTON</v>
      </c>
      <c r="B6" s="7" t="s">
        <v>326</v>
      </c>
      <c r="C6" s="2" t="s">
        <v>327</v>
      </c>
      <c r="D6" s="3">
        <f>INDEX('[3]Staff non MD Index Floor'!$N$2:$N$228,MATCH($B6,'[3]Staff non MD Index Floor'!$M$2:$M$228,0))</f>
        <v>1.0584789901390352</v>
      </c>
      <c r="E6" s="3">
        <f>INDEX('[3]Staff non MD Index Floor'!$N$2:$N$228,MATCH($B6,'[3]Staff non MD Index Floor'!$M$2:$M$228,0))</f>
        <v>1.0584789901390352</v>
      </c>
      <c r="F6" s="3">
        <f>INDEX('[4]M&amp;D Index'!$E$4:$E$230,MATCH($B6,'[4]M&amp;D Index'!$B$4:$B$230,0))</f>
        <v>1</v>
      </c>
      <c r="G6" s="3">
        <f>INDEX('[5]Building Index'!$P$4:$P$230,MATCH($B6,'[5]Building Index'!$L$4:$L$230,0))</f>
        <v>1.0295389647821618</v>
      </c>
      <c r="H6" s="3">
        <f>INDEX('[5]Building Index'!$P$4:$P$230,MATCH($B6,'[5]Building Index'!$L$4:$L$230,0))</f>
        <v>1.0295389647821618</v>
      </c>
      <c r="I6" s="3">
        <f>INDEX('[6]Land Index'!$F$7:$F$233,MATCH($B6,'[6]Land Index'!$A$7:$A$233,0))</f>
        <v>0.82749308102803609</v>
      </c>
      <c r="J6" s="3">
        <f>INDEX('[7]Business Rates Index'!$P$4:$P$230,MATCH(B6,'[7]Business Rates Index'!$M$4:$M$230,0))</f>
        <v>0.98075440252077106</v>
      </c>
      <c r="K6" s="133">
        <f>SUMIF('Op Rev data input yr MFF adj'!$H$4:$H$241,$B6,'Op Rev data input yr MFF adj'!$F$4:$F$241)</f>
        <v>165428.30066885496</v>
      </c>
      <c r="N6" s="136">
        <f t="shared" si="2"/>
        <v>0.99597739102864868</v>
      </c>
      <c r="O6" s="31">
        <f t="shared" si="3"/>
        <v>0.99597739102864868</v>
      </c>
      <c r="P6" s="31">
        <f t="shared" si="4"/>
        <v>0.99603480709830883</v>
      </c>
      <c r="Q6" s="31">
        <f t="shared" si="5"/>
        <v>1.0251116396953484</v>
      </c>
      <c r="R6" s="31">
        <f t="shared" si="6"/>
        <v>1.0251116396953484</v>
      </c>
      <c r="S6" s="31">
        <f t="shared" si="7"/>
        <v>0.33588238880209575</v>
      </c>
      <c r="T6" s="137">
        <f t="shared" si="8"/>
        <v>0.95368951320345641</v>
      </c>
    </row>
    <row r="7" spans="1:20" ht="13.5" thickBot="1" x14ac:dyDescent="0.25">
      <c r="A7" s="8" t="str">
        <f>INDEX('[2]NHS Trusts and Care Trusts'!$H$2:$H$245,MATCH($B7,'[2]NHS Trusts and Care Trusts'!$A$2:$A$245,0))</f>
        <v>SHREWSBURY</v>
      </c>
      <c r="B7" s="7" t="s">
        <v>325</v>
      </c>
      <c r="C7" s="2" t="s">
        <v>122</v>
      </c>
      <c r="D7" s="3">
        <f>INDEX('[3]Staff non MD Index Floor'!$N$2:$N$228,MATCH($B7,'[3]Staff non MD Index Floor'!$M$2:$M$228,0))</f>
        <v>1.0012586591706312</v>
      </c>
      <c r="E7" s="3">
        <f>INDEX('[3]Staff non MD Index Floor'!$N$2:$N$228,MATCH($B7,'[3]Staff non MD Index Floor'!$M$2:$M$228,0))</f>
        <v>1.0012586591706312</v>
      </c>
      <c r="F7" s="3">
        <f>INDEX('[4]M&amp;D Index'!$E$4:$E$230,MATCH($B7,'[4]M&amp;D Index'!$B$4:$B$230,0))</f>
        <v>1</v>
      </c>
      <c r="G7" s="3">
        <f>INDEX('[5]Building Index'!$P$4:$P$230,MATCH($B7,'[5]Building Index'!$L$4:$L$230,0))</f>
        <v>0.95484721117186633</v>
      </c>
      <c r="H7" s="3">
        <f>INDEX('[5]Building Index'!$P$4:$P$230,MATCH($B7,'[5]Building Index'!$L$4:$L$230,0))</f>
        <v>0.95484721117186633</v>
      </c>
      <c r="I7" s="3">
        <f>INDEX('[6]Land Index'!$F$7:$F$233,MATCH($B7,'[6]Land Index'!$A$7:$A$233,0))</f>
        <v>0.78755200032922767</v>
      </c>
      <c r="J7" s="3">
        <f>INDEX('[7]Business Rates Index'!$P$4:$P$230,MATCH(B7,'[7]Business Rates Index'!$M$4:$M$230,0))</f>
        <v>0.53190732405521945</v>
      </c>
      <c r="K7" s="133">
        <f>SUMIF('Op Rev data input yr MFF adj'!$H$4:$H$241,$B7,'Op Rev data input yr MFF adj'!$F$4:$F$241)</f>
        <v>76879.046036192056</v>
      </c>
      <c r="N7" s="136">
        <f t="shared" si="2"/>
        <v>0.94213583490648045</v>
      </c>
      <c r="O7" s="31">
        <f t="shared" si="3"/>
        <v>0.94213583490648045</v>
      </c>
      <c r="P7" s="31">
        <f t="shared" si="4"/>
        <v>0.99603480709830883</v>
      </c>
      <c r="Q7" s="31">
        <f t="shared" si="5"/>
        <v>0.95074108293708937</v>
      </c>
      <c r="R7" s="31">
        <f t="shared" si="6"/>
        <v>0.95074108293708937</v>
      </c>
      <c r="S7" s="31">
        <f t="shared" si="7"/>
        <v>0.31967016189164682</v>
      </c>
      <c r="T7" s="137">
        <f t="shared" si="8"/>
        <v>0.51722881451641711</v>
      </c>
    </row>
    <row r="8" spans="1:20" ht="13.5" thickBot="1" x14ac:dyDescent="0.25">
      <c r="A8" s="8" t="str">
        <f>INDEX('[2]NHS Trusts and Care Trusts'!$H$2:$H$245,MATCH($B8,'[2]NHS Trusts and Care Trusts'!$A$2:$A$245,0))</f>
        <v>NEWPORT</v>
      </c>
      <c r="B8" s="7" t="s">
        <v>335</v>
      </c>
      <c r="C8" s="2" t="s">
        <v>336</v>
      </c>
      <c r="D8" s="3">
        <f>INDEX('[3]Staff non MD Index Floor'!$N$2:$N$228,MATCH($B8,'[3]Staff non MD Index Floor'!$M$2:$M$228,0))</f>
        <v>0.98624260160188781</v>
      </c>
      <c r="E8" s="3">
        <f>INDEX('[3]Staff non MD Index Floor'!$N$2:$N$228,MATCH($B8,'[3]Staff non MD Index Floor'!$M$2:$M$228,0))</f>
        <v>0.98624260160188781</v>
      </c>
      <c r="F8" s="3">
        <f>INDEX('[4]M&amp;D Index'!$E$4:$E$230,MATCH($B8,'[4]M&amp;D Index'!$B$4:$B$230,0))</f>
        <v>1</v>
      </c>
      <c r="G8" s="3">
        <f>INDEX('[5]Building Index'!$P$4:$P$230,MATCH($B8,'[5]Building Index'!$L$4:$L$230,0))</f>
        <v>1.0364261543008475</v>
      </c>
      <c r="H8" s="3">
        <f>INDEX('[5]Building Index'!$P$4:$P$230,MATCH($B8,'[5]Building Index'!$L$4:$L$230,0))</f>
        <v>1.0364261543008475</v>
      </c>
      <c r="I8" s="3">
        <f>INDEX('[6]Land Index'!$F$7:$F$233,MATCH($B8,'[6]Land Index'!$A$7:$A$233,0))</f>
        <v>0.31432219178984838</v>
      </c>
      <c r="J8" s="3">
        <f>INDEX('[7]Business Rates Index'!$P$4:$P$230,MATCH(B8,'[7]Business Rates Index'!$M$4:$M$230,0))</f>
        <v>0.60947714214660575</v>
      </c>
      <c r="K8" s="133">
        <f>SUMIF('Op Rev data input yr MFF adj'!$H$4:$H$241,$B8,'Op Rev data input yr MFF adj'!$F$4:$F$241)</f>
        <v>162795.54322107029</v>
      </c>
      <c r="N8" s="136">
        <f t="shared" si="2"/>
        <v>0.92800645304800022</v>
      </c>
      <c r="O8" s="31">
        <f t="shared" si="3"/>
        <v>0.92800645304800022</v>
      </c>
      <c r="P8" s="31">
        <f t="shared" si="4"/>
        <v>0.99603480709830883</v>
      </c>
      <c r="Q8" s="31">
        <f t="shared" si="5"/>
        <v>1.0319692122418</v>
      </c>
      <c r="R8" s="31">
        <f t="shared" si="6"/>
        <v>1.0319692122418</v>
      </c>
      <c r="S8" s="31">
        <f t="shared" si="7"/>
        <v>0.12758449714252995</v>
      </c>
      <c r="T8" s="137">
        <f t="shared" si="8"/>
        <v>0.59265801663339468</v>
      </c>
    </row>
    <row r="9" spans="1:20" ht="13.5" thickBot="1" x14ac:dyDescent="0.25">
      <c r="A9" s="8" t="str">
        <f>INDEX('[2]NHS Trusts and Care Trusts'!$H$2:$H$245,MATCH($B9,'[2]NHS Trusts and Care Trusts'!$A$2:$A$245,0))</f>
        <v>LONDON</v>
      </c>
      <c r="B9" s="7" t="s">
        <v>351</v>
      </c>
      <c r="C9" s="2" t="s">
        <v>352</v>
      </c>
      <c r="D9" s="3">
        <f>INDEX('[3]Staff non MD Index Floor'!$N$2:$N$228,MATCH($B9,'[3]Staff non MD Index Floor'!$M$2:$M$228,0))</f>
        <v>1.2300707518520138</v>
      </c>
      <c r="E9" s="3">
        <f>INDEX('[3]Staff non MD Index Floor'!$N$2:$N$228,MATCH($B9,'[3]Staff non MD Index Floor'!$M$2:$M$228,0))</f>
        <v>1.2300707518520138</v>
      </c>
      <c r="F9" s="3">
        <f>INDEX('[4]M&amp;D Index'!$E$4:$E$230,MATCH($B9,'[4]M&amp;D Index'!$B$4:$B$230,0))</f>
        <v>1.0211724009598964</v>
      </c>
      <c r="G9" s="3">
        <f>INDEX('[5]Building Index'!$P$4:$P$230,MATCH($B9,'[5]Building Index'!$L$4:$L$230,0))</f>
        <v>1.1536146557494755</v>
      </c>
      <c r="H9" s="3">
        <f>INDEX('[5]Building Index'!$P$4:$P$230,MATCH($B9,'[5]Building Index'!$L$4:$L$230,0))</f>
        <v>1.1536146557494755</v>
      </c>
      <c r="I9" s="3">
        <f>INDEX('[6]Land Index'!$F$7:$F$233,MATCH($B9,'[6]Land Index'!$A$7:$A$233,0))</f>
        <v>4.080586480060675</v>
      </c>
      <c r="J9" s="3">
        <f>INDEX('[7]Business Rates Index'!$P$4:$P$230,MATCH(B9,'[7]Business Rates Index'!$M$4:$M$230,0))</f>
        <v>2.0527703599772127</v>
      </c>
      <c r="K9" s="133">
        <f>SUMIF('Op Rev data input yr MFF adj'!$H$4:$H$241,$B9,'Op Rev data input yr MFF adj'!$F$4:$F$241)</f>
        <v>1227597.7447266744</v>
      </c>
      <c r="N9" s="136">
        <f t="shared" si="2"/>
        <v>1.1574369162011355</v>
      </c>
      <c r="O9" s="31">
        <f t="shared" si="3"/>
        <v>1.1574369162011355</v>
      </c>
      <c r="P9" s="31">
        <f t="shared" si="4"/>
        <v>1.0171232554042071</v>
      </c>
      <c r="Q9" s="31">
        <f t="shared" si="5"/>
        <v>1.1486537681282907</v>
      </c>
      <c r="R9" s="31">
        <f t="shared" si="6"/>
        <v>1.1486537681282907</v>
      </c>
      <c r="S9" s="31">
        <f t="shared" si="7"/>
        <v>1.656324585739803</v>
      </c>
      <c r="T9" s="137">
        <f t="shared" si="8"/>
        <v>1.9961221283263018</v>
      </c>
    </row>
    <row r="10" spans="1:20" ht="13.5" thickBot="1" x14ac:dyDescent="0.25">
      <c r="A10" s="8" t="str">
        <f>INDEX('[2]NHS Trusts and Care Trusts'!$H$2:$H$245,MATCH($B10,'[2]NHS Trusts and Care Trusts'!$A$2:$A$245,0))</f>
        <v>GLOUCESTER</v>
      </c>
      <c r="B10" s="7" t="s">
        <v>127</v>
      </c>
      <c r="C10" s="2" t="s">
        <v>432</v>
      </c>
      <c r="D10" s="3">
        <f>INDEX('[3]Staff non MD Index Floor'!$N$2:$N$228,MATCH($B10,'[3]Staff non MD Index Floor'!$M$2:$M$228,0))</f>
        <v>1.0286518042499984</v>
      </c>
      <c r="E10" s="3">
        <f>INDEX('[3]Staff non MD Index Floor'!$N$2:$N$228,MATCH($B10,'[3]Staff non MD Index Floor'!$M$2:$M$228,0))</f>
        <v>1.0286518042499984</v>
      </c>
      <c r="F10" s="3">
        <f>INDEX('[4]M&amp;D Index'!$E$4:$E$230,MATCH($B10,'[4]M&amp;D Index'!$B$4:$B$230,0))</f>
        <v>1</v>
      </c>
      <c r="G10" s="3">
        <f>INDEX('[5]Building Index'!$P$4:$P$230,MATCH($B10,'[5]Building Index'!$L$4:$L$230,0))</f>
        <v>0.95424935061078264</v>
      </c>
      <c r="H10" s="3">
        <f>INDEX('[5]Building Index'!$P$4:$P$230,MATCH($B10,'[5]Building Index'!$L$4:$L$230,0))</f>
        <v>0.95424935061078264</v>
      </c>
      <c r="I10" s="3">
        <f>INDEX('[6]Land Index'!$F$7:$F$233,MATCH($B10,'[6]Land Index'!$A$7:$A$233,0))</f>
        <v>0.91527466652396539</v>
      </c>
      <c r="J10" s="3">
        <f>INDEX('[7]Business Rates Index'!$P$4:$P$230,MATCH(B10,'[7]Business Rates Index'!$M$4:$M$230,0))</f>
        <v>0.55692043376826561</v>
      </c>
      <c r="K10" s="133">
        <f>SUMIF('Op Rev data input yr MFF adj'!$H$4:$H$241,$B10,'Op Rev data input yr MFF adj'!$F$4:$F$241)</f>
        <v>106052.8588149659</v>
      </c>
      <c r="N10" s="136">
        <f t="shared" si="2"/>
        <v>0.96791145579493443</v>
      </c>
      <c r="O10" s="31">
        <f t="shared" si="3"/>
        <v>0.96791145579493443</v>
      </c>
      <c r="P10" s="31">
        <f t="shared" si="4"/>
        <v>0.99603480709830883</v>
      </c>
      <c r="Q10" s="31">
        <f t="shared" si="5"/>
        <v>0.95014579335500793</v>
      </c>
      <c r="R10" s="31">
        <f t="shared" si="6"/>
        <v>0.95014579335500793</v>
      </c>
      <c r="S10" s="31">
        <f t="shared" si="7"/>
        <v>0.37151324699921606</v>
      </c>
      <c r="T10" s="137">
        <f t="shared" si="8"/>
        <v>0.54155166268781185</v>
      </c>
    </row>
    <row r="11" spans="1:20" ht="13.5" thickBot="1" x14ac:dyDescent="0.25">
      <c r="A11" s="8" t="str">
        <f>INDEX('[2]NHS Trusts and Care Trusts'!$H$2:$H$245,MATCH($B11,'[2]NHS Trusts and Care Trusts'!$A$2:$A$245,0))</f>
        <v>HARROW</v>
      </c>
      <c r="B11" s="7" t="s">
        <v>435</v>
      </c>
      <c r="C11" s="2" t="s">
        <v>804</v>
      </c>
      <c r="D11" s="3">
        <f>INDEX('[3]Staff non MD Index Floor'!$N$2:$N$228,MATCH($B11,'[3]Staff non MD Index Floor'!$M$2:$M$228,0))</f>
        <v>1.2173668370507398</v>
      </c>
      <c r="E11" s="3">
        <f>INDEX('[3]Staff non MD Index Floor'!$N$2:$N$228,MATCH($B11,'[3]Staff non MD Index Floor'!$M$2:$M$228,0))</f>
        <v>1.2173668370507398</v>
      </c>
      <c r="F11" s="3">
        <f>INDEX('[4]M&amp;D Index'!$E$4:$E$230,MATCH($B11,'[4]M&amp;D Index'!$B$4:$B$230,0))</f>
        <v>1.0211724009598964</v>
      </c>
      <c r="G11" s="3">
        <f>INDEX('[5]Building Index'!$P$4:$P$230,MATCH($B11,'[5]Building Index'!$L$4:$L$230,0))</f>
        <v>1.127891309468539</v>
      </c>
      <c r="H11" s="3">
        <f>INDEX('[5]Building Index'!$P$4:$P$230,MATCH($B11,'[5]Building Index'!$L$4:$L$230,0))</f>
        <v>1.127891309468539</v>
      </c>
      <c r="I11" s="3">
        <f>INDEX('[6]Land Index'!$F$7:$F$233,MATCH($B11,'[6]Land Index'!$A$7:$A$233,0))</f>
        <v>1.7539907606952003</v>
      </c>
      <c r="J11" s="3">
        <f>INDEX('[7]Business Rates Index'!$P$4:$P$230,MATCH(B11,'[7]Business Rates Index'!$M$4:$M$230,0))</f>
        <v>1.1243572703863074</v>
      </c>
      <c r="K11" s="133">
        <f>SUMIF('Op Rev data input yr MFF adj'!$H$4:$H$241,$B11,'Op Rev data input yr MFF adj'!$F$4:$F$241)</f>
        <v>569506.37022567564</v>
      </c>
      <c r="N11" s="136">
        <f t="shared" si="2"/>
        <v>1.1454831485425434</v>
      </c>
      <c r="O11" s="31">
        <f t="shared" si="3"/>
        <v>1.1454831485425434</v>
      </c>
      <c r="P11" s="31">
        <f t="shared" si="4"/>
        <v>1.0171232554042071</v>
      </c>
      <c r="Q11" s="31">
        <f t="shared" si="5"/>
        <v>1.1230410399202995</v>
      </c>
      <c r="R11" s="31">
        <f t="shared" si="6"/>
        <v>1.1230410399202995</v>
      </c>
      <c r="S11" s="31">
        <f t="shared" si="7"/>
        <v>0.71195109680820234</v>
      </c>
      <c r="T11" s="137">
        <f t="shared" si="8"/>
        <v>1.0933295176707349</v>
      </c>
    </row>
    <row r="12" spans="1:20" ht="13.5" thickBot="1" x14ac:dyDescent="0.25">
      <c r="A12" s="8" t="str">
        <f>INDEX('[2]NHS Trusts and Care Trusts'!$H$2:$H$245,MATCH($B12,'[2]NHS Trusts and Care Trusts'!$A$2:$A$245,0))</f>
        <v>WICKFORD</v>
      </c>
      <c r="B12" s="7" t="s">
        <v>480</v>
      </c>
      <c r="C12" s="2" t="s">
        <v>784</v>
      </c>
      <c r="D12" s="3">
        <f>INDEX('[3]Staff non MD Index Floor'!$N$2:$N$228,MATCH($B12,'[3]Staff non MD Index Floor'!$M$2:$M$228,0))</f>
        <v>1.0760875940314298</v>
      </c>
      <c r="E12" s="3">
        <f>INDEX('[3]Staff non MD Index Floor'!$N$2:$N$228,MATCH($B12,'[3]Staff non MD Index Floor'!$M$2:$M$228,0))</f>
        <v>1.0760875940314298</v>
      </c>
      <c r="F12" s="3">
        <f>INDEX('[4]M&amp;D Index'!$E$4:$E$230,MATCH($B12,'[4]M&amp;D Index'!$B$4:$B$230,0))</f>
        <v>1.0005121816224976</v>
      </c>
      <c r="G12" s="3">
        <f>INDEX('[5]Building Index'!$P$4:$P$230,MATCH($B12,'[5]Building Index'!$L$4:$L$230,0))</f>
        <v>1.0110725299365597</v>
      </c>
      <c r="H12" s="3">
        <f>INDEX('[5]Building Index'!$P$4:$P$230,MATCH($B12,'[5]Building Index'!$L$4:$L$230,0))</f>
        <v>1.0110725299365597</v>
      </c>
      <c r="I12" s="3">
        <f>INDEX('[6]Land Index'!$F$7:$F$233,MATCH($B12,'[6]Land Index'!$A$7:$A$233,0))</f>
        <v>3.8043373040274098</v>
      </c>
      <c r="J12" s="3">
        <f>INDEX('[7]Business Rates Index'!$P$4:$P$230,MATCH(B12,'[7]Business Rates Index'!$M$4:$M$230,0))</f>
        <v>0.94812589439343353</v>
      </c>
      <c r="K12" s="133">
        <f>SUMIF('Op Rev data input yr MFF adj'!$H$4:$H$241,$B12,'Op Rev data input yr MFF adj'!$F$4:$F$241)</f>
        <v>312687.80068861198</v>
      </c>
      <c r="N12" s="136">
        <f t="shared" si="2"/>
        <v>1.0125462332331601</v>
      </c>
      <c r="O12" s="31">
        <f t="shared" si="3"/>
        <v>1.0125462332331601</v>
      </c>
      <c r="P12" s="31">
        <f t="shared" si="4"/>
        <v>0.99654495782187247</v>
      </c>
      <c r="Q12" s="31">
        <f t="shared" si="5"/>
        <v>1.0067246160357748</v>
      </c>
      <c r="R12" s="31">
        <f t="shared" si="6"/>
        <v>1.0067246160357748</v>
      </c>
      <c r="S12" s="31">
        <f t="shared" si="7"/>
        <v>1.5441940612943421</v>
      </c>
      <c r="T12" s="137">
        <f t="shared" si="8"/>
        <v>0.92196142108117141</v>
      </c>
    </row>
    <row r="13" spans="1:20" ht="13.5" thickBot="1" x14ac:dyDescent="0.25">
      <c r="A13" s="8" t="str">
        <f>INDEX('[2]NHS Trusts and Care Trusts'!$H$2:$H$245,MATCH($B13,'[2]NHS Trusts and Care Trusts'!$A$2:$A$245,0))</f>
        <v>GUILDFORD</v>
      </c>
      <c r="B13" s="7" t="s">
        <v>412</v>
      </c>
      <c r="C13" s="2" t="s">
        <v>413</v>
      </c>
      <c r="D13" s="3">
        <f>INDEX('[3]Staff non MD Index Floor'!$N$2:$N$228,MATCH($B13,'[3]Staff non MD Index Floor'!$M$2:$M$228,0))</f>
        <v>1.1446949931927881</v>
      </c>
      <c r="E13" s="3">
        <f>INDEX('[3]Staff non MD Index Floor'!$N$2:$N$228,MATCH($B13,'[3]Staff non MD Index Floor'!$M$2:$M$228,0))</f>
        <v>1.1446949931927881</v>
      </c>
      <c r="F13" s="3">
        <f>INDEX('[4]M&amp;D Index'!$E$4:$E$230,MATCH($B13,'[4]M&amp;D Index'!$B$4:$B$230,0))</f>
        <v>1.0014591525175878</v>
      </c>
      <c r="G13" s="3">
        <f>INDEX('[5]Building Index'!$P$4:$P$230,MATCH($B13,'[5]Building Index'!$L$4:$L$230,0))</f>
        <v>1.1220026257568807</v>
      </c>
      <c r="H13" s="3">
        <f>INDEX('[5]Building Index'!$P$4:$P$230,MATCH($B13,'[5]Building Index'!$L$4:$L$230,0))</f>
        <v>1.1220026257568807</v>
      </c>
      <c r="I13" s="3">
        <f>INDEX('[6]Land Index'!$F$7:$F$233,MATCH($B13,'[6]Land Index'!$A$7:$A$233,0))</f>
        <v>1.6440166537830136</v>
      </c>
      <c r="J13" s="3">
        <f>INDEX('[7]Business Rates Index'!$P$4:$P$230,MATCH(B13,'[7]Business Rates Index'!$M$4:$M$230,0))</f>
        <v>1.4959893489053051</v>
      </c>
      <c r="K13" s="133">
        <f>SUMIF('Op Rev data input yr MFF adj'!$H$4:$H$241,$B13,'Op Rev data input yr MFF adj'!$F$4:$F$241)</f>
        <v>299452.06046300725</v>
      </c>
      <c r="N13" s="136">
        <f t="shared" si="2"/>
        <v>1.0771024682256138</v>
      </c>
      <c r="O13" s="31">
        <f t="shared" si="3"/>
        <v>1.0771024682256138</v>
      </c>
      <c r="P13" s="31">
        <f t="shared" si="4"/>
        <v>0.99748817379469135</v>
      </c>
      <c r="Q13" s="31">
        <f t="shared" si="5"/>
        <v>1.1171776793076367</v>
      </c>
      <c r="R13" s="31">
        <f t="shared" si="6"/>
        <v>1.1171776793076367</v>
      </c>
      <c r="S13" s="31">
        <f t="shared" si="7"/>
        <v>0.66731221512697803</v>
      </c>
      <c r="T13" s="137">
        <f t="shared" si="8"/>
        <v>1.4547060408274235</v>
      </c>
    </row>
    <row r="14" spans="1:20" ht="13.5" thickBot="1" x14ac:dyDescent="0.25">
      <c r="A14" s="8" t="str">
        <f>INDEX('[2]NHS Trusts and Care Trusts'!$H$2:$H$245,MATCH($B14,'[2]NHS Trusts and Care Trusts'!$A$2:$A$245,0))</f>
        <v>WESTON-SUPER-MARE</v>
      </c>
      <c r="B14" s="7" t="s">
        <v>147</v>
      </c>
      <c r="C14" s="2" t="s">
        <v>148</v>
      </c>
      <c r="D14" s="3">
        <f>INDEX('[3]Staff non MD Index Floor'!$N$2:$N$228,MATCH($B14,'[3]Staff non MD Index Floor'!$M$2:$M$228,0))</f>
        <v>1.0174991692932998</v>
      </c>
      <c r="E14" s="3">
        <f>INDEX('[3]Staff non MD Index Floor'!$N$2:$N$228,MATCH($B14,'[3]Staff non MD Index Floor'!$M$2:$M$228,0))</f>
        <v>1.0174991692932998</v>
      </c>
      <c r="F14" s="3">
        <f>INDEX('[4]M&amp;D Index'!$E$4:$E$230,MATCH($B14,'[4]M&amp;D Index'!$B$4:$B$230,0))</f>
        <v>1</v>
      </c>
      <c r="G14" s="3">
        <f>INDEX('[5]Building Index'!$P$4:$P$230,MATCH($B14,'[5]Building Index'!$L$4:$L$230,0))</f>
        <v>0.92232419235946961</v>
      </c>
      <c r="H14" s="3">
        <f>INDEX('[5]Building Index'!$P$4:$P$230,MATCH($B14,'[5]Building Index'!$L$4:$L$230,0))</f>
        <v>0.92232419235946961</v>
      </c>
      <c r="I14" s="3">
        <f>INDEX('[6]Land Index'!$F$7:$F$233,MATCH($B14,'[6]Land Index'!$A$7:$A$233,0))</f>
        <v>0.63114276984490381</v>
      </c>
      <c r="J14" s="3">
        <f>INDEX('[7]Business Rates Index'!$P$4:$P$230,MATCH(B14,'[7]Business Rates Index'!$M$4:$M$230,0))</f>
        <v>0.77569818091386178</v>
      </c>
      <c r="K14" s="133">
        <f>SUMIF('Op Rev data input yr MFF adj'!$H$4:$H$241,$B14,'Op Rev data input yr MFF adj'!$F$4:$F$241)</f>
        <v>100242.44853073152</v>
      </c>
      <c r="N14" s="136">
        <f t="shared" si="2"/>
        <v>0.9574173672294084</v>
      </c>
      <c r="O14" s="31">
        <f t="shared" si="3"/>
        <v>0.9574173672294084</v>
      </c>
      <c r="P14" s="31">
        <f t="shared" si="4"/>
        <v>0.99603480709830883</v>
      </c>
      <c r="Q14" s="31">
        <f t="shared" si="5"/>
        <v>0.91835792282068429</v>
      </c>
      <c r="R14" s="31">
        <f t="shared" si="6"/>
        <v>0.91835792282068429</v>
      </c>
      <c r="S14" s="31">
        <f t="shared" si="7"/>
        <v>0.25618309816840057</v>
      </c>
      <c r="T14" s="137">
        <f t="shared" si="8"/>
        <v>0.75429202116977501</v>
      </c>
    </row>
    <row r="15" spans="1:20" ht="13.5" thickBot="1" x14ac:dyDescent="0.25">
      <c r="A15" s="8" t="str">
        <f>INDEX('[2]NHS Trusts and Care Trusts'!$H$2:$H$245,MATCH($B15,'[2]NHS Trusts and Care Trusts'!$A$2:$A$245,0))</f>
        <v>YEOVIL</v>
      </c>
      <c r="B15" s="7" t="s">
        <v>156</v>
      </c>
      <c r="C15" s="2" t="s">
        <v>157</v>
      </c>
      <c r="D15" s="3">
        <f>INDEX('[3]Staff non MD Index Floor'!$N$2:$N$228,MATCH($B15,'[3]Staff non MD Index Floor'!$M$2:$M$228,0))</f>
        <v>1.0125413563377428</v>
      </c>
      <c r="E15" s="3">
        <f>INDEX('[3]Staff non MD Index Floor'!$N$2:$N$228,MATCH($B15,'[3]Staff non MD Index Floor'!$M$2:$M$228,0))</f>
        <v>1.0125413563377428</v>
      </c>
      <c r="F15" s="3">
        <f>INDEX('[4]M&amp;D Index'!$E$4:$E$230,MATCH($B15,'[4]M&amp;D Index'!$B$4:$B$230,0))</f>
        <v>1</v>
      </c>
      <c r="G15" s="3">
        <f>INDEX('[5]Building Index'!$P$4:$P$230,MATCH($B15,'[5]Building Index'!$L$4:$L$230,0))</f>
        <v>0.91281569553102149</v>
      </c>
      <c r="H15" s="3">
        <f>INDEX('[5]Building Index'!$P$4:$P$230,MATCH($B15,'[5]Building Index'!$L$4:$L$230,0))</f>
        <v>0.91281569553102149</v>
      </c>
      <c r="I15" s="3">
        <f>INDEX('[6]Land Index'!$F$7:$F$233,MATCH($B15,'[6]Land Index'!$A$7:$A$233,0))</f>
        <v>1.3834249420382607</v>
      </c>
      <c r="J15" s="3">
        <f>INDEX('[7]Business Rates Index'!$P$4:$P$230,MATCH(B15,'[7]Business Rates Index'!$M$4:$M$230,0))</f>
        <v>0.58731433697763824</v>
      </c>
      <c r="K15" s="133">
        <f>SUMIF('Op Rev data input yr MFF adj'!$H$4:$H$241,$B15,'Op Rev data input yr MFF adj'!$F$4:$F$241)</f>
        <v>140200.68672246448</v>
      </c>
      <c r="N15" s="136">
        <f t="shared" si="2"/>
        <v>0.95275230570368552</v>
      </c>
      <c r="O15" s="31">
        <f t="shared" si="3"/>
        <v>0.95275230570368552</v>
      </c>
      <c r="P15" s="31">
        <f t="shared" si="4"/>
        <v>0.99603480709830883</v>
      </c>
      <c r="Q15" s="31">
        <f t="shared" si="5"/>
        <v>0.90889031536892462</v>
      </c>
      <c r="R15" s="31">
        <f t="shared" si="6"/>
        <v>0.90889031536892462</v>
      </c>
      <c r="S15" s="31">
        <f t="shared" si="7"/>
        <v>0.56153711120210392</v>
      </c>
      <c r="T15" s="137">
        <f t="shared" si="8"/>
        <v>0.57110681602854396</v>
      </c>
    </row>
    <row r="16" spans="1:20" ht="13.5" thickBot="1" x14ac:dyDescent="0.25">
      <c r="A16" s="8" t="str">
        <f>INDEX('[2]NHS Trusts and Care Trusts'!$H$2:$H$245,MATCH($B16,'[2]NHS Trusts and Care Trusts'!$A$2:$A$245,0))</f>
        <v>BRISTOL</v>
      </c>
      <c r="B16" s="7" t="s">
        <v>130</v>
      </c>
      <c r="C16" s="2" t="s">
        <v>131</v>
      </c>
      <c r="D16" s="3">
        <f>INDEX('[3]Staff non MD Index Floor'!$N$2:$N$228,MATCH($B16,'[3]Staff non MD Index Floor'!$M$2:$M$228,0))</f>
        <v>1.0626607762297609</v>
      </c>
      <c r="E16" s="3">
        <f>INDEX('[3]Staff non MD Index Floor'!$N$2:$N$228,MATCH($B16,'[3]Staff non MD Index Floor'!$M$2:$M$228,0))</f>
        <v>1.0626607762297609</v>
      </c>
      <c r="F16" s="3">
        <f>INDEX('[4]M&amp;D Index'!$E$4:$E$230,MATCH($B16,'[4]M&amp;D Index'!$B$4:$B$230,0))</f>
        <v>1</v>
      </c>
      <c r="G16" s="3">
        <f>INDEX('[5]Building Index'!$P$4:$P$230,MATCH($B16,'[5]Building Index'!$L$4:$L$230,0))</f>
        <v>0.96035817967326209</v>
      </c>
      <c r="H16" s="3">
        <f>INDEX('[5]Building Index'!$P$4:$P$230,MATCH($B16,'[5]Building Index'!$L$4:$L$230,0))</f>
        <v>0.96035817967326209</v>
      </c>
      <c r="I16" s="3">
        <f>INDEX('[6]Land Index'!$F$7:$F$233,MATCH($B16,'[6]Land Index'!$A$7:$A$233,0))</f>
        <v>2.8403461727482084</v>
      </c>
      <c r="J16" s="3">
        <f>INDEX('[7]Business Rates Index'!$P$4:$P$230,MATCH(B16,'[7]Business Rates Index'!$M$4:$M$230,0))</f>
        <v>0.94191921968111791</v>
      </c>
      <c r="K16" s="133">
        <f>SUMIF('Op Rev data input yr MFF adj'!$H$4:$H$241,$B16,'Op Rev data input yr MFF adj'!$F$4:$F$241)</f>
        <v>589283.52346575726</v>
      </c>
      <c r="N16" s="136">
        <f t="shared" si="2"/>
        <v>0.9999122489136727</v>
      </c>
      <c r="O16" s="31">
        <f t="shared" si="3"/>
        <v>0.9999122489136727</v>
      </c>
      <c r="P16" s="31">
        <f t="shared" si="4"/>
        <v>0.99603480709830883</v>
      </c>
      <c r="Q16" s="31">
        <f t="shared" si="5"/>
        <v>0.95622835262772277</v>
      </c>
      <c r="R16" s="31">
        <f t="shared" si="6"/>
        <v>0.95622835262772277</v>
      </c>
      <c r="S16" s="31">
        <f t="shared" si="7"/>
        <v>1.1529066277416227</v>
      </c>
      <c r="T16" s="137">
        <f t="shared" si="8"/>
        <v>0.91592602570615544</v>
      </c>
    </row>
    <row r="17" spans="1:20" ht="13.5" thickBot="1" x14ac:dyDescent="0.25">
      <c r="A17" s="8" t="str">
        <f>INDEX('[2]NHS Trusts and Care Trusts'!$H$2:$H$245,MATCH($B17,'[2]NHS Trusts and Care Trusts'!$A$2:$A$245,0))</f>
        <v>TORQUAY</v>
      </c>
      <c r="B17" s="7" t="s">
        <v>331</v>
      </c>
      <c r="C17" s="2" t="s">
        <v>437</v>
      </c>
      <c r="D17" s="3">
        <f>INDEX('[3]Staff non MD Index Floor'!$N$2:$N$228,MATCH($B17,'[3]Staff non MD Index Floor'!$M$2:$M$228,0))</f>
        <v>0.93276625720160744</v>
      </c>
      <c r="E17" s="3">
        <f>INDEX('[3]Staff non MD Index Floor'!$N$2:$N$228,MATCH($B17,'[3]Staff non MD Index Floor'!$M$2:$M$228,0))</f>
        <v>0.93276625720160744</v>
      </c>
      <c r="F17" s="3">
        <f>INDEX('[4]M&amp;D Index'!$E$4:$E$230,MATCH($B17,'[4]M&amp;D Index'!$B$4:$B$230,0))</f>
        <v>0.99999999999999989</v>
      </c>
      <c r="G17" s="3">
        <f>INDEX('[5]Building Index'!$P$4:$P$230,MATCH($B17,'[5]Building Index'!$L$4:$L$230,0))</f>
        <v>0.95084968284481408</v>
      </c>
      <c r="H17" s="3">
        <f>INDEX('[5]Building Index'!$P$4:$P$230,MATCH($B17,'[5]Building Index'!$L$4:$L$230,0))</f>
        <v>0.95084968284481408</v>
      </c>
      <c r="I17" s="3">
        <f>INDEX('[6]Land Index'!$F$7:$F$233,MATCH($B17,'[6]Land Index'!$A$7:$A$233,0))</f>
        <v>0.38238226171703199</v>
      </c>
      <c r="J17" s="3">
        <f>INDEX('[7]Business Rates Index'!$P$4:$P$230,MATCH(B17,'[7]Business Rates Index'!$M$4:$M$230,0))</f>
        <v>0.89833444648134197</v>
      </c>
      <c r="K17" s="133">
        <f>SUMIF('Op Rev data input yr MFF adj'!$H$4:$H$241,$B17,'Op Rev data input yr MFF adj'!$F$4:$F$241)</f>
        <v>397681.89632881386</v>
      </c>
      <c r="N17" s="136">
        <f t="shared" si="2"/>
        <v>0.87768780669438229</v>
      </c>
      <c r="O17" s="31">
        <f t="shared" si="3"/>
        <v>0.87768780669438229</v>
      </c>
      <c r="P17" s="31">
        <f t="shared" si="4"/>
        <v>0.99603480709830872</v>
      </c>
      <c r="Q17" s="31">
        <f t="shared" si="5"/>
        <v>0.9467607451759632</v>
      </c>
      <c r="R17" s="31">
        <f t="shared" si="6"/>
        <v>0.9467607451759632</v>
      </c>
      <c r="S17" s="31">
        <f t="shared" si="7"/>
        <v>0.15521032192982576</v>
      </c>
      <c r="T17" s="137">
        <f t="shared" si="8"/>
        <v>0.87354401749987864</v>
      </c>
    </row>
    <row r="18" spans="1:20" ht="13.5" thickBot="1" x14ac:dyDescent="0.25">
      <c r="A18" s="8" t="str">
        <f>INDEX('[2]NHS Trusts and Care Trusts'!$H$2:$H$245,MATCH($B18,'[2]NHS Trusts and Care Trusts'!$A$2:$A$245,0))</f>
        <v>BRADFORD</v>
      </c>
      <c r="B18" s="7" t="s">
        <v>226</v>
      </c>
      <c r="C18" s="2" t="s">
        <v>227</v>
      </c>
      <c r="D18" s="3">
        <f>INDEX('[3]Staff non MD Index Floor'!$N$2:$N$228,MATCH($B18,'[3]Staff non MD Index Floor'!$M$2:$M$228,0))</f>
        <v>0.98016694994325948</v>
      </c>
      <c r="E18" s="3">
        <f>INDEX('[3]Staff non MD Index Floor'!$N$2:$N$228,MATCH($B18,'[3]Staff non MD Index Floor'!$M$2:$M$228,0))</f>
        <v>0.98016694994325948</v>
      </c>
      <c r="F18" s="3">
        <f>INDEX('[4]M&amp;D Index'!$E$4:$E$230,MATCH($B18,'[4]M&amp;D Index'!$B$4:$B$230,0))</f>
        <v>0.99999999999999978</v>
      </c>
      <c r="G18" s="3">
        <f>INDEX('[5]Building Index'!$P$4:$P$230,MATCH($B18,'[5]Building Index'!$L$4:$L$230,0))</f>
        <v>0.81773072724654017</v>
      </c>
      <c r="H18" s="3">
        <f>INDEX('[5]Building Index'!$P$4:$P$230,MATCH($B18,'[5]Building Index'!$L$4:$L$230,0))</f>
        <v>0.81773072724654017</v>
      </c>
      <c r="I18" s="3">
        <f>INDEX('[6]Land Index'!$F$7:$F$233,MATCH($B18,'[6]Land Index'!$A$7:$A$233,0))</f>
        <v>0.73044767334273575</v>
      </c>
      <c r="J18" s="3">
        <f>INDEX('[7]Business Rates Index'!$P$4:$P$230,MATCH(B18,'[7]Business Rates Index'!$M$4:$M$230,0))</f>
        <v>0.54298872663970332</v>
      </c>
      <c r="K18" s="133">
        <f>SUMIF('Op Rev data input yr MFF adj'!$H$4:$H$241,$B18,'Op Rev data input yr MFF adj'!$F$4:$F$241)</f>
        <v>380744.94143323152</v>
      </c>
      <c r="N18" s="136">
        <f t="shared" si="2"/>
        <v>0.92228955952046343</v>
      </c>
      <c r="O18" s="31">
        <f t="shared" si="3"/>
        <v>0.92228955952046343</v>
      </c>
      <c r="P18" s="31">
        <f t="shared" si="4"/>
        <v>0.99603480709830861</v>
      </c>
      <c r="Q18" s="31">
        <f t="shared" si="5"/>
        <v>0.81421424085132843</v>
      </c>
      <c r="R18" s="31">
        <f t="shared" si="6"/>
        <v>0.81421424085132843</v>
      </c>
      <c r="S18" s="31">
        <f t="shared" si="7"/>
        <v>0.29649131218413</v>
      </c>
      <c r="T18" s="137">
        <f t="shared" si="8"/>
        <v>0.52800441481884264</v>
      </c>
    </row>
    <row r="19" spans="1:20" ht="13.5" thickBot="1" x14ac:dyDescent="0.25">
      <c r="A19" s="8" t="str">
        <f>INDEX('[2]NHS Trusts and Care Trusts'!$H$2:$H$245,MATCH($B19,'[2]NHS Trusts and Care Trusts'!$A$2:$A$245,0))</f>
        <v>WESTCLIFF-ON-SEA</v>
      </c>
      <c r="B19" s="7" t="s">
        <v>80</v>
      </c>
      <c r="C19" s="2" t="s">
        <v>81</v>
      </c>
      <c r="D19" s="3">
        <f>INDEX('[3]Staff non MD Index Floor'!$N$2:$N$228,MATCH($B19,'[3]Staff non MD Index Floor'!$M$2:$M$228,0))</f>
        <v>1.0324695653439715</v>
      </c>
      <c r="E19" s="3">
        <f>INDEX('[3]Staff non MD Index Floor'!$N$2:$N$228,MATCH($B19,'[3]Staff non MD Index Floor'!$M$2:$M$228,0))</f>
        <v>1.0324695653439715</v>
      </c>
      <c r="F19" s="3">
        <f>INDEX('[4]M&amp;D Index'!$E$4:$E$230,MATCH($B19,'[4]M&amp;D Index'!$B$4:$B$230,0))</f>
        <v>1</v>
      </c>
      <c r="G19" s="3">
        <f>INDEX('[5]Building Index'!$P$4:$P$230,MATCH($B19,'[5]Building Index'!$L$4:$L$230,0))</f>
        <v>0.96986667650171043</v>
      </c>
      <c r="H19" s="3">
        <f>INDEX('[5]Building Index'!$P$4:$P$230,MATCH($B19,'[5]Building Index'!$L$4:$L$230,0))</f>
        <v>0.96986667650171043</v>
      </c>
      <c r="I19" s="3">
        <f>INDEX('[6]Land Index'!$F$7:$F$233,MATCH($B19,'[6]Land Index'!$A$7:$A$233,0))</f>
        <v>2.8030351900536501</v>
      </c>
      <c r="J19" s="3">
        <f>INDEX('[7]Business Rates Index'!$P$4:$P$230,MATCH(B19,'[7]Business Rates Index'!$M$4:$M$230,0))</f>
        <v>0.90867501192766675</v>
      </c>
      <c r="K19" s="133">
        <f>SUMIF('Op Rev data input yr MFF adj'!$H$4:$H$241,$B19,'Op Rev data input yr MFF adj'!$F$4:$F$241)</f>
        <v>281821.98326273682</v>
      </c>
      <c r="N19" s="136">
        <f t="shared" si="2"/>
        <v>0.9715037838140731</v>
      </c>
      <c r="O19" s="31">
        <f t="shared" si="3"/>
        <v>0.9715037838140731</v>
      </c>
      <c r="P19" s="31">
        <f t="shared" si="4"/>
        <v>0.99603480709830883</v>
      </c>
      <c r="Q19" s="31">
        <f t="shared" si="5"/>
        <v>0.96569596007948255</v>
      </c>
      <c r="R19" s="31">
        <f t="shared" si="6"/>
        <v>0.96569596007948255</v>
      </c>
      <c r="S19" s="31">
        <f t="shared" si="7"/>
        <v>1.1377619669784986</v>
      </c>
      <c r="T19" s="137">
        <f t="shared" si="8"/>
        <v>0.88359922479887942</v>
      </c>
    </row>
    <row r="20" spans="1:20" ht="13.5" thickBot="1" x14ac:dyDescent="0.25">
      <c r="A20" s="8" t="str">
        <f>INDEX('[2]NHS Trusts and Care Trusts'!$H$2:$H$245,MATCH($B20,'[2]NHS Trusts and Care Trusts'!$A$2:$A$245,0))</f>
        <v>LONDON</v>
      </c>
      <c r="B20" s="7" t="s">
        <v>407</v>
      </c>
      <c r="C20" s="2" t="s">
        <v>353</v>
      </c>
      <c r="D20" s="3">
        <f>INDEX('[3]Staff non MD Index Floor'!$N$2:$N$228,MATCH($B20,'[3]Staff non MD Index Floor'!$M$2:$M$228,0))</f>
        <v>1.2221411545442888</v>
      </c>
      <c r="E20" s="3">
        <f>INDEX('[3]Staff non MD Index Floor'!$N$2:$N$228,MATCH($B20,'[3]Staff non MD Index Floor'!$M$2:$M$228,0))</f>
        <v>1.2221411545442888</v>
      </c>
      <c r="F20" s="3">
        <f>INDEX('[4]M&amp;D Index'!$E$4:$E$230,MATCH($B20,'[4]M&amp;D Index'!$B$4:$B$230,0))</f>
        <v>1.0211724009598964</v>
      </c>
      <c r="G20" s="3">
        <f>INDEX('[5]Building Index'!$P$4:$P$230,MATCH($B20,'[5]Building Index'!$L$4:$L$230,0))</f>
        <v>1.178387483125181</v>
      </c>
      <c r="H20" s="3">
        <f>INDEX('[5]Building Index'!$P$4:$P$230,MATCH($B20,'[5]Building Index'!$L$4:$L$230,0))</f>
        <v>1.178387483125181</v>
      </c>
      <c r="I20" s="3">
        <f>INDEX('[6]Land Index'!$F$7:$F$233,MATCH($B20,'[6]Land Index'!$A$7:$A$233,0))</f>
        <v>3.9412904321915629</v>
      </c>
      <c r="J20" s="3">
        <f>INDEX('[7]Business Rates Index'!$P$4:$P$230,MATCH(B20,'[7]Business Rates Index'!$M$4:$M$230,0))</f>
        <v>2.4806256050995668</v>
      </c>
      <c r="K20" s="133">
        <f>SUMIF('Op Rev data input yr MFF adj'!$H$4:$H$241,$B20,'Op Rev data input yr MFF adj'!$F$4:$F$241)</f>
        <v>823174.19139013335</v>
      </c>
      <c r="N20" s="136">
        <f t="shared" si="2"/>
        <v>1.1499755497384736</v>
      </c>
      <c r="O20" s="31">
        <f t="shared" si="3"/>
        <v>1.1499755497384736</v>
      </c>
      <c r="P20" s="31">
        <f t="shared" si="4"/>
        <v>1.0171232554042071</v>
      </c>
      <c r="Q20" s="31">
        <f t="shared" si="5"/>
        <v>1.1733200649462769</v>
      </c>
      <c r="R20" s="31">
        <f t="shared" si="6"/>
        <v>1.1733200649462769</v>
      </c>
      <c r="S20" s="31">
        <f t="shared" si="7"/>
        <v>1.5997838237906608</v>
      </c>
      <c r="T20" s="137">
        <f t="shared" si="8"/>
        <v>2.4121702841067103</v>
      </c>
    </row>
    <row r="21" spans="1:20" ht="13.5" thickBot="1" x14ac:dyDescent="0.25">
      <c r="A21" s="8" t="str">
        <f>INDEX('[2]NHS Trusts and Care Trusts'!$H$2:$H$245,MATCH($B21,'[2]NHS Trusts and Care Trusts'!$A$2:$A$245,0))</f>
        <v>STANMORE</v>
      </c>
      <c r="B21" s="7" t="s">
        <v>410</v>
      </c>
      <c r="C21" s="2" t="s">
        <v>411</v>
      </c>
      <c r="D21" s="3">
        <f>INDEX('[3]Staff non MD Index Floor'!$N$2:$N$228,MATCH($B21,'[3]Staff non MD Index Floor'!$M$2:$M$228,0))</f>
        <v>1.2033214606530054</v>
      </c>
      <c r="E21" s="3">
        <f>INDEX('[3]Staff non MD Index Floor'!$N$2:$N$228,MATCH($B21,'[3]Staff non MD Index Floor'!$M$2:$M$228,0))</f>
        <v>1.2033214606530054</v>
      </c>
      <c r="F21" s="3">
        <f>INDEX('[4]M&amp;D Index'!$E$4:$E$230,MATCH($B21,'[4]M&amp;D Index'!$B$4:$B$230,0))</f>
        <v>1.0211724009598964</v>
      </c>
      <c r="G21" s="3">
        <f>INDEX('[5]Building Index'!$P$4:$P$230,MATCH($B21,'[5]Building Index'!$L$4:$L$230,0))</f>
        <v>1.0934771352715362</v>
      </c>
      <c r="H21" s="3">
        <f>INDEX('[5]Building Index'!$P$4:$P$230,MATCH($B21,'[5]Building Index'!$L$4:$L$230,0))</f>
        <v>1.0934771352715362</v>
      </c>
      <c r="I21" s="3">
        <f>INDEX('[6]Land Index'!$F$7:$F$233,MATCH($B21,'[6]Land Index'!$A$7:$A$233,0))</f>
        <v>0.34511577733654702</v>
      </c>
      <c r="J21" s="3">
        <f>INDEX('[7]Business Rates Index'!$P$4:$P$230,MATCH(B21,'[7]Business Rates Index'!$M$4:$M$230,0))</f>
        <v>1.2743612972156302</v>
      </c>
      <c r="K21" s="133">
        <f>SUMIF('Op Rev data input yr MFF adj'!$H$4:$H$241,$B21,'Op Rev data input yr MFF adj'!$F$4:$F$241)</f>
        <v>119146.47303150724</v>
      </c>
      <c r="N21" s="136">
        <f t="shared" si="2"/>
        <v>1.1322671305856888</v>
      </c>
      <c r="O21" s="31">
        <f t="shared" si="3"/>
        <v>1.1322671305856888</v>
      </c>
      <c r="P21" s="31">
        <f t="shared" si="4"/>
        <v>1.0171232554042071</v>
      </c>
      <c r="Q21" s="31">
        <f t="shared" si="5"/>
        <v>1.0887748569523577</v>
      </c>
      <c r="R21" s="31">
        <f t="shared" si="6"/>
        <v>1.0887748569523577</v>
      </c>
      <c r="S21" s="31">
        <f t="shared" si="7"/>
        <v>0.14008372319087004</v>
      </c>
      <c r="T21" s="137">
        <f t="shared" si="8"/>
        <v>1.2391940347789161</v>
      </c>
    </row>
    <row r="22" spans="1:20" ht="13.5" thickBot="1" x14ac:dyDescent="0.25">
      <c r="A22" s="8" t="str">
        <f>INDEX('[2]NHS Trusts and Care Trusts'!$H$2:$H$245,MATCH($B22,'[2]NHS Trusts and Care Trusts'!$A$2:$A$245,0))</f>
        <v>LONDON</v>
      </c>
      <c r="B22" s="7" t="s">
        <v>355</v>
      </c>
      <c r="C22" s="2" t="s">
        <v>356</v>
      </c>
      <c r="D22" s="3">
        <f>INDEX('[3]Staff non MD Index Floor'!$N$2:$N$228,MATCH($B22,'[3]Staff non MD Index Floor'!$M$2:$M$228,0))</f>
        <v>1.226561708299452</v>
      </c>
      <c r="E22" s="3">
        <f>INDEX('[3]Staff non MD Index Floor'!$N$2:$N$228,MATCH($B22,'[3]Staff non MD Index Floor'!$M$2:$M$228,0))</f>
        <v>1.226561708299452</v>
      </c>
      <c r="F22" s="3">
        <f>INDEX('[4]M&amp;D Index'!$E$4:$E$230,MATCH($B22,'[4]M&amp;D Index'!$B$4:$B$230,0))</f>
        <v>1.0211724009598964</v>
      </c>
      <c r="G22" s="3">
        <f>INDEX('[5]Building Index'!$P$4:$P$230,MATCH($B22,'[5]Building Index'!$L$4:$L$230,0))</f>
        <v>1.1029856320999842</v>
      </c>
      <c r="H22" s="3">
        <f>INDEX('[5]Building Index'!$P$4:$P$230,MATCH($B22,'[5]Building Index'!$L$4:$L$230,0))</f>
        <v>1.1029856320999842</v>
      </c>
      <c r="I22" s="3">
        <f>INDEX('[6]Land Index'!$F$7:$F$233,MATCH($B22,'[6]Land Index'!$A$7:$A$233,0))</f>
        <v>3.4480199176707171</v>
      </c>
      <c r="J22" s="3">
        <f>INDEX('[7]Business Rates Index'!$P$4:$P$230,MATCH(B22,'[7]Business Rates Index'!$M$4:$M$230,0))</f>
        <v>1.0638146481104389</v>
      </c>
      <c r="K22" s="133">
        <f>SUMIF('Op Rev data input yr MFF adj'!$H$4:$H$241,$B22,'Op Rev data input yr MFF adj'!$F$4:$F$241)</f>
        <v>229889.92802281692</v>
      </c>
      <c r="N22" s="136">
        <f t="shared" si="2"/>
        <v>1.1541350764149463</v>
      </c>
      <c r="O22" s="31">
        <f t="shared" si="3"/>
        <v>1.1541350764149463</v>
      </c>
      <c r="P22" s="31">
        <f t="shared" si="4"/>
        <v>1.0171232554042071</v>
      </c>
      <c r="Q22" s="31">
        <f t="shared" si="5"/>
        <v>1.0982424644041173</v>
      </c>
      <c r="R22" s="31">
        <f t="shared" si="6"/>
        <v>1.0982424644041173</v>
      </c>
      <c r="S22" s="31">
        <f t="shared" si="7"/>
        <v>1.3995635651063623</v>
      </c>
      <c r="T22" s="137">
        <f t="shared" si="8"/>
        <v>1.0344576290328342</v>
      </c>
    </row>
    <row r="23" spans="1:20" ht="13.5" thickBot="1" x14ac:dyDescent="0.25">
      <c r="A23" s="8" t="str">
        <f>INDEX('[2]NHS Trusts and Care Trusts'!$H$2:$H$245,MATCH($B23,'[2]NHS Trusts and Care Trusts'!$A$2:$A$245,0))</f>
        <v>UXBRIDGE</v>
      </c>
      <c r="B23" s="7" t="s">
        <v>105</v>
      </c>
      <c r="C23" s="2" t="s">
        <v>354</v>
      </c>
      <c r="D23" s="3">
        <f>INDEX('[3]Staff non MD Index Floor'!$N$2:$N$228,MATCH($B23,'[3]Staff non MD Index Floor'!$M$2:$M$228,0))</f>
        <v>1.1959487852138606</v>
      </c>
      <c r="E23" s="3">
        <f>INDEX('[3]Staff non MD Index Floor'!$N$2:$N$228,MATCH($B23,'[3]Staff non MD Index Floor'!$M$2:$M$228,0))</f>
        <v>1.1959487852138606</v>
      </c>
      <c r="F23" s="3">
        <f>INDEX('[4]M&amp;D Index'!$E$4:$E$230,MATCH($B23,'[4]M&amp;D Index'!$B$4:$B$230,0))</f>
        <v>1.0211724009598964</v>
      </c>
      <c r="G23" s="3">
        <f>INDEX('[5]Building Index'!$P$4:$P$230,MATCH($B23,'[5]Building Index'!$L$4:$L$230,0))</f>
        <v>1.0896507455416677</v>
      </c>
      <c r="H23" s="3">
        <f>INDEX('[5]Building Index'!$P$4:$P$230,MATCH($B23,'[5]Building Index'!$L$4:$L$230,0))</f>
        <v>1.0896507455416677</v>
      </c>
      <c r="I23" s="3">
        <f>INDEX('[6]Land Index'!$F$7:$F$233,MATCH($B23,'[6]Land Index'!$A$7:$A$233,0))</f>
        <v>1.5800258360951562</v>
      </c>
      <c r="J23" s="3">
        <f>INDEX('[7]Business Rates Index'!$P$4:$P$230,MATCH(B23,'[7]Business Rates Index'!$M$4:$M$230,0))</f>
        <v>1.2521984920466627</v>
      </c>
      <c r="K23" s="133">
        <f>SUMIF('Op Rev data input yr MFF adj'!$H$4:$H$241,$B23,'Op Rev data input yr MFF adj'!$F$4:$F$241)</f>
        <v>213856.43499914627</v>
      </c>
      <c r="N23" s="136">
        <f t="shared" si="2"/>
        <v>1.1253298005893553</v>
      </c>
      <c r="O23" s="31">
        <f t="shared" si="3"/>
        <v>1.1253298005893553</v>
      </c>
      <c r="P23" s="31">
        <f t="shared" si="4"/>
        <v>1.0171232554042071</v>
      </c>
      <c r="Q23" s="31">
        <f t="shared" si="5"/>
        <v>1.084964921841326</v>
      </c>
      <c r="R23" s="31">
        <f t="shared" si="6"/>
        <v>1.084964921841326</v>
      </c>
      <c r="S23" s="31">
        <f t="shared" si="7"/>
        <v>0.64133811431673959</v>
      </c>
      <c r="T23" s="137">
        <f t="shared" si="8"/>
        <v>1.2176428341740655</v>
      </c>
    </row>
    <row r="24" spans="1:20" ht="13.5" thickBot="1" x14ac:dyDescent="0.25">
      <c r="A24" s="8" t="str">
        <f>INDEX('[2]NHS Trusts and Care Trusts'!$H$2:$H$245,MATCH($B24,'[2]NHS Trusts and Care Trusts'!$A$2:$A$245,0))</f>
        <v>RAINHAM</v>
      </c>
      <c r="B24" s="7" t="s">
        <v>61</v>
      </c>
      <c r="C24" s="2" t="s">
        <v>62</v>
      </c>
      <c r="D24" s="3">
        <f>INDEX('[3]Staff non MD Index Floor'!$N$2:$N$228,MATCH($B24,'[3]Staff non MD Index Floor'!$M$2:$M$228,0))</f>
        <v>1.1870102973651706</v>
      </c>
      <c r="E24" s="3">
        <f>INDEX('[3]Staff non MD Index Floor'!$N$2:$N$228,MATCH($B24,'[3]Staff non MD Index Floor'!$M$2:$M$228,0))</f>
        <v>1.1870102973651706</v>
      </c>
      <c r="F24" s="3">
        <f>INDEX('[4]M&amp;D Index'!$E$4:$E$230,MATCH($B24,'[4]M&amp;D Index'!$B$4:$B$230,0))</f>
        <v>1.0147853980488315</v>
      </c>
      <c r="G24" s="3">
        <f>INDEX('[5]Building Index'!$P$4:$P$230,MATCH($B24,'[5]Building Index'!$L$4:$L$230,0))</f>
        <v>1.0424781271835557</v>
      </c>
      <c r="H24" s="3">
        <f>INDEX('[5]Building Index'!$P$4:$P$230,MATCH($B24,'[5]Building Index'!$L$4:$L$230,0))</f>
        <v>1.0424781271835557</v>
      </c>
      <c r="I24" s="3">
        <f>INDEX('[6]Land Index'!$F$7:$F$233,MATCH($B24,'[6]Land Index'!$A$7:$A$233,0))</f>
        <v>11.155425389800929</v>
      </c>
      <c r="J24" s="3">
        <f>INDEX('[7]Business Rates Index'!$P$4:$P$230,MATCH(B24,'[7]Business Rates Index'!$M$4:$M$230,0))</f>
        <v>1.1422007953087427</v>
      </c>
      <c r="K24" s="133">
        <f>SUMIF('Op Rev data input yr MFF adj'!$H$4:$H$241,$B24,'Op Rev data input yr MFF adj'!$F$4:$F$241)</f>
        <v>303578.66053242097</v>
      </c>
      <c r="N24" s="136">
        <f t="shared" si="2"/>
        <v>1.1169191170611823</v>
      </c>
      <c r="O24" s="31">
        <f t="shared" si="3"/>
        <v>1.1169191170611823</v>
      </c>
      <c r="P24" s="31">
        <f t="shared" si="4"/>
        <v>1.0107615781917483</v>
      </c>
      <c r="Q24" s="31">
        <f t="shared" si="5"/>
        <v>1.0379951598333004</v>
      </c>
      <c r="R24" s="31">
        <f t="shared" si="6"/>
        <v>1.0379951598333004</v>
      </c>
      <c r="S24" s="31">
        <f t="shared" si="7"/>
        <v>4.5280268970646995</v>
      </c>
      <c r="T24" s="137">
        <f t="shared" si="8"/>
        <v>1.1106806328463315</v>
      </c>
    </row>
    <row r="25" spans="1:20" ht="13.5" thickBot="1" x14ac:dyDescent="0.25">
      <c r="A25" s="8" t="str">
        <f>INDEX('[2]NHS Trusts and Care Trusts'!$H$2:$H$245,MATCH($B25,'[2]NHS Trusts and Care Trusts'!$A$2:$A$245,0))</f>
        <v>KINGSTON UPON THAMES</v>
      </c>
      <c r="B25" s="7" t="s">
        <v>14</v>
      </c>
      <c r="C25" s="2" t="s">
        <v>438</v>
      </c>
      <c r="D25" s="3">
        <f>INDEX('[3]Staff non MD Index Floor'!$N$2:$N$228,MATCH($B25,'[3]Staff non MD Index Floor'!$M$2:$M$228,0))</f>
        <v>1.219224458574014</v>
      </c>
      <c r="E25" s="3">
        <f>INDEX('[3]Staff non MD Index Floor'!$N$2:$N$228,MATCH($B25,'[3]Staff non MD Index Floor'!$M$2:$M$228,0))</f>
        <v>1.219224458574014</v>
      </c>
      <c r="F25" s="3">
        <f>INDEX('[4]M&amp;D Index'!$E$4:$E$230,MATCH($B25,'[4]M&amp;D Index'!$B$4:$B$230,0))</f>
        <v>1.0211724009598964</v>
      </c>
      <c r="G25" s="3">
        <f>INDEX('[5]Building Index'!$P$4:$P$230,MATCH($B25,'[5]Building Index'!$L$4:$L$230,0))</f>
        <v>1.1695451098991214</v>
      </c>
      <c r="H25" s="3">
        <f>INDEX('[5]Building Index'!$P$4:$P$230,MATCH($B25,'[5]Building Index'!$L$4:$L$230,0))</f>
        <v>1.1695451098991214</v>
      </c>
      <c r="I25" s="3">
        <f>INDEX('[6]Land Index'!$F$7:$F$233,MATCH($B25,'[6]Land Index'!$A$7:$A$233,0))</f>
        <v>2.9407629975356828</v>
      </c>
      <c r="J25" s="3">
        <f>INDEX('[7]Business Rates Index'!$P$4:$P$230,MATCH(B25,'[7]Business Rates Index'!$M$4:$M$230,0))</f>
        <v>1.62896617991911</v>
      </c>
      <c r="K25" s="133">
        <f>SUMIF('Op Rev data input yr MFF adj'!$H$4:$H$241,$B25,'Op Rev data input yr MFF adj'!$F$4:$F$241)</f>
        <v>204414.84467713497</v>
      </c>
      <c r="N25" s="136">
        <f t="shared" si="2"/>
        <v>1.1472310802969814</v>
      </c>
      <c r="O25" s="31">
        <f t="shared" si="3"/>
        <v>1.1472310802969814</v>
      </c>
      <c r="P25" s="31">
        <f t="shared" si="4"/>
        <v>1.0171232554042071</v>
      </c>
      <c r="Q25" s="31">
        <f t="shared" si="5"/>
        <v>1.1645157165664348</v>
      </c>
      <c r="R25" s="31">
        <f t="shared" si="6"/>
        <v>1.1645157165664348</v>
      </c>
      <c r="S25" s="31">
        <f t="shared" si="7"/>
        <v>1.1936661745690549</v>
      </c>
      <c r="T25" s="137">
        <f t="shared" si="8"/>
        <v>1.5840132444565278</v>
      </c>
    </row>
    <row r="26" spans="1:20" ht="13.5" thickBot="1" x14ac:dyDescent="0.25">
      <c r="A26" s="8" t="str">
        <f>INDEX('[2]NHS Trusts and Care Trusts'!$H$2:$H$245,MATCH($B26,'[2]NHS Trusts and Care Trusts'!$A$2:$A$245,0))</f>
        <v>TAUNTON</v>
      </c>
      <c r="B26" s="7" t="s">
        <v>96</v>
      </c>
      <c r="C26" s="2" t="s">
        <v>97</v>
      </c>
      <c r="D26" s="3">
        <f>INDEX('[3]Staff non MD Index Floor'!$N$2:$N$228,MATCH($B26,'[3]Staff non MD Index Floor'!$M$2:$M$228,0))</f>
        <v>1.040507838672049</v>
      </c>
      <c r="E26" s="3">
        <f>INDEX('[3]Staff non MD Index Floor'!$N$2:$N$228,MATCH($B26,'[3]Staff non MD Index Floor'!$M$2:$M$228,0))</f>
        <v>1.040507838672049</v>
      </c>
      <c r="F26" s="3">
        <f>INDEX('[4]M&amp;D Index'!$E$4:$E$230,MATCH($B26,'[4]M&amp;D Index'!$B$4:$B$230,0))</f>
        <v>1</v>
      </c>
      <c r="G26" s="3">
        <f>INDEX('[5]Building Index'!$P$4:$P$230,MATCH($B26,'[5]Building Index'!$L$4:$L$230,0))</f>
        <v>0.92232419235946961</v>
      </c>
      <c r="H26" s="3">
        <f>INDEX('[5]Building Index'!$P$4:$P$230,MATCH($B26,'[5]Building Index'!$L$4:$L$230,0))</f>
        <v>0.92232419235946961</v>
      </c>
      <c r="I26" s="3">
        <f>INDEX('[6]Land Index'!$F$7:$F$233,MATCH($B26,'[6]Land Index'!$A$7:$A$233,0))</f>
        <v>0.78290320778498301</v>
      </c>
      <c r="J26" s="3">
        <f>INDEX('[7]Business Rates Index'!$P$4:$P$230,MATCH(B26,'[7]Business Rates Index'!$M$4:$M$230,0))</f>
        <v>0.82002379125179681</v>
      </c>
      <c r="K26" s="133">
        <f>SUMIF('Op Rev data input yr MFF adj'!$H$4:$H$241,$B26,'Op Rev data input yr MFF adj'!$F$4:$F$241)</f>
        <v>285203.88839792955</v>
      </c>
      <c r="N26" s="136">
        <f t="shared" si="2"/>
        <v>0.97906740914084711</v>
      </c>
      <c r="O26" s="31">
        <f t="shared" si="3"/>
        <v>0.97906740914084711</v>
      </c>
      <c r="P26" s="31">
        <f t="shared" si="4"/>
        <v>0.99603480709830883</v>
      </c>
      <c r="Q26" s="31">
        <f t="shared" si="5"/>
        <v>0.91835792282068429</v>
      </c>
      <c r="R26" s="31">
        <f t="shared" si="6"/>
        <v>0.91835792282068429</v>
      </c>
      <c r="S26" s="31">
        <f t="shared" si="7"/>
        <v>0.31778320044072278</v>
      </c>
      <c r="T26" s="137">
        <f t="shared" si="8"/>
        <v>0.79739442237947655</v>
      </c>
    </row>
    <row r="27" spans="1:20" ht="13.5" thickBot="1" x14ac:dyDescent="0.25">
      <c r="A27" s="8" t="str">
        <f>INDEX('[2]NHS Trusts and Care Trusts'!$H$2:$H$245,MATCH($B27,'[2]NHS Trusts and Care Trusts'!$A$2:$A$245,0))</f>
        <v>DORCHESTER</v>
      </c>
      <c r="B27" s="7" t="s">
        <v>267</v>
      </c>
      <c r="C27" s="2" t="s">
        <v>268</v>
      </c>
      <c r="D27" s="3">
        <f>INDEX('[3]Staff non MD Index Floor'!$N$2:$N$228,MATCH($B27,'[3]Staff non MD Index Floor'!$M$2:$M$228,0))</f>
        <v>1.0089806434636797</v>
      </c>
      <c r="E27" s="3">
        <f>INDEX('[3]Staff non MD Index Floor'!$N$2:$N$228,MATCH($B27,'[3]Staff non MD Index Floor'!$M$2:$M$228,0))</f>
        <v>1.0089806434636797</v>
      </c>
      <c r="F27" s="3">
        <f>INDEX('[4]M&amp;D Index'!$E$4:$E$230,MATCH($B27,'[4]M&amp;D Index'!$B$4:$B$230,0))</f>
        <v>1</v>
      </c>
      <c r="G27" s="3">
        <f>INDEX('[5]Building Index'!$P$4:$P$230,MATCH($B27,'[5]Building Index'!$L$4:$L$230,0))</f>
        <v>0.96986667650171043</v>
      </c>
      <c r="H27" s="3">
        <f>INDEX('[5]Building Index'!$P$4:$P$230,MATCH($B27,'[5]Building Index'!$L$4:$L$230,0))</f>
        <v>0.96986667650171043</v>
      </c>
      <c r="I27" s="3">
        <f>INDEX('[6]Land Index'!$F$7:$F$233,MATCH($B27,'[6]Land Index'!$A$7:$A$233,0))</f>
        <v>1.3387104063907094</v>
      </c>
      <c r="J27" s="3">
        <f>INDEX('[7]Business Rates Index'!$P$4:$P$230,MATCH(B27,'[7]Business Rates Index'!$M$4:$M$230,0))</f>
        <v>0.65380275248454067</v>
      </c>
      <c r="K27" s="133">
        <f>SUMIF('Op Rev data input yr MFF adj'!$H$4:$H$241,$B27,'Op Rev data input yr MFF adj'!$F$4:$F$241)</f>
        <v>163460.2164664187</v>
      </c>
      <c r="N27" s="136">
        <f t="shared" si="2"/>
        <v>0.94940184759204582</v>
      </c>
      <c r="O27" s="31">
        <f t="shared" si="3"/>
        <v>0.94940184759204582</v>
      </c>
      <c r="P27" s="31">
        <f t="shared" si="4"/>
        <v>0.99603480709830883</v>
      </c>
      <c r="Q27" s="31">
        <f t="shared" si="5"/>
        <v>0.96569596007948255</v>
      </c>
      <c r="R27" s="31">
        <f t="shared" si="6"/>
        <v>0.96569596007948255</v>
      </c>
      <c r="S27" s="31">
        <f t="shared" si="7"/>
        <v>0.54338732192674544</v>
      </c>
      <c r="T27" s="137">
        <f t="shared" si="8"/>
        <v>0.63576041784309612</v>
      </c>
    </row>
    <row r="28" spans="1:20" ht="13.5" thickBot="1" x14ac:dyDescent="0.25">
      <c r="A28" s="8" t="str">
        <f>INDEX('[2]NHS Trusts and Care Trusts'!$H$2:$H$245,MATCH($B28,'[2]NHS Trusts and Care Trusts'!$A$2:$A$245,0))</f>
        <v>WALSALL</v>
      </c>
      <c r="B28" s="7" t="s">
        <v>137</v>
      </c>
      <c r="C28" s="2" t="s">
        <v>161</v>
      </c>
      <c r="D28" s="3">
        <f>INDEX('[3]Staff non MD Index Floor'!$N$2:$N$228,MATCH($B28,'[3]Staff non MD Index Floor'!$M$2:$M$228,0))</f>
        <v>1.0037053259302937</v>
      </c>
      <c r="E28" s="3">
        <f>INDEX('[3]Staff non MD Index Floor'!$N$2:$N$228,MATCH($B28,'[3]Staff non MD Index Floor'!$M$2:$M$228,0))</f>
        <v>1.0037053259302937</v>
      </c>
      <c r="F28" s="3">
        <f>INDEX('[4]M&amp;D Index'!$E$4:$E$230,MATCH($B28,'[4]M&amp;D Index'!$B$4:$B$230,0))</f>
        <v>1</v>
      </c>
      <c r="G28" s="3">
        <f>INDEX('[5]Building Index'!$P$4:$P$230,MATCH($B28,'[5]Building Index'!$L$4:$L$230,0))</f>
        <v>0.91281569553102149</v>
      </c>
      <c r="H28" s="3">
        <f>INDEX('[5]Building Index'!$P$4:$P$230,MATCH($B28,'[5]Building Index'!$L$4:$L$230,0))</f>
        <v>0.91281569553102149</v>
      </c>
      <c r="I28" s="3">
        <f>INDEX('[6]Land Index'!$F$7:$F$233,MATCH($B28,'[6]Land Index'!$A$7:$A$233,0))</f>
        <v>0.68122871646876793</v>
      </c>
      <c r="J28" s="3">
        <f>INDEX('[7]Business Rates Index'!$P$4:$P$230,MATCH(B28,'[7]Business Rates Index'!$M$4:$M$230,0))</f>
        <v>0.50974451888625205</v>
      </c>
      <c r="K28" s="133">
        <f>SUMIF('Op Rev data input yr MFF adj'!$H$4:$H$241,$B28,'Op Rev data input yr MFF adj'!$F$4:$F$241)</f>
        <v>236602.17536105367</v>
      </c>
      <c r="N28" s="136">
        <f t="shared" si="2"/>
        <v>0.94443802965829604</v>
      </c>
      <c r="O28" s="31">
        <f t="shared" si="3"/>
        <v>0.94443802965829604</v>
      </c>
      <c r="P28" s="31">
        <f t="shared" si="4"/>
        <v>0.99603480709830883</v>
      </c>
      <c r="Q28" s="31">
        <f t="shared" si="5"/>
        <v>0.90889031536892462</v>
      </c>
      <c r="R28" s="31">
        <f t="shared" si="6"/>
        <v>0.90889031536892462</v>
      </c>
      <c r="S28" s="31">
        <f t="shared" si="7"/>
        <v>0.2765131622899491</v>
      </c>
      <c r="T28" s="137">
        <f t="shared" si="8"/>
        <v>0.49567761391156645</v>
      </c>
    </row>
    <row r="29" spans="1:20" ht="13.5" thickBot="1" x14ac:dyDescent="0.25">
      <c r="A29" s="8" t="str">
        <f>INDEX('[2]NHS Trusts and Care Trusts'!$H$2:$H$245,MATCH($B29,'[2]NHS Trusts and Care Trusts'!$A$2:$A$245,0))</f>
        <v>WIRRAL</v>
      </c>
      <c r="B29" s="7" t="s">
        <v>150</v>
      </c>
      <c r="C29" s="2" t="s">
        <v>151</v>
      </c>
      <c r="D29" s="3">
        <f>INDEX('[3]Staff non MD Index Floor'!$N$2:$N$228,MATCH($B29,'[3]Staff non MD Index Floor'!$M$2:$M$228,0))</f>
        <v>1.0018376992582614</v>
      </c>
      <c r="E29" s="3">
        <f>INDEX('[3]Staff non MD Index Floor'!$N$2:$N$228,MATCH($B29,'[3]Staff non MD Index Floor'!$M$2:$M$228,0))</f>
        <v>1.0018376992582614</v>
      </c>
      <c r="F29" s="3">
        <f>INDEX('[4]M&amp;D Index'!$E$4:$E$230,MATCH($B29,'[4]M&amp;D Index'!$B$4:$B$230,0))</f>
        <v>1</v>
      </c>
      <c r="G29" s="3">
        <f>INDEX('[5]Building Index'!$P$4:$P$230,MATCH($B29,'[5]Building Index'!$L$4:$L$230,0))</f>
        <v>0.96986667650171043</v>
      </c>
      <c r="H29" s="3">
        <f>INDEX('[5]Building Index'!$P$4:$P$230,MATCH($B29,'[5]Building Index'!$L$4:$L$230,0))</f>
        <v>0.96986667650171043</v>
      </c>
      <c r="I29" s="3">
        <f>INDEX('[6]Land Index'!$F$7:$F$233,MATCH($B29,'[6]Land Index'!$A$7:$A$233,0))</f>
        <v>7.2305672022050183E-2</v>
      </c>
      <c r="J29" s="3">
        <f>INDEX('[7]Business Rates Index'!$P$4:$P$230,MATCH(B29,'[7]Business Rates Index'!$M$4:$M$230,0))</f>
        <v>0.64272134990005692</v>
      </c>
      <c r="K29" s="133">
        <f>SUMIF('Op Rev data input yr MFF adj'!$H$4:$H$241,$B29,'Op Rev data input yr MFF adj'!$F$4:$F$241)</f>
        <v>312627.06186757842</v>
      </c>
      <c r="N29" s="136">
        <f t="shared" si="2"/>
        <v>0.9426806835441498</v>
      </c>
      <c r="O29" s="31">
        <f t="shared" si="3"/>
        <v>0.9426806835441498</v>
      </c>
      <c r="P29" s="31">
        <f t="shared" si="4"/>
        <v>0.99603480709830883</v>
      </c>
      <c r="Q29" s="31">
        <f t="shared" si="5"/>
        <v>0.96569596007948255</v>
      </c>
      <c r="R29" s="31">
        <f t="shared" si="6"/>
        <v>0.96569596007948255</v>
      </c>
      <c r="S29" s="31">
        <f t="shared" si="7"/>
        <v>2.9349129798807636E-2</v>
      </c>
      <c r="T29" s="137">
        <f t="shared" si="8"/>
        <v>0.6249848175406707</v>
      </c>
    </row>
    <row r="30" spans="1:20" ht="13.5" thickBot="1" x14ac:dyDescent="0.25">
      <c r="A30" s="8" t="str">
        <f>INDEX('[2]NHS Trusts and Care Trusts'!$H$2:$H$245,MATCH($B30,'[2]NHS Trusts and Care Trusts'!$A$2:$A$245,0))</f>
        <v>PRESCOT</v>
      </c>
      <c r="B30" s="7" t="s">
        <v>85</v>
      </c>
      <c r="C30" s="2" t="s">
        <v>462</v>
      </c>
      <c r="D30" s="3">
        <f>INDEX('[3]Staff non MD Index Floor'!$N$2:$N$228,MATCH($B30,'[3]Staff non MD Index Floor'!$M$2:$M$228,0))</f>
        <v>1.0072863409059527</v>
      </c>
      <c r="E30" s="3">
        <f>INDEX('[3]Staff non MD Index Floor'!$N$2:$N$228,MATCH($B30,'[3]Staff non MD Index Floor'!$M$2:$M$228,0))</f>
        <v>1.0072863409059527</v>
      </c>
      <c r="F30" s="3">
        <f>INDEX('[4]M&amp;D Index'!$E$4:$E$230,MATCH($B30,'[4]M&amp;D Index'!$B$4:$B$230,0))</f>
        <v>1</v>
      </c>
      <c r="G30" s="3">
        <f>INDEX('[5]Building Index'!$P$4:$P$230,MATCH($B30,'[5]Building Index'!$L$4:$L$230,0))</f>
        <v>0.97913990296478182</v>
      </c>
      <c r="H30" s="3">
        <f>INDEX('[5]Building Index'!$P$4:$P$230,MATCH($B30,'[5]Building Index'!$L$4:$L$230,0))</f>
        <v>0.97913990296478182</v>
      </c>
      <c r="I30" s="3">
        <f>INDEX('[6]Land Index'!$F$7:$F$233,MATCH($B30,'[6]Land Index'!$A$7:$A$233,0))</f>
        <v>0.25062166066351049</v>
      </c>
      <c r="J30" s="3">
        <f>INDEX('[7]Business Rates Index'!$P$4:$P$230,MATCH(B30,'[7]Business Rates Index'!$M$4:$M$230,0))</f>
        <v>0.46487053046459353</v>
      </c>
      <c r="K30" s="133">
        <f>SUMIF('Op Rev data input yr MFF adj'!$H$4:$H$241,$B30,'Op Rev data input yr MFF adj'!$F$4:$F$241)</f>
        <v>335484.99667807209</v>
      </c>
      <c r="N30" s="136">
        <f t="shared" si="2"/>
        <v>0.94780759106283841</v>
      </c>
      <c r="O30" s="31">
        <f t="shared" si="3"/>
        <v>0.94780759106283841</v>
      </c>
      <c r="P30" s="31">
        <f t="shared" si="4"/>
        <v>0.99603480709830883</v>
      </c>
      <c r="Q30" s="31">
        <f t="shared" si="5"/>
        <v>0.97492930889871521</v>
      </c>
      <c r="R30" s="31">
        <f t="shared" si="6"/>
        <v>0.97492930889871521</v>
      </c>
      <c r="S30" s="31">
        <f t="shared" si="7"/>
        <v>0.10172822468150169</v>
      </c>
      <c r="T30" s="137">
        <f t="shared" si="8"/>
        <v>0.45204196765461002</v>
      </c>
    </row>
    <row r="31" spans="1:20" ht="13.5" thickBot="1" x14ac:dyDescent="0.25">
      <c r="A31" s="8" t="str">
        <f>INDEX('[2]NHS Trusts and Care Trusts'!$H$2:$H$245,MATCH($B31,'[2]NHS Trusts and Care Trusts'!$A$2:$A$245,0))</f>
        <v>LIVERPOOL</v>
      </c>
      <c r="B31" s="7" t="s">
        <v>30</v>
      </c>
      <c r="C31" s="2" t="s">
        <v>439</v>
      </c>
      <c r="D31" s="3">
        <f>INDEX('[3]Staff non MD Index Floor'!$N$2:$N$228,MATCH($B31,'[3]Staff non MD Index Floor'!$M$2:$M$228,0))</f>
        <v>1.0032340600842113</v>
      </c>
      <c r="E31" s="3">
        <f>INDEX('[3]Staff non MD Index Floor'!$N$2:$N$228,MATCH($B31,'[3]Staff non MD Index Floor'!$M$2:$M$228,0))</f>
        <v>1.0032340600842113</v>
      </c>
      <c r="F31" s="3">
        <f>INDEX('[4]M&amp;D Index'!$E$4:$E$230,MATCH($B31,'[4]M&amp;D Index'!$B$4:$B$230,0))</f>
        <v>1</v>
      </c>
      <c r="G31" s="3">
        <f>INDEX('[5]Building Index'!$P$4:$P$230,MATCH($B31,'[5]Building Index'!$L$4:$L$230,0))</f>
        <v>0.94134118601636596</v>
      </c>
      <c r="H31" s="3">
        <f>INDEX('[5]Building Index'!$P$4:$P$230,MATCH($B31,'[5]Building Index'!$L$4:$L$230,0))</f>
        <v>0.94134118601636596</v>
      </c>
      <c r="I31" s="3">
        <f>INDEX('[6]Land Index'!$F$7:$F$233,MATCH($B31,'[6]Land Index'!$A$7:$A$233,0))</f>
        <v>1.9068032622333997</v>
      </c>
      <c r="J31" s="3">
        <f>INDEX('[7]Business Rates Index'!$P$4:$P$230,MATCH(B31,'[7]Business Rates Index'!$M$4:$M$230,0))</f>
        <v>0.8421865964207641</v>
      </c>
      <c r="K31" s="133">
        <f>SUMIF('Op Rev data input yr MFF adj'!$H$4:$H$241,$B31,'Op Rev data input yr MFF adj'!$F$4:$F$241)</f>
        <v>123656.8532401586</v>
      </c>
      <c r="N31" s="136">
        <f t="shared" si="2"/>
        <v>0.94399459135462194</v>
      </c>
      <c r="O31" s="31">
        <f t="shared" si="3"/>
        <v>0.94399459135462194</v>
      </c>
      <c r="P31" s="31">
        <f t="shared" si="4"/>
        <v>0.99603480709830883</v>
      </c>
      <c r="Q31" s="31">
        <f t="shared" si="5"/>
        <v>0.93729313772420364</v>
      </c>
      <c r="R31" s="31">
        <f t="shared" si="6"/>
        <v>0.93729313772420364</v>
      </c>
      <c r="S31" s="31">
        <f t="shared" si="7"/>
        <v>0.77397823544204836</v>
      </c>
      <c r="T31" s="137">
        <f t="shared" si="8"/>
        <v>0.81894562298432705</v>
      </c>
    </row>
    <row r="32" spans="1:20" ht="13.5" thickBot="1" x14ac:dyDescent="0.25">
      <c r="A32" s="8" t="str">
        <f>INDEX('[2]NHS Trusts and Care Trusts'!$H$2:$H$245,MATCH($B32,'[2]NHS Trusts and Care Trusts'!$A$2:$A$245,0))</f>
        <v>LIVERPOOL</v>
      </c>
      <c r="B32" s="7" t="s">
        <v>340</v>
      </c>
      <c r="C32" s="2" t="s">
        <v>341</v>
      </c>
      <c r="D32" s="3">
        <f>INDEX('[3]Staff non MD Index Floor'!$N$2:$N$228,MATCH($B32,'[3]Staff non MD Index Floor'!$M$2:$M$228,0))</f>
        <v>1.0032449460219925</v>
      </c>
      <c r="E32" s="3">
        <f>INDEX('[3]Staff non MD Index Floor'!$N$2:$N$228,MATCH($B32,'[3]Staff non MD Index Floor'!$M$2:$M$228,0))</f>
        <v>1.0032449460219925</v>
      </c>
      <c r="F32" s="3">
        <f>INDEX('[4]M&amp;D Index'!$E$4:$E$230,MATCH($B32,'[4]M&amp;D Index'!$B$4:$B$230,0))</f>
        <v>1</v>
      </c>
      <c r="G32" s="3">
        <f>INDEX('[5]Building Index'!$P$4:$P$230,MATCH($B32,'[5]Building Index'!$L$4:$L$230,0))</f>
        <v>0.94179346904292927</v>
      </c>
      <c r="H32" s="3">
        <f>INDEX('[5]Building Index'!$P$4:$P$230,MATCH($B32,'[5]Building Index'!$L$4:$L$230,0))</f>
        <v>0.94179346904292927</v>
      </c>
      <c r="I32" s="3">
        <f>INDEX('[6]Land Index'!$F$7:$F$233,MATCH($B32,'[6]Land Index'!$A$7:$A$233,0))</f>
        <v>0.3990049566198019</v>
      </c>
      <c r="J32" s="3">
        <f>INDEX('[7]Business Rates Index'!$P$4:$P$230,MATCH(B32,'[7]Business Rates Index'!$M$4:$M$230,0))</f>
        <v>0.8408688459945135</v>
      </c>
      <c r="K32" s="133">
        <f>SUMIF('Op Rev data input yr MFF adj'!$H$4:$H$241,$B32,'Op Rev data input yr MFF adj'!$F$4:$F$241)</f>
        <v>214058.96738320336</v>
      </c>
      <c r="N32" s="136">
        <f t="shared" si="2"/>
        <v>0.94400483449408068</v>
      </c>
      <c r="O32" s="31">
        <f t="shared" si="3"/>
        <v>0.94400483449408068</v>
      </c>
      <c r="P32" s="31">
        <f t="shared" si="4"/>
        <v>0.99603480709830883</v>
      </c>
      <c r="Q32" s="31">
        <f t="shared" si="5"/>
        <v>0.93774347579864914</v>
      </c>
      <c r="R32" s="31">
        <f t="shared" si="6"/>
        <v>0.93774347579864914</v>
      </c>
      <c r="S32" s="31">
        <f t="shared" si="7"/>
        <v>0.16195753299452059</v>
      </c>
      <c r="T32" s="137">
        <f t="shared" si="8"/>
        <v>0.81766423718651216</v>
      </c>
    </row>
    <row r="33" spans="1:20" ht="13.5" thickBot="1" x14ac:dyDescent="0.25">
      <c r="A33" s="8" t="str">
        <f>INDEX('[2]NHS Trusts and Care Trusts'!$H$2:$H$245,MATCH($B33,'[2]NHS Trusts and Care Trusts'!$A$2:$A$245,0))</f>
        <v>CREWE</v>
      </c>
      <c r="B33" s="7" t="s">
        <v>42</v>
      </c>
      <c r="C33" s="2" t="s">
        <v>43</v>
      </c>
      <c r="D33" s="3">
        <f>INDEX('[3]Staff non MD Index Floor'!$N$2:$N$228,MATCH($B33,'[3]Staff non MD Index Floor'!$M$2:$M$228,0))</f>
        <v>0.99661729939154176</v>
      </c>
      <c r="E33" s="3">
        <f>INDEX('[3]Staff non MD Index Floor'!$N$2:$N$228,MATCH($B33,'[3]Staff non MD Index Floor'!$M$2:$M$228,0))</f>
        <v>0.99661729939154176</v>
      </c>
      <c r="F33" s="3">
        <f>INDEX('[4]M&amp;D Index'!$E$4:$E$230,MATCH($B33,'[4]M&amp;D Index'!$B$4:$B$230,0))</f>
        <v>1</v>
      </c>
      <c r="G33" s="3">
        <f>INDEX('[5]Building Index'!$P$4:$P$230,MATCH($B33,'[5]Building Index'!$L$4:$L$230,0))</f>
        <v>0.96018459584386884</v>
      </c>
      <c r="H33" s="3">
        <f>INDEX('[5]Building Index'!$P$4:$P$230,MATCH($B33,'[5]Building Index'!$L$4:$L$230,0))</f>
        <v>0.96018459584386884</v>
      </c>
      <c r="I33" s="3">
        <f>INDEX('[6]Land Index'!$F$7:$F$233,MATCH($B33,'[6]Land Index'!$A$7:$A$233,0))</f>
        <v>0.20853263223143467</v>
      </c>
      <c r="J33" s="3">
        <f>INDEX('[7]Business Rates Index'!$P$4:$P$230,MATCH(B33,'[7]Business Rates Index'!$M$4:$M$230,0))</f>
        <v>0.67879773319346859</v>
      </c>
      <c r="K33" s="133">
        <f>SUMIF('Op Rev data input yr MFF adj'!$H$4:$H$241,$B33,'Op Rev data input yr MFF adj'!$F$4:$F$241)</f>
        <v>217811.17627501575</v>
      </c>
      <c r="N33" s="136">
        <f t="shared" si="2"/>
        <v>0.93776854047109859</v>
      </c>
      <c r="O33" s="31">
        <f t="shared" si="3"/>
        <v>0.93776854047109859</v>
      </c>
      <c r="P33" s="31">
        <f t="shared" si="4"/>
        <v>0.99603480709830883</v>
      </c>
      <c r="Q33" s="31">
        <f t="shared" si="5"/>
        <v>0.95605551526064791</v>
      </c>
      <c r="R33" s="31">
        <f t="shared" si="6"/>
        <v>0.95605551526064791</v>
      </c>
      <c r="S33" s="31">
        <f t="shared" si="7"/>
        <v>8.4644138135953909E-2</v>
      </c>
      <c r="T33" s="137">
        <f t="shared" si="8"/>
        <v>0.66006563729820067</v>
      </c>
    </row>
    <row r="34" spans="1:20" ht="13.5" thickBot="1" x14ac:dyDescent="0.25">
      <c r="A34" s="8" t="str">
        <f>INDEX('[2]NHS Trusts and Care Trusts'!$H$2:$H$245,MATCH($B34,'[2]NHS Trusts and Care Trusts'!$A$2:$A$245,0))</f>
        <v>MANCHESTER</v>
      </c>
      <c r="B34" s="7" t="s">
        <v>102</v>
      </c>
      <c r="C34" s="2" t="s">
        <v>103</v>
      </c>
      <c r="D34" s="3">
        <f>INDEX('[3]Staff non MD Index Floor'!$N$2:$N$228,MATCH($B34,'[3]Staff non MD Index Floor'!$M$2:$M$228,0))</f>
        <v>1.0201649898235228</v>
      </c>
      <c r="E34" s="3">
        <f>INDEX('[3]Staff non MD Index Floor'!$N$2:$N$228,MATCH($B34,'[3]Staff non MD Index Floor'!$M$2:$M$228,0))</f>
        <v>1.0201649898235228</v>
      </c>
      <c r="F34" s="3">
        <f>INDEX('[4]M&amp;D Index'!$E$4:$E$230,MATCH($B34,'[4]M&amp;D Index'!$B$4:$B$230,0))</f>
        <v>1</v>
      </c>
      <c r="G34" s="3">
        <f>INDEX('[5]Building Index'!$P$4:$P$230,MATCH($B34,'[5]Building Index'!$L$4:$L$230,0))</f>
        <v>0.98888367015860668</v>
      </c>
      <c r="H34" s="3">
        <f>INDEX('[5]Building Index'!$P$4:$P$230,MATCH($B34,'[5]Building Index'!$L$4:$L$230,0))</f>
        <v>0.98888367015860668</v>
      </c>
      <c r="I34" s="3">
        <f>INDEX('[6]Land Index'!$F$7:$F$233,MATCH($B34,'[6]Land Index'!$A$7:$A$233,0))</f>
        <v>1.1383352521006671</v>
      </c>
      <c r="J34" s="3">
        <f>INDEX('[7]Business Rates Index'!$P$4:$P$230,MATCH(B34,'[7]Business Rates Index'!$M$4:$M$230,0))</f>
        <v>1.074896050694923</v>
      </c>
      <c r="K34" s="133">
        <f>SUMIF('Op Rev data input yr MFF adj'!$H$4:$H$241,$B34,'Op Rev data input yr MFF adj'!$F$4:$F$241)</f>
        <v>248207.5518565629</v>
      </c>
      <c r="N34" s="136">
        <f t="shared" si="2"/>
        <v>0.95992577504985399</v>
      </c>
      <c r="O34" s="31">
        <f t="shared" si="3"/>
        <v>0.95992577504985399</v>
      </c>
      <c r="P34" s="31">
        <f t="shared" si="4"/>
        <v>0.99603480709830883</v>
      </c>
      <c r="Q34" s="31">
        <f t="shared" si="5"/>
        <v>0.98463117498300179</v>
      </c>
      <c r="R34" s="31">
        <f t="shared" si="6"/>
        <v>0.98463117498300179</v>
      </c>
      <c r="S34" s="31">
        <f t="shared" si="7"/>
        <v>0.4620543331410088</v>
      </c>
      <c r="T34" s="137">
        <f t="shared" si="8"/>
        <v>1.04523322933526</v>
      </c>
    </row>
    <row r="35" spans="1:20" ht="13.5" thickBot="1" x14ac:dyDescent="0.25">
      <c r="A35" s="8" t="str">
        <f>INDEX('[2]NHS Trusts and Care Trusts'!$H$2:$H$245,MATCH($B35,'[2]NHS Trusts and Care Trusts'!$A$2:$A$245,0))</f>
        <v>BARNSTAPLE</v>
      </c>
      <c r="B35" s="7" t="s">
        <v>367</v>
      </c>
      <c r="C35" s="2" t="s">
        <v>368</v>
      </c>
      <c r="D35" s="3">
        <f>INDEX('[3]Staff non MD Index Floor'!$N$2:$N$228,MATCH($B35,'[3]Staff non MD Index Floor'!$M$2:$M$228,0))</f>
        <v>0.94022945435229066</v>
      </c>
      <c r="E35" s="3">
        <f>INDEX('[3]Staff non MD Index Floor'!$N$2:$N$228,MATCH($B35,'[3]Staff non MD Index Floor'!$M$2:$M$228,0))</f>
        <v>0.94022945435229066</v>
      </c>
      <c r="F35" s="3">
        <f>INDEX('[4]M&amp;D Index'!$E$4:$E$230,MATCH($B35,'[4]M&amp;D Index'!$B$4:$B$230,0))</f>
        <v>1.0000000000000002</v>
      </c>
      <c r="G35" s="3">
        <f>INDEX('[5]Building Index'!$P$4:$P$230,MATCH($B35,'[5]Building Index'!$L$4:$L$230,0))</f>
        <v>0.92156061919035848</v>
      </c>
      <c r="H35" s="3">
        <f>INDEX('[5]Building Index'!$P$4:$P$230,MATCH($B35,'[5]Building Index'!$L$4:$L$230,0))</f>
        <v>0.92156061919035848</v>
      </c>
      <c r="I35" s="3">
        <f>INDEX('[6]Land Index'!$F$7:$F$233,MATCH($B35,'[6]Land Index'!$A$7:$A$233,0))</f>
        <v>0.52485752631593485</v>
      </c>
      <c r="J35" s="3">
        <f>INDEX('[7]Business Rates Index'!$P$4:$P$230,MATCH(B35,'[7]Business Rates Index'!$M$4:$M$230,0))</f>
        <v>0.60907093309033</v>
      </c>
      <c r="K35" s="133">
        <f>SUMIF('Op Rev data input yr MFF adj'!$H$4:$H$241,$B35,'Op Rev data input yr MFF adj'!$F$4:$F$241)</f>
        <v>213439.6967622067</v>
      </c>
      <c r="N35" s="136">
        <f t="shared" si="2"/>
        <v>0.88471031323075999</v>
      </c>
      <c r="O35" s="31">
        <f t="shared" si="3"/>
        <v>0.88471031323075999</v>
      </c>
      <c r="P35" s="31">
        <f t="shared" si="4"/>
        <v>0.99603480709830905</v>
      </c>
      <c r="Q35" s="31">
        <f t="shared" si="5"/>
        <v>0.91759763324429067</v>
      </c>
      <c r="R35" s="31">
        <f t="shared" si="6"/>
        <v>0.91759763324429067</v>
      </c>
      <c r="S35" s="31">
        <f t="shared" si="7"/>
        <v>0.21304153927274008</v>
      </c>
      <c r="T35" s="137">
        <f t="shared" si="8"/>
        <v>0.592263017318436</v>
      </c>
    </row>
    <row r="36" spans="1:20" ht="13.5" thickBot="1" x14ac:dyDescent="0.25">
      <c r="A36" s="8" t="str">
        <f>INDEX('[2]NHS Trusts and Care Trusts'!$H$2:$H$245,MATCH($B36,'[2]NHS Trusts and Care Trusts'!$A$2:$A$245,0))</f>
        <v>BEDFORD</v>
      </c>
      <c r="B36" s="7" t="s">
        <v>215</v>
      </c>
      <c r="C36" s="2" t="s">
        <v>216</v>
      </c>
      <c r="D36" s="3">
        <f>INDEX('[3]Staff non MD Index Floor'!$N$2:$N$228,MATCH($B36,'[3]Staff non MD Index Floor'!$M$2:$M$228,0))</f>
        <v>1.0517112805056614</v>
      </c>
      <c r="E36" s="3">
        <f>INDEX('[3]Staff non MD Index Floor'!$N$2:$N$228,MATCH($B36,'[3]Staff non MD Index Floor'!$M$2:$M$228,0))</f>
        <v>1.0517112805056614</v>
      </c>
      <c r="F36" s="3">
        <f>INDEX('[4]M&amp;D Index'!$E$4:$E$230,MATCH($B36,'[4]M&amp;D Index'!$B$4:$B$230,0))</f>
        <v>1</v>
      </c>
      <c r="G36" s="3">
        <f>INDEX('[5]Building Index'!$P$4:$P$230,MATCH($B36,'[5]Building Index'!$L$4:$L$230,0))</f>
        <v>0.99839216698705491</v>
      </c>
      <c r="H36" s="3">
        <f>INDEX('[5]Building Index'!$P$4:$P$230,MATCH($B36,'[5]Building Index'!$L$4:$L$230,0))</f>
        <v>0.99839216698705491</v>
      </c>
      <c r="I36" s="3">
        <f>INDEX('[6]Land Index'!$F$7:$F$233,MATCH($B36,'[6]Land Index'!$A$7:$A$233,0))</f>
        <v>1.2323013746604448</v>
      </c>
      <c r="J36" s="3">
        <f>INDEX('[7]Business Rates Index'!$P$4:$P$230,MATCH(B36,'[7]Business Rates Index'!$M$4:$M$230,0))</f>
        <v>0.75353537574489426</v>
      </c>
      <c r="K36" s="133">
        <f>SUMIF('Op Rev data input yr MFF adj'!$H$4:$H$241,$B36,'Op Rev data input yr MFF adj'!$F$4:$F$241)</f>
        <v>176819.68529178621</v>
      </c>
      <c r="N36" s="136">
        <f t="shared" si="2"/>
        <v>0.98960930451329743</v>
      </c>
      <c r="O36" s="31">
        <f t="shared" si="3"/>
        <v>0.98960930451329743</v>
      </c>
      <c r="P36" s="31">
        <f t="shared" si="4"/>
        <v>0.99603480709830883</v>
      </c>
      <c r="Q36" s="31">
        <f t="shared" si="5"/>
        <v>0.99409878243476146</v>
      </c>
      <c r="R36" s="31">
        <f t="shared" si="6"/>
        <v>0.99409878243476146</v>
      </c>
      <c r="S36" s="31">
        <f t="shared" si="7"/>
        <v>0.50019551695929287</v>
      </c>
      <c r="T36" s="137">
        <f t="shared" si="8"/>
        <v>0.73274082056492429</v>
      </c>
    </row>
    <row r="37" spans="1:20" ht="13.5" thickBot="1" x14ac:dyDescent="0.25">
      <c r="A37" s="8" t="str">
        <f>INDEX('[2]NHS Trusts and Care Trusts'!$H$2:$H$245,MATCH($B37,'[2]NHS Trusts and Care Trusts'!$A$2:$A$245,0))</f>
        <v>LUTON</v>
      </c>
      <c r="B37" s="7" t="s">
        <v>35</v>
      </c>
      <c r="C37" s="2" t="s">
        <v>440</v>
      </c>
      <c r="D37" s="3">
        <f>INDEX('[3]Staff non MD Index Floor'!$N$2:$N$228,MATCH($B37,'[3]Staff non MD Index Floor'!$M$2:$M$228,0))</f>
        <v>1.1065126352501291</v>
      </c>
      <c r="E37" s="3">
        <f>INDEX('[3]Staff non MD Index Floor'!$N$2:$N$228,MATCH($B37,'[3]Staff non MD Index Floor'!$M$2:$M$228,0))</f>
        <v>1.1065126352501291</v>
      </c>
      <c r="F37" s="3">
        <f>INDEX('[4]M&amp;D Index'!$E$4:$E$230,MATCH($B37,'[4]M&amp;D Index'!$B$4:$B$230,0))</f>
        <v>1</v>
      </c>
      <c r="G37" s="3">
        <f>INDEX('[5]Building Index'!$P$4:$P$230,MATCH($B37,'[5]Building Index'!$L$4:$L$230,0))</f>
        <v>1.007900663815503</v>
      </c>
      <c r="H37" s="3">
        <f>INDEX('[5]Building Index'!$P$4:$P$230,MATCH($B37,'[5]Building Index'!$L$4:$L$230,0))</f>
        <v>1.007900663815503</v>
      </c>
      <c r="I37" s="3">
        <f>INDEX('[6]Land Index'!$F$7:$F$233,MATCH($B37,'[6]Land Index'!$A$7:$A$233,0))</f>
        <v>1.4752574671098382</v>
      </c>
      <c r="J37" s="3">
        <f>INDEX('[7]Business Rates Index'!$P$4:$P$230,MATCH(B37,'[7]Business Rates Index'!$M$4:$M$230,0))</f>
        <v>0.86434940158973173</v>
      </c>
      <c r="K37" s="133">
        <f>SUMIF('Op Rev data input yr MFF adj'!$H$4:$H$241,$B37,'Op Rev data input yr MFF adj'!$F$4:$F$241)</f>
        <v>276352.19274011068</v>
      </c>
      <c r="N37" s="136">
        <f t="shared" si="2"/>
        <v>1.0411747213347129</v>
      </c>
      <c r="O37" s="31">
        <f t="shared" si="3"/>
        <v>1.0411747213347129</v>
      </c>
      <c r="P37" s="31">
        <f t="shared" si="4"/>
        <v>0.99603480709830883</v>
      </c>
      <c r="Q37" s="31">
        <f t="shared" si="5"/>
        <v>1.003566389886521</v>
      </c>
      <c r="R37" s="31">
        <f t="shared" si="6"/>
        <v>1.003566389886521</v>
      </c>
      <c r="S37" s="31">
        <f t="shared" si="7"/>
        <v>0.59881226020087208</v>
      </c>
      <c r="T37" s="137">
        <f t="shared" si="8"/>
        <v>0.84049682358917788</v>
      </c>
    </row>
    <row r="38" spans="1:20" ht="13.5" thickBot="1" x14ac:dyDescent="0.25">
      <c r="A38" s="8" t="str">
        <f>INDEX('[2]NHS Trusts and Care Trusts'!$H$2:$H$245,MATCH($B38,'[2]NHS Trusts and Care Trusts'!$A$2:$A$245,0))</f>
        <v>YORK</v>
      </c>
      <c r="B38" s="7" t="s">
        <v>158</v>
      </c>
      <c r="C38" s="2" t="s">
        <v>162</v>
      </c>
      <c r="D38" s="3">
        <f>INDEX('[3]Staff non MD Index Floor'!$N$2:$N$228,MATCH($B38,'[3]Staff non MD Index Floor'!$M$2:$M$228,0))</f>
        <v>0.97284933559780618</v>
      </c>
      <c r="E38" s="3">
        <f>INDEX('[3]Staff non MD Index Floor'!$N$2:$N$228,MATCH($B38,'[3]Staff non MD Index Floor'!$M$2:$M$228,0))</f>
        <v>0.97284933559780618</v>
      </c>
      <c r="F38" s="3">
        <f>INDEX('[4]M&amp;D Index'!$E$4:$E$230,MATCH($B38,'[4]M&amp;D Index'!$B$4:$B$230,0))</f>
        <v>1</v>
      </c>
      <c r="G38" s="3">
        <f>INDEX('[5]Building Index'!$P$4:$P$230,MATCH($B38,'[5]Building Index'!$L$4:$L$230,0))</f>
        <v>0.90110056360262769</v>
      </c>
      <c r="H38" s="3">
        <f>INDEX('[5]Building Index'!$P$4:$P$230,MATCH($B38,'[5]Building Index'!$L$4:$L$230,0))</f>
        <v>0.90110056360262769</v>
      </c>
      <c r="I38" s="3">
        <f>INDEX('[6]Land Index'!$F$7:$F$233,MATCH($B38,'[6]Land Index'!$A$7:$A$233,0))</f>
        <v>0.72001367264077631</v>
      </c>
      <c r="J38" s="3">
        <f>INDEX('[7]Business Rates Index'!$P$4:$P$230,MATCH(B38,'[7]Business Rates Index'!$M$4:$M$230,0))</f>
        <v>0.83759866190507015</v>
      </c>
      <c r="K38" s="133">
        <f>SUMIF('Op Rev data input yr MFF adj'!$H$4:$H$241,$B38,'Op Rev data input yr MFF adj'!$F$4:$F$241)</f>
        <v>478841.28497681918</v>
      </c>
      <c r="N38" s="136">
        <f t="shared" si="2"/>
        <v>0.91540403934270242</v>
      </c>
      <c r="O38" s="31">
        <f t="shared" si="3"/>
        <v>0.91540403934270242</v>
      </c>
      <c r="P38" s="31">
        <f t="shared" si="4"/>
        <v>0.99603480709830883</v>
      </c>
      <c r="Q38" s="31">
        <f t="shared" si="5"/>
        <v>0.89722556200730308</v>
      </c>
      <c r="R38" s="31">
        <f t="shared" si="6"/>
        <v>0.89722556200730308</v>
      </c>
      <c r="S38" s="31">
        <f t="shared" si="7"/>
        <v>0.29225611413729802</v>
      </c>
      <c r="T38" s="137">
        <f t="shared" si="8"/>
        <v>0.81448429706660952</v>
      </c>
    </row>
    <row r="39" spans="1:20" ht="13.5" thickBot="1" x14ac:dyDescent="0.25">
      <c r="A39" s="8" t="str">
        <f>INDEX('[2]NHS Trusts and Care Trusts'!$H$2:$H$245,MATCH($B39,'[2]NHS Trusts and Care Trusts'!$A$2:$A$245,0))</f>
        <v>HARROGATE</v>
      </c>
      <c r="B39" s="7" t="s">
        <v>306</v>
      </c>
      <c r="C39" s="2" t="s">
        <v>307</v>
      </c>
      <c r="D39" s="3">
        <f>INDEX('[3]Staff non MD Index Floor'!$N$2:$N$228,MATCH($B39,'[3]Staff non MD Index Floor'!$M$2:$M$228,0))</f>
        <v>0.99976952492111137</v>
      </c>
      <c r="E39" s="3">
        <f>INDEX('[3]Staff non MD Index Floor'!$N$2:$N$228,MATCH($B39,'[3]Staff non MD Index Floor'!$M$2:$M$228,0))</f>
        <v>0.99976952492111137</v>
      </c>
      <c r="F39" s="3">
        <f>INDEX('[4]M&amp;D Index'!$E$4:$E$230,MATCH($B39,'[4]M&amp;D Index'!$B$4:$B$230,0))</f>
        <v>1</v>
      </c>
      <c r="G39" s="3">
        <f>INDEX('[5]Building Index'!$P$4:$P$230,MATCH($B39,'[5]Building Index'!$L$4:$L$230,0))</f>
        <v>0.89379870187412525</v>
      </c>
      <c r="H39" s="3">
        <f>INDEX('[5]Building Index'!$P$4:$P$230,MATCH($B39,'[5]Building Index'!$L$4:$L$230,0))</f>
        <v>0.89379870187412525</v>
      </c>
      <c r="I39" s="3">
        <f>INDEX('[6]Land Index'!$F$7:$F$233,MATCH($B39,'[6]Land Index'!$A$7:$A$233,0))</f>
        <v>0.50628101449658125</v>
      </c>
      <c r="J39" s="3">
        <f>INDEX('[7]Business Rates Index'!$P$4:$P$230,MATCH(B39,'[7]Business Rates Index'!$M$4:$M$230,0))</f>
        <v>0.77569818091386167</v>
      </c>
      <c r="K39" s="133">
        <f>SUMIF('Op Rev data input yr MFF adj'!$H$4:$H$241,$B39,'Op Rev data input yr MFF adj'!$F$4:$F$241)</f>
        <v>209538.74574249043</v>
      </c>
      <c r="N39" s="136">
        <f t="shared" si="2"/>
        <v>0.94073463180415595</v>
      </c>
      <c r="O39" s="31">
        <f t="shared" si="3"/>
        <v>0.94073463180415595</v>
      </c>
      <c r="P39" s="31">
        <f t="shared" si="4"/>
        <v>0.99603480709830883</v>
      </c>
      <c r="Q39" s="31">
        <f t="shared" si="5"/>
        <v>0.88995510046540538</v>
      </c>
      <c r="R39" s="31">
        <f t="shared" si="6"/>
        <v>0.88995510046540538</v>
      </c>
      <c r="S39" s="31">
        <f t="shared" si="7"/>
        <v>0.20550126696285781</v>
      </c>
      <c r="T39" s="137">
        <f t="shared" si="8"/>
        <v>0.7542920211697749</v>
      </c>
    </row>
    <row r="40" spans="1:20" ht="13.5" thickBot="1" x14ac:dyDescent="0.25">
      <c r="A40" s="8" t="str">
        <f>INDEX('[2]NHS Trusts and Care Trusts'!$H$2:$H$245,MATCH($B40,'[2]NHS Trusts and Care Trusts'!$A$2:$A$245,0))</f>
        <v>KEIGHLEY</v>
      </c>
      <c r="B40" s="7" t="s">
        <v>339</v>
      </c>
      <c r="C40" s="2" t="s">
        <v>163</v>
      </c>
      <c r="D40" s="3">
        <f>INDEX('[3]Staff non MD Index Floor'!$N$2:$N$228,MATCH($B40,'[3]Staff non MD Index Floor'!$M$2:$M$228,0))</f>
        <v>0.97221907241381667</v>
      </c>
      <c r="E40" s="3">
        <f>INDEX('[3]Staff non MD Index Floor'!$N$2:$N$228,MATCH($B40,'[3]Staff non MD Index Floor'!$M$2:$M$228,0))</f>
        <v>0.97221907241381667</v>
      </c>
      <c r="F40" s="3">
        <f>INDEX('[4]M&amp;D Index'!$E$4:$E$230,MATCH($B40,'[4]M&amp;D Index'!$B$4:$B$230,0))</f>
        <v>1</v>
      </c>
      <c r="G40" s="3">
        <f>INDEX('[5]Building Index'!$P$4:$P$230,MATCH($B40,'[5]Building Index'!$L$4:$L$230,0))</f>
        <v>0.85778038184373906</v>
      </c>
      <c r="H40" s="3">
        <f>INDEX('[5]Building Index'!$P$4:$P$230,MATCH($B40,'[5]Building Index'!$L$4:$L$230,0))</f>
        <v>0.85778038184373906</v>
      </c>
      <c r="I40" s="3">
        <f>INDEX('[6]Land Index'!$F$7:$F$233,MATCH($B40,'[6]Land Index'!$A$7:$A$233,0))</f>
        <v>0.1751170657413075</v>
      </c>
      <c r="J40" s="3">
        <f>INDEX('[7]Business Rates Index'!$P$4:$P$230,MATCH(B40,'[7]Business Rates Index'!$M$4:$M$230,0))</f>
        <v>0.54433107014252968</v>
      </c>
      <c r="K40" s="133">
        <f>SUMIF('Op Rev data input yr MFF adj'!$H$4:$H$241,$B40,'Op Rev data input yr MFF adj'!$F$4:$F$241)</f>
        <v>159515.67402225992</v>
      </c>
      <c r="N40" s="136">
        <f t="shared" si="2"/>
        <v>0.91481099225579821</v>
      </c>
      <c r="O40" s="31">
        <f t="shared" si="3"/>
        <v>0.91481099225579821</v>
      </c>
      <c r="P40" s="31">
        <f t="shared" si="4"/>
        <v>0.99603480709830883</v>
      </c>
      <c r="Q40" s="31">
        <f t="shared" si="5"/>
        <v>0.85409166997034558</v>
      </c>
      <c r="R40" s="31">
        <f t="shared" si="6"/>
        <v>0.85409166997034558</v>
      </c>
      <c r="S40" s="31">
        <f t="shared" si="7"/>
        <v>7.1080640684186194E-2</v>
      </c>
      <c r="T40" s="137">
        <f t="shared" si="8"/>
        <v>0.52930971502292212</v>
      </c>
    </row>
    <row r="41" spans="1:20" ht="13.5" thickBot="1" x14ac:dyDescent="0.25">
      <c r="A41" s="8" t="str">
        <f>INDEX('[2]NHS Trusts and Care Trusts'!$H$2:$H$245,MATCH($B41,'[2]NHS Trusts and Care Trusts'!$A$2:$A$245,0))</f>
        <v>SHEFFIELD</v>
      </c>
      <c r="B41" s="7" t="s">
        <v>317</v>
      </c>
      <c r="C41" s="2" t="s">
        <v>318</v>
      </c>
      <c r="D41" s="3">
        <f>INDEX('[3]Staff non MD Index Floor'!$N$2:$N$228,MATCH($B41,'[3]Staff non MD Index Floor'!$M$2:$M$228,0))</f>
        <v>0.99322487991254937</v>
      </c>
      <c r="E41" s="3">
        <f>INDEX('[3]Staff non MD Index Floor'!$N$2:$N$228,MATCH($B41,'[3]Staff non MD Index Floor'!$M$2:$M$228,0))</f>
        <v>0.99322487991254937</v>
      </c>
      <c r="F41" s="3">
        <f>INDEX('[4]M&amp;D Index'!$E$4:$E$230,MATCH($B41,'[4]M&amp;D Index'!$B$4:$B$230,0))</f>
        <v>1</v>
      </c>
      <c r="G41" s="3">
        <f>INDEX('[5]Building Index'!$P$4:$P$230,MATCH($B41,'[5]Building Index'!$L$4:$L$230,0))</f>
        <v>0.88429020504567724</v>
      </c>
      <c r="H41" s="3">
        <f>INDEX('[5]Building Index'!$P$4:$P$230,MATCH($B41,'[5]Building Index'!$L$4:$L$230,0))</f>
        <v>0.88429020504567724</v>
      </c>
      <c r="I41" s="3">
        <f>INDEX('[6]Land Index'!$F$7:$F$233,MATCH($B41,'[6]Land Index'!$A$7:$A$233,0))</f>
        <v>3.5014424506008854</v>
      </c>
      <c r="J41" s="3">
        <f>INDEX('[7]Business Rates Index'!$P$4:$P$230,MATCH(B41,'[7]Business Rates Index'!$M$4:$M$230,0))</f>
        <v>0.78677958349834554</v>
      </c>
      <c r="K41" s="133">
        <f>SUMIF('Op Rev data input yr MFF adj'!$H$4:$H$241,$B41,'Op Rev data input yr MFF adj'!$F$4:$F$241)</f>
        <v>176677.01156659873</v>
      </c>
      <c r="N41" s="136">
        <f t="shared" si="2"/>
        <v>0.93457643828159953</v>
      </c>
      <c r="O41" s="31">
        <f t="shared" si="3"/>
        <v>0.93457643828159953</v>
      </c>
      <c r="P41" s="31">
        <f t="shared" si="4"/>
        <v>0.99603480709830883</v>
      </c>
      <c r="Q41" s="31">
        <f t="shared" si="5"/>
        <v>0.88048749301364593</v>
      </c>
      <c r="R41" s="31">
        <f t="shared" si="6"/>
        <v>0.88048749301364593</v>
      </c>
      <c r="S41" s="31">
        <f t="shared" si="7"/>
        <v>1.4212479614932796</v>
      </c>
      <c r="T41" s="137">
        <f t="shared" si="8"/>
        <v>0.76506762147220042</v>
      </c>
    </row>
    <row r="42" spans="1:20" ht="13.5" thickBot="1" x14ac:dyDescent="0.25">
      <c r="A42" s="8" t="str">
        <f>INDEX('[2]NHS Trusts and Care Trusts'!$H$2:$H$245,MATCH($B42,'[2]NHS Trusts and Care Trusts'!$A$2:$A$245,0))</f>
        <v>KINGS LYNN</v>
      </c>
      <c r="B42" s="7" t="s">
        <v>111</v>
      </c>
      <c r="C42" s="2" t="s">
        <v>164</v>
      </c>
      <c r="D42" s="3">
        <f>INDEX('[3]Staff non MD Index Floor'!$N$2:$N$228,MATCH($B42,'[3]Staff non MD Index Floor'!$M$2:$M$228,0))</f>
        <v>0.99427560911071422</v>
      </c>
      <c r="E42" s="3">
        <f>INDEX('[3]Staff non MD Index Floor'!$N$2:$N$228,MATCH($B42,'[3]Staff non MD Index Floor'!$M$2:$M$228,0))</f>
        <v>0.99427560911071422</v>
      </c>
      <c r="F42" s="3">
        <f>INDEX('[4]M&amp;D Index'!$E$4:$E$230,MATCH($B42,'[4]M&amp;D Index'!$B$4:$B$230,0))</f>
        <v>1</v>
      </c>
      <c r="G42" s="3">
        <f>INDEX('[5]Building Index'!$P$4:$P$230,MATCH($B42,'[5]Building Index'!$L$4:$L$230,0))</f>
        <v>0.95084968284481408</v>
      </c>
      <c r="H42" s="3">
        <f>INDEX('[5]Building Index'!$P$4:$P$230,MATCH($B42,'[5]Building Index'!$L$4:$L$230,0))</f>
        <v>0.95084968284481408</v>
      </c>
      <c r="I42" s="3">
        <f>INDEX('[6]Land Index'!$F$7:$F$233,MATCH($B42,'[6]Land Index'!$A$7:$A$233,0))</f>
        <v>0.32536835478371412</v>
      </c>
      <c r="J42" s="3">
        <f>INDEX('[7]Business Rates Index'!$P$4:$P$230,MATCH(B42,'[7]Business Rates Index'!$M$4:$M$230,0))</f>
        <v>0.53190732405521945</v>
      </c>
      <c r="K42" s="133">
        <f>SUMIF('Op Rev data input yr MFF adj'!$H$4:$H$241,$B42,'Op Rev data input yr MFF adj'!$F$4:$F$241)</f>
        <v>177785.64041682385</v>
      </c>
      <c r="N42" s="136">
        <f t="shared" si="2"/>
        <v>0.93556512349426335</v>
      </c>
      <c r="O42" s="31">
        <f t="shared" si="3"/>
        <v>0.93556512349426335</v>
      </c>
      <c r="P42" s="31">
        <f t="shared" si="4"/>
        <v>0.99603480709830883</v>
      </c>
      <c r="Q42" s="31">
        <f t="shared" si="5"/>
        <v>0.9467607451759632</v>
      </c>
      <c r="R42" s="31">
        <f t="shared" si="6"/>
        <v>0.9467607451759632</v>
      </c>
      <c r="S42" s="31">
        <f t="shared" si="7"/>
        <v>0.13206817404393381</v>
      </c>
      <c r="T42" s="137">
        <f t="shared" si="8"/>
        <v>0.51722881451641711</v>
      </c>
    </row>
    <row r="43" spans="1:20" ht="13.5" thickBot="1" x14ac:dyDescent="0.25">
      <c r="A43" s="8" t="str">
        <f>INDEX('[2]NHS Trusts and Care Trusts'!$H$2:$H$245,MATCH($B43,'[2]NHS Trusts and Care Trusts'!$A$2:$A$245,0))</f>
        <v>BATH</v>
      </c>
      <c r="B43" s="7" t="s">
        <v>414</v>
      </c>
      <c r="C43" s="2" t="s">
        <v>441</v>
      </c>
      <c r="D43" s="3">
        <f>INDEX('[3]Staff non MD Index Floor'!$N$2:$N$228,MATCH($B43,'[3]Staff non MD Index Floor'!$M$2:$M$228,0))</f>
        <v>1.0530834676532288</v>
      </c>
      <c r="E43" s="3">
        <f>INDEX('[3]Staff non MD Index Floor'!$N$2:$N$228,MATCH($B43,'[3]Staff non MD Index Floor'!$M$2:$M$228,0))</f>
        <v>1.0530834676532288</v>
      </c>
      <c r="F43" s="3">
        <f>INDEX('[4]M&amp;D Index'!$E$4:$E$230,MATCH($B43,'[4]M&amp;D Index'!$B$4:$B$230,0))</f>
        <v>1</v>
      </c>
      <c r="G43" s="3">
        <f>INDEX('[5]Building Index'!$P$4:$P$230,MATCH($B43,'[5]Building Index'!$L$4:$L$230,0))</f>
        <v>0.96029783773585942</v>
      </c>
      <c r="H43" s="3">
        <f>INDEX('[5]Building Index'!$P$4:$P$230,MATCH($B43,'[5]Building Index'!$L$4:$L$230,0))</f>
        <v>0.96029783773585942</v>
      </c>
      <c r="I43" s="3">
        <f>INDEX('[6]Land Index'!$F$7:$F$233,MATCH($B43,'[6]Land Index'!$A$7:$A$233,0))</f>
        <v>0.60326357754140536</v>
      </c>
      <c r="J43" s="3">
        <f>INDEX('[7]Business Rates Index'!$P$4:$P$230,MATCH(B43,'[7]Business Rates Index'!$M$4:$M$230,0))</f>
        <v>1.0942459052444462</v>
      </c>
      <c r="K43" s="133">
        <f>SUMIF('Op Rev data input yr MFF adj'!$H$4:$H$241,$B43,'Op Rev data input yr MFF adj'!$F$4:$F$241)</f>
        <v>297504.44148345548</v>
      </c>
      <c r="N43" s="136">
        <f t="shared" si="2"/>
        <v>0.99090046606489102</v>
      </c>
      <c r="O43" s="31">
        <f t="shared" si="3"/>
        <v>0.99090046606489102</v>
      </c>
      <c r="P43" s="31">
        <f t="shared" si="4"/>
        <v>0.99603480709830883</v>
      </c>
      <c r="Q43" s="31">
        <f t="shared" si="5"/>
        <v>0.95616827017867589</v>
      </c>
      <c r="R43" s="31">
        <f t="shared" si="6"/>
        <v>0.95616827017867589</v>
      </c>
      <c r="S43" s="31">
        <f t="shared" si="7"/>
        <v>0.24486683471742582</v>
      </c>
      <c r="T43" s="137">
        <f t="shared" si="8"/>
        <v>1.0640491054796462</v>
      </c>
    </row>
    <row r="44" spans="1:20" ht="13.5" thickBot="1" x14ac:dyDescent="0.25">
      <c r="A44" s="8" t="str">
        <f>INDEX('[2]NHS Trusts and Care Trusts'!$H$2:$H$245,MATCH($B44,'[2]NHS Trusts and Care Trusts'!$A$2:$A$245,0))</f>
        <v>POOLE</v>
      </c>
      <c r="B44" s="7" t="s">
        <v>391</v>
      </c>
      <c r="C44" s="2" t="s">
        <v>392</v>
      </c>
      <c r="D44" s="3">
        <f>INDEX('[3]Staff non MD Index Floor'!$N$2:$N$228,MATCH($B44,'[3]Staff non MD Index Floor'!$M$2:$M$228,0))</f>
        <v>1.0169200250707016</v>
      </c>
      <c r="E44" s="3">
        <f>INDEX('[3]Staff non MD Index Floor'!$N$2:$N$228,MATCH($B44,'[3]Staff non MD Index Floor'!$M$2:$M$228,0))</f>
        <v>1.0169200250707016</v>
      </c>
      <c r="F44" s="3">
        <f>INDEX('[4]M&amp;D Index'!$E$4:$E$230,MATCH($B44,'[4]M&amp;D Index'!$B$4:$B$230,0))</f>
        <v>1</v>
      </c>
      <c r="G44" s="3">
        <f>INDEX('[5]Building Index'!$P$4:$P$230,MATCH($B44,'[5]Building Index'!$L$4:$L$230,0))</f>
        <v>0.94134118601636596</v>
      </c>
      <c r="H44" s="3">
        <f>INDEX('[5]Building Index'!$P$4:$P$230,MATCH($B44,'[5]Building Index'!$L$4:$L$230,0))</f>
        <v>0.94134118601636596</v>
      </c>
      <c r="I44" s="3">
        <f>INDEX('[6]Land Index'!$F$7:$F$233,MATCH($B44,'[6]Land Index'!$A$7:$A$233,0))</f>
        <v>1.8508732556370717</v>
      </c>
      <c r="J44" s="3">
        <f>INDEX('[7]Business Rates Index'!$P$4:$P$230,MATCH(B44,'[7]Business Rates Index'!$M$4:$M$230,0))</f>
        <v>0.897593609343183</v>
      </c>
      <c r="K44" s="133">
        <f>SUMIF('Op Rev data input yr MFF adj'!$H$4:$H$241,$B44,'Op Rev data input yr MFF adj'!$F$4:$F$241)</f>
        <v>234740.0366199745</v>
      </c>
      <c r="N44" s="136">
        <f t="shared" si="2"/>
        <v>0.95687242060578492</v>
      </c>
      <c r="O44" s="31">
        <f t="shared" si="3"/>
        <v>0.95687242060578492</v>
      </c>
      <c r="P44" s="31">
        <f t="shared" si="4"/>
        <v>0.99603480709830883</v>
      </c>
      <c r="Q44" s="31">
        <f t="shared" si="5"/>
        <v>0.93729313772420364</v>
      </c>
      <c r="R44" s="31">
        <f t="shared" si="6"/>
        <v>0.93729313772420364</v>
      </c>
      <c r="S44" s="31">
        <f t="shared" si="7"/>
        <v>0.75127604656337765</v>
      </c>
      <c r="T44" s="137">
        <f t="shared" si="8"/>
        <v>0.87282362449645401</v>
      </c>
    </row>
    <row r="45" spans="1:20" ht="13.5" thickBot="1" x14ac:dyDescent="0.25">
      <c r="A45" s="8" t="str">
        <f>INDEX('[2]NHS Trusts and Care Trusts'!$H$2:$H$245,MATCH($B45,'[2]NHS Trusts and Care Trusts'!$A$2:$A$245,0))</f>
        <v>MILTON KEYNES</v>
      </c>
      <c r="B45" s="7" t="s">
        <v>48</v>
      </c>
      <c r="C45" s="2" t="s">
        <v>442</v>
      </c>
      <c r="D45" s="3">
        <f>INDEX('[3]Staff non MD Index Floor'!$N$2:$N$228,MATCH($B45,'[3]Staff non MD Index Floor'!$M$2:$M$228,0))</f>
        <v>1.1020688632098969</v>
      </c>
      <c r="E45" s="3">
        <f>INDEX('[3]Staff non MD Index Floor'!$N$2:$N$228,MATCH($B45,'[3]Staff non MD Index Floor'!$M$2:$M$228,0))</f>
        <v>1.1020688632098969</v>
      </c>
      <c r="F45" s="3">
        <f>INDEX('[4]M&amp;D Index'!$E$4:$E$230,MATCH($B45,'[4]M&amp;D Index'!$B$4:$B$230,0))</f>
        <v>1</v>
      </c>
      <c r="G45" s="3">
        <f>INDEX('[5]Building Index'!$P$4:$P$230,MATCH($B45,'[5]Building Index'!$L$4:$L$230,0))</f>
        <v>1.007900663815503</v>
      </c>
      <c r="H45" s="3">
        <f>INDEX('[5]Building Index'!$P$4:$P$230,MATCH($B45,'[5]Building Index'!$L$4:$L$230,0))</f>
        <v>1.007900663815503</v>
      </c>
      <c r="I45" s="3">
        <f>INDEX('[6]Land Index'!$F$7:$F$233,MATCH($B45,'[6]Land Index'!$A$7:$A$233,0))</f>
        <v>1.7529251315970917</v>
      </c>
      <c r="J45" s="3">
        <f>INDEX('[7]Business Rates Index'!$P$4:$P$230,MATCH(B45,'[7]Business Rates Index'!$M$4:$M$230,0))</f>
        <v>0.8200237912517967</v>
      </c>
      <c r="K45" s="133">
        <f>SUMIF('Op Rev data input yr MFF adj'!$H$4:$H$241,$B45,'Op Rev data input yr MFF adj'!$F$4:$F$241)</f>
        <v>194658.0309897126</v>
      </c>
      <c r="N45" s="136">
        <f t="shared" si="2"/>
        <v>1.036993347378131</v>
      </c>
      <c r="O45" s="31">
        <f t="shared" si="3"/>
        <v>1.036993347378131</v>
      </c>
      <c r="P45" s="31">
        <f t="shared" si="4"/>
        <v>0.99603480709830883</v>
      </c>
      <c r="Q45" s="31">
        <f t="shared" si="5"/>
        <v>1.003566389886521</v>
      </c>
      <c r="R45" s="31">
        <f t="shared" si="6"/>
        <v>1.003566389886521</v>
      </c>
      <c r="S45" s="31">
        <f t="shared" si="7"/>
        <v>0.71151855416191823</v>
      </c>
      <c r="T45" s="137">
        <f t="shared" si="8"/>
        <v>0.79739442237947644</v>
      </c>
    </row>
    <row r="46" spans="1:20" ht="13.5" thickBot="1" x14ac:dyDescent="0.25">
      <c r="A46" s="8" t="str">
        <f>INDEX('[2]NHS Trusts and Care Trusts'!$H$2:$H$245,MATCH($B46,'[2]NHS Trusts and Care Trusts'!$A$2:$A$245,0))</f>
        <v>BASILDON</v>
      </c>
      <c r="B46" s="7" t="s">
        <v>213</v>
      </c>
      <c r="C46" s="2" t="s">
        <v>214</v>
      </c>
      <c r="D46" s="3">
        <f>INDEX('[3]Staff non MD Index Floor'!$N$2:$N$228,MATCH($B46,'[3]Staff non MD Index Floor'!$M$2:$M$228,0))</f>
        <v>1.0781053226615747</v>
      </c>
      <c r="E46" s="3">
        <f>INDEX('[3]Staff non MD Index Floor'!$N$2:$N$228,MATCH($B46,'[3]Staff non MD Index Floor'!$M$2:$M$228,0))</f>
        <v>1.0781053226615747</v>
      </c>
      <c r="F46" s="3">
        <f>INDEX('[4]M&amp;D Index'!$E$4:$E$230,MATCH($B46,'[4]M&amp;D Index'!$B$4:$B$230,0))</f>
        <v>1.0014591525175878</v>
      </c>
      <c r="G46" s="3">
        <f>INDEX('[5]Building Index'!$P$4:$P$230,MATCH($B46,'[5]Building Index'!$L$4:$L$230,0))</f>
        <v>1.016313644527205</v>
      </c>
      <c r="H46" s="3">
        <f>INDEX('[5]Building Index'!$P$4:$P$230,MATCH($B46,'[5]Building Index'!$L$4:$L$230,0))</f>
        <v>1.016313644527205</v>
      </c>
      <c r="I46" s="3">
        <f>INDEX('[6]Land Index'!$F$7:$F$233,MATCH($B46,'[6]Land Index'!$A$7:$A$233,0))</f>
        <v>2.2933382201832009</v>
      </c>
      <c r="J46" s="3">
        <f>INDEX('[7]Business Rates Index'!$P$4:$P$230,MATCH(B46,'[7]Business Rates Index'!$M$4:$M$230,0))</f>
        <v>0.91505869977364318</v>
      </c>
      <c r="K46" s="133">
        <f>SUMIF('Op Rev data input yr MFF adj'!$H$4:$H$241,$B46,'Op Rev data input yr MFF adj'!$F$4:$F$241)</f>
        <v>288058.45864745358</v>
      </c>
      <c r="N46" s="136">
        <f t="shared" si="2"/>
        <v>1.0144448180095962</v>
      </c>
      <c r="O46" s="31">
        <f t="shared" si="3"/>
        <v>1.0144448180095962</v>
      </c>
      <c r="P46" s="31">
        <f t="shared" si="4"/>
        <v>0.99748817379469135</v>
      </c>
      <c r="Q46" s="31">
        <f t="shared" si="5"/>
        <v>1.011943192268083</v>
      </c>
      <c r="R46" s="31">
        <f t="shared" si="6"/>
        <v>1.011943192268083</v>
      </c>
      <c r="S46" s="31">
        <f t="shared" si="7"/>
        <v>0.93087415156306563</v>
      </c>
      <c r="T46" s="137">
        <f t="shared" si="8"/>
        <v>0.8898067484547757</v>
      </c>
    </row>
    <row r="47" spans="1:20" ht="13.5" thickBot="1" x14ac:dyDescent="0.25">
      <c r="A47" s="8" t="str">
        <f>INDEX('[2]NHS Trusts and Care Trusts'!$H$2:$H$245,MATCH($B47,'[2]NHS Trusts and Care Trusts'!$A$2:$A$245,0))</f>
        <v>COLCHESTER</v>
      </c>
      <c r="B47" s="7" t="s">
        <v>258</v>
      </c>
      <c r="C47" s="2" t="s">
        <v>816</v>
      </c>
      <c r="D47" s="3">
        <f>INDEX('[3]Staff non MD Index Floor'!$N$2:$N$228,MATCH($B47,'[3]Staff non MD Index Floor'!$M$2:$M$228,0))</f>
        <v>1.015464348961566</v>
      </c>
      <c r="E47" s="3">
        <f>INDEX('[3]Staff non MD Index Floor'!$N$2:$N$228,MATCH($B47,'[3]Staff non MD Index Floor'!$M$2:$M$228,0))</f>
        <v>1.015464348961566</v>
      </c>
      <c r="F47" s="3">
        <f>INDEX('[4]M&amp;D Index'!$E$4:$E$230,MATCH($B47,'[4]M&amp;D Index'!$B$4:$B$230,0))</f>
        <v>1</v>
      </c>
      <c r="G47" s="3">
        <f>INDEX('[5]Building Index'!$P$4:$P$230,MATCH($B47,'[5]Building Index'!$L$4:$L$230,0))</f>
        <v>0.93381305899568734</v>
      </c>
      <c r="H47" s="3">
        <f>INDEX('[5]Building Index'!$P$4:$P$230,MATCH($B47,'[5]Building Index'!$L$4:$L$230,0))</f>
        <v>0.93381305899568734</v>
      </c>
      <c r="I47" s="3">
        <f>INDEX('[6]Land Index'!$F$7:$F$233,MATCH($B47,'[6]Land Index'!$A$7:$A$233,0))</f>
        <v>0.84087965837008505</v>
      </c>
      <c r="J47" s="3">
        <f>INDEX('[7]Business Rates Index'!$P$4:$P$230,MATCH(B47,'[7]Business Rates Index'!$M$4:$M$230,0))</f>
        <v>0.88250750528331934</v>
      </c>
      <c r="K47" s="133">
        <f>SUMIF('Op Rev data input yr MFF adj'!$H$4:$H$241,$B47,'Op Rev data input yr MFF adj'!$F$4:$F$241)</f>
        <v>570165.46108888695</v>
      </c>
      <c r="N47" s="136">
        <f t="shared" si="2"/>
        <v>0.95550269999076443</v>
      </c>
      <c r="O47" s="31">
        <f t="shared" si="3"/>
        <v>0.95550269999076443</v>
      </c>
      <c r="P47" s="31">
        <f t="shared" si="4"/>
        <v>0.99603480709830883</v>
      </c>
      <c r="Q47" s="31">
        <f t="shared" si="5"/>
        <v>0.92979738389847488</v>
      </c>
      <c r="R47" s="31">
        <f t="shared" si="6"/>
        <v>0.92979738389847488</v>
      </c>
      <c r="S47" s="31">
        <f t="shared" si="7"/>
        <v>0.34131604822308503</v>
      </c>
      <c r="T47" s="137">
        <f t="shared" si="8"/>
        <v>0.85815383642310061</v>
      </c>
    </row>
    <row r="48" spans="1:20" ht="13.5" thickBot="1" x14ac:dyDescent="0.25">
      <c r="A48" s="8" t="str">
        <f>INDEX('[2]NHS Trusts and Care Trusts'!$H$2:$H$245,MATCH($B48,'[2]NHS Trusts and Care Trusts'!$A$2:$A$245,0))</f>
        <v>BRIGHTON</v>
      </c>
      <c r="B48" s="7" t="s">
        <v>63</v>
      </c>
      <c r="C48" s="2" t="s">
        <v>463</v>
      </c>
      <c r="D48" s="3">
        <f>INDEX('[3]Staff non MD Index Floor'!$N$2:$N$228,MATCH($B48,'[3]Staff non MD Index Floor'!$M$2:$M$228,0))</f>
        <v>1.0615980293664087</v>
      </c>
      <c r="E48" s="3">
        <f>INDEX('[3]Staff non MD Index Floor'!$N$2:$N$228,MATCH($B48,'[3]Staff non MD Index Floor'!$M$2:$M$228,0))</f>
        <v>1.0615980293664087</v>
      </c>
      <c r="F48" s="3">
        <f>INDEX('[4]M&amp;D Index'!$E$4:$E$230,MATCH($B48,'[4]M&amp;D Index'!$B$4:$B$230,0))</f>
        <v>1.0000000000000002</v>
      </c>
      <c r="G48" s="3">
        <f>INDEX('[5]Building Index'!$P$4:$P$230,MATCH($B48,'[5]Building Index'!$L$4:$L$230,0))</f>
        <v>1.0772512794472235</v>
      </c>
      <c r="H48" s="3">
        <f>INDEX('[5]Building Index'!$P$4:$P$230,MATCH($B48,'[5]Building Index'!$L$4:$L$230,0))</f>
        <v>1.0772512794472235</v>
      </c>
      <c r="I48" s="3">
        <f>INDEX('[6]Land Index'!$F$7:$F$233,MATCH($B48,'[6]Land Index'!$A$7:$A$233,0))</f>
        <v>0.98337711177055087</v>
      </c>
      <c r="J48" s="3">
        <f>INDEX('[7]Business Rates Index'!$P$4:$P$230,MATCH(B48,'[7]Business Rates Index'!$M$4:$M$230,0))</f>
        <v>0.926249955180382</v>
      </c>
      <c r="K48" s="133">
        <f>SUMIF('Op Rev data input yr MFF adj'!$H$4:$H$241,$B48,'Op Rev data input yr MFF adj'!$F$4:$F$241)</f>
        <v>209548.19927180454</v>
      </c>
      <c r="N48" s="136">
        <f t="shared" si="2"/>
        <v>0.99891225566095221</v>
      </c>
      <c r="O48" s="31">
        <f t="shared" si="3"/>
        <v>0.99891225566095221</v>
      </c>
      <c r="P48" s="31">
        <f t="shared" si="4"/>
        <v>0.99603480709830905</v>
      </c>
      <c r="Q48" s="31">
        <f t="shared" si="5"/>
        <v>1.0726187771549884</v>
      </c>
      <c r="R48" s="31">
        <f t="shared" si="6"/>
        <v>1.0726187771549884</v>
      </c>
      <c r="S48" s="31">
        <f t="shared" si="7"/>
        <v>0.39915627207958171</v>
      </c>
      <c r="T48" s="137">
        <f t="shared" si="8"/>
        <v>0.90068917008200078</v>
      </c>
    </row>
    <row r="49" spans="1:20" ht="13.5" thickBot="1" x14ac:dyDescent="0.25">
      <c r="A49" s="8" t="str">
        <f>INDEX('[2]NHS Trusts and Care Trusts'!$H$2:$H$245,MATCH($B49,'[2]NHS Trusts and Care Trusts'!$A$2:$A$245,0))</f>
        <v>CAMBERLEY</v>
      </c>
      <c r="B49" s="7" t="s">
        <v>289</v>
      </c>
      <c r="C49" s="2" t="s">
        <v>443</v>
      </c>
      <c r="D49" s="3">
        <f>INDEX('[3]Staff non MD Index Floor'!$N$2:$N$228,MATCH($B49,'[3]Staff non MD Index Floor'!$M$2:$M$228,0))</f>
        <v>1.176307127007616</v>
      </c>
      <c r="E49" s="3">
        <f>INDEX('[3]Staff non MD Index Floor'!$N$2:$N$228,MATCH($B49,'[3]Staff non MD Index Floor'!$M$2:$M$228,0))</f>
        <v>1.176307127007616</v>
      </c>
      <c r="F49" s="3">
        <f>INDEX('[4]M&amp;D Index'!$E$4:$E$230,MATCH($B49,'[4]M&amp;D Index'!$B$4:$B$230,0))</f>
        <v>1.0014591525175878</v>
      </c>
      <c r="G49" s="3">
        <f>INDEX('[5]Building Index'!$P$4:$P$230,MATCH($B49,'[5]Building Index'!$L$4:$L$230,0))</f>
        <v>1.12809604972259</v>
      </c>
      <c r="H49" s="3">
        <f>INDEX('[5]Building Index'!$P$4:$P$230,MATCH($B49,'[5]Building Index'!$L$4:$L$230,0))</f>
        <v>1.12809604972259</v>
      </c>
      <c r="I49" s="3">
        <f>INDEX('[6]Land Index'!$F$7:$F$233,MATCH($B49,'[6]Land Index'!$A$7:$A$233,0))</f>
        <v>0.81180659998985649</v>
      </c>
      <c r="J49" s="3">
        <f>INDEX('[7]Business Rates Index'!$P$4:$P$230,MATCH(B49,'[7]Business Rates Index'!$M$4:$M$230,0))</f>
        <v>1.1187622185290251</v>
      </c>
      <c r="K49" s="133">
        <f>SUMIF('Op Rev data input yr MFF adj'!$H$4:$H$241,$B49,'Op Rev data input yr MFF adj'!$F$4:$F$241)</f>
        <v>570942.18527523847</v>
      </c>
      <c r="N49" s="136">
        <f t="shared" si="2"/>
        <v>1.1068479528833726</v>
      </c>
      <c r="O49" s="31">
        <f t="shared" si="3"/>
        <v>1.1068479528833726</v>
      </c>
      <c r="P49" s="31">
        <f t="shared" si="4"/>
        <v>0.99748817379469135</v>
      </c>
      <c r="Q49" s="31">
        <f t="shared" si="5"/>
        <v>1.1232448997300992</v>
      </c>
      <c r="R49" s="31">
        <f t="shared" si="6"/>
        <v>1.1232448997300992</v>
      </c>
      <c r="S49" s="31">
        <f t="shared" si="7"/>
        <v>0.32951519027947268</v>
      </c>
      <c r="T49" s="137">
        <f t="shared" si="8"/>
        <v>1.0878888668121662</v>
      </c>
    </row>
    <row r="50" spans="1:20" ht="13.5" thickBot="1" x14ac:dyDescent="0.25">
      <c r="A50" s="8" t="str">
        <f>INDEX('[2]NHS Trusts and Care Trusts'!$H$2:$H$245,MATCH($B50,'[2]NHS Trusts and Care Trusts'!$A$2:$A$245,0))</f>
        <v>POOLE</v>
      </c>
      <c r="B50" s="7" t="s">
        <v>269</v>
      </c>
      <c r="C50" s="2" t="s">
        <v>165</v>
      </c>
      <c r="D50" s="3">
        <f>INDEX('[3]Staff non MD Index Floor'!$N$2:$N$228,MATCH($B50,'[3]Staff non MD Index Floor'!$M$2:$M$228,0))</f>
        <v>1.0083599860509052</v>
      </c>
      <c r="E50" s="3">
        <f>INDEX('[3]Staff non MD Index Floor'!$N$2:$N$228,MATCH($B50,'[3]Staff non MD Index Floor'!$M$2:$M$228,0))</f>
        <v>1.0083599860509052</v>
      </c>
      <c r="F50" s="3">
        <f>INDEX('[4]M&amp;D Index'!$E$4:$E$230,MATCH($B50,'[4]M&amp;D Index'!$B$4:$B$230,0))</f>
        <v>1.0000000000000002</v>
      </c>
      <c r="G50" s="3">
        <f>INDEX('[5]Building Index'!$P$4:$P$230,MATCH($B50,'[5]Building Index'!$L$4:$L$230,0))</f>
        <v>0.95441655495073019</v>
      </c>
      <c r="H50" s="3">
        <f>INDEX('[5]Building Index'!$P$4:$P$230,MATCH($B50,'[5]Building Index'!$L$4:$L$230,0))</f>
        <v>0.95441655495073019</v>
      </c>
      <c r="I50" s="3">
        <f>INDEX('[6]Land Index'!$F$7:$F$233,MATCH($B50,'[6]Land Index'!$A$7:$A$233,0))</f>
        <v>1.4268817133680789</v>
      </c>
      <c r="J50" s="3">
        <f>INDEX('[7]Business Rates Index'!$P$4:$P$230,MATCH(B50,'[7]Business Rates Index'!$M$4:$M$230,0))</f>
        <v>0.75716257592574099</v>
      </c>
      <c r="K50" s="133">
        <f>SUMIF('Op Rev data input yr MFF adj'!$H$4:$H$241,$B50,'Op Rev data input yr MFF adj'!$F$4:$F$241)</f>
        <v>229077.82515991473</v>
      </c>
      <c r="N50" s="136">
        <f t="shared" si="2"/>
        <v>0.94881783906995265</v>
      </c>
      <c r="O50" s="31">
        <f t="shared" si="3"/>
        <v>0.94881783906995265</v>
      </c>
      <c r="P50" s="31">
        <f t="shared" si="4"/>
        <v>0.99603480709830905</v>
      </c>
      <c r="Q50" s="31">
        <f t="shared" si="5"/>
        <v>0.95031227866634738</v>
      </c>
      <c r="R50" s="31">
        <f t="shared" si="6"/>
        <v>0.95031227866634738</v>
      </c>
      <c r="S50" s="31">
        <f t="shared" si="7"/>
        <v>0.57917636946122064</v>
      </c>
      <c r="T50" s="137">
        <f t="shared" si="8"/>
        <v>0.73626792456351164</v>
      </c>
    </row>
    <row r="51" spans="1:20" ht="13.5" thickBot="1" x14ac:dyDescent="0.25">
      <c r="A51" s="8" t="str">
        <f>INDEX('[2]NHS Trusts and Care Trusts'!$H$2:$H$245,MATCH($B51,'[2]NHS Trusts and Care Trusts'!$A$2:$A$245,0))</f>
        <v>BOURNEMOUTH</v>
      </c>
      <c r="B51" s="7" t="s">
        <v>114</v>
      </c>
      <c r="C51" s="2" t="s">
        <v>115</v>
      </c>
      <c r="D51" s="3">
        <f>INDEX('[3]Staff non MD Index Floor'!$N$2:$N$228,MATCH($B51,'[3]Staff non MD Index Floor'!$M$2:$M$228,0))</f>
        <v>1.0235756332129005</v>
      </c>
      <c r="E51" s="3">
        <f>INDEX('[3]Staff non MD Index Floor'!$N$2:$N$228,MATCH($B51,'[3]Staff non MD Index Floor'!$M$2:$M$228,0))</f>
        <v>1.0235756332129005</v>
      </c>
      <c r="F51" s="3">
        <f>INDEX('[4]M&amp;D Index'!$E$4:$E$230,MATCH($B51,'[4]M&amp;D Index'!$B$4:$B$230,0))</f>
        <v>1</v>
      </c>
      <c r="G51" s="3">
        <f>INDEX('[5]Building Index'!$P$4:$P$230,MATCH($B51,'[5]Building Index'!$L$4:$L$230,0))</f>
        <v>0.97682033184634154</v>
      </c>
      <c r="H51" s="3">
        <f>INDEX('[5]Building Index'!$P$4:$P$230,MATCH($B51,'[5]Building Index'!$L$4:$L$230,0))</f>
        <v>0.97682033184634154</v>
      </c>
      <c r="I51" s="3">
        <f>INDEX('[6]Land Index'!$F$7:$F$233,MATCH($B51,'[6]Land Index'!$A$7:$A$233,0))</f>
        <v>1.3881031523950296</v>
      </c>
      <c r="J51" s="3">
        <f>INDEX('[7]Business Rates Index'!$P$4:$P$230,MATCH(B51,'[7]Business Rates Index'!$M$4:$M$230,0))</f>
        <v>1.1478314790050588</v>
      </c>
      <c r="K51" s="133">
        <f>SUMIF('Op Rev data input yr MFF adj'!$H$4:$H$241,$B51,'Op Rev data input yr MFF adj'!$F$4:$F$241)</f>
        <v>273534.48209467047</v>
      </c>
      <c r="N51" s="136">
        <f t="shared" si="2"/>
        <v>0.96313502505512361</v>
      </c>
      <c r="O51" s="31">
        <f t="shared" si="3"/>
        <v>0.96313502505512361</v>
      </c>
      <c r="P51" s="31">
        <f t="shared" si="4"/>
        <v>0.99603480709830883</v>
      </c>
      <c r="Q51" s="31">
        <f t="shared" si="5"/>
        <v>0.97261971262897384</v>
      </c>
      <c r="R51" s="31">
        <f t="shared" si="6"/>
        <v>0.97261971262897384</v>
      </c>
      <c r="S51" s="31">
        <f t="shared" si="7"/>
        <v>0.5634360134479065</v>
      </c>
      <c r="T51" s="137">
        <f t="shared" si="8"/>
        <v>1.1161559322480372</v>
      </c>
    </row>
    <row r="52" spans="1:20" ht="13.5" thickBot="1" x14ac:dyDescent="0.25">
      <c r="A52" s="8" t="str">
        <f>INDEX('[2]NHS Trusts and Care Trusts'!$H$2:$H$245,MATCH($B52,'[2]NHS Trusts and Care Trusts'!$A$2:$A$245,0))</f>
        <v>SOUTH SHIELDS</v>
      </c>
      <c r="B52" s="7" t="s">
        <v>71</v>
      </c>
      <c r="C52" s="2" t="s">
        <v>72</v>
      </c>
      <c r="D52" s="3">
        <f>INDEX('[3]Staff non MD Index Floor'!$N$2:$N$228,MATCH($B52,'[3]Staff non MD Index Floor'!$M$2:$M$228,0))</f>
        <v>1.0037223447900476</v>
      </c>
      <c r="E52" s="3">
        <f>INDEX('[3]Staff non MD Index Floor'!$N$2:$N$228,MATCH($B52,'[3]Staff non MD Index Floor'!$M$2:$M$228,0))</f>
        <v>1.0037223447900476</v>
      </c>
      <c r="F52" s="3">
        <f>INDEX('[4]M&amp;D Index'!$E$4:$E$230,MATCH($B52,'[4]M&amp;D Index'!$B$4:$B$230,0))</f>
        <v>1</v>
      </c>
      <c r="G52" s="3">
        <f>INDEX('[5]Building Index'!$P$4:$P$230,MATCH($B52,'[5]Building Index'!$L$4:$L$230,0))</f>
        <v>0.89272357065937835</v>
      </c>
      <c r="H52" s="3">
        <f>INDEX('[5]Building Index'!$P$4:$P$230,MATCH($B52,'[5]Building Index'!$L$4:$L$230,0))</f>
        <v>0.89272357065937835</v>
      </c>
      <c r="I52" s="3">
        <f>INDEX('[6]Land Index'!$F$7:$F$233,MATCH($B52,'[6]Land Index'!$A$7:$A$233,0))</f>
        <v>0.30720488722295025</v>
      </c>
      <c r="J52" s="3">
        <f>INDEX('[7]Business Rates Index'!$P$4:$P$230,MATCH(B52,'[7]Business Rates Index'!$M$4:$M$230,0))</f>
        <v>0.54674766836415423</v>
      </c>
      <c r="K52" s="133">
        <f>SUMIF('Op Rev data input yr MFF adj'!$H$4:$H$241,$B52,'Op Rev data input yr MFF adj'!$F$4:$F$241)</f>
        <v>194855.11617808632</v>
      </c>
      <c r="N52" s="136">
        <f t="shared" si="2"/>
        <v>0.94445404357987028</v>
      </c>
      <c r="O52" s="31">
        <f t="shared" si="3"/>
        <v>0.94445404357987028</v>
      </c>
      <c r="P52" s="31">
        <f t="shared" si="4"/>
        <v>0.99603480709830883</v>
      </c>
      <c r="Q52" s="31">
        <f t="shared" si="5"/>
        <v>0.88888459263603925</v>
      </c>
      <c r="R52" s="31">
        <f t="shared" si="6"/>
        <v>0.88888459263603925</v>
      </c>
      <c r="S52" s="31">
        <f t="shared" si="7"/>
        <v>0.12469555786971828</v>
      </c>
      <c r="T52" s="137">
        <f t="shared" si="8"/>
        <v>0.5316596248226293</v>
      </c>
    </row>
    <row r="53" spans="1:20" ht="13.5" thickBot="1" x14ac:dyDescent="0.25">
      <c r="A53" s="8" t="str">
        <f>INDEX('[2]NHS Trusts and Care Trusts'!$H$2:$H$245,MATCH($B53,'[2]NHS Trusts and Care Trusts'!$A$2:$A$245,0))</f>
        <v>TRURO</v>
      </c>
      <c r="B53" s="7" t="s">
        <v>403</v>
      </c>
      <c r="C53" s="2" t="s">
        <v>404</v>
      </c>
      <c r="D53" s="3">
        <f>INDEX('[3]Staff non MD Index Floor'!$N$2:$N$228,MATCH($B53,'[3]Staff non MD Index Floor'!$M$2:$M$228,0))</f>
        <v>0.97369295673991385</v>
      </c>
      <c r="E53" s="3">
        <f>INDEX('[3]Staff non MD Index Floor'!$N$2:$N$228,MATCH($B53,'[3]Staff non MD Index Floor'!$M$2:$M$228,0))</f>
        <v>0.97369295673991385</v>
      </c>
      <c r="F53" s="3">
        <f>INDEX('[4]M&amp;D Index'!$E$4:$E$230,MATCH($B53,'[4]M&amp;D Index'!$B$4:$B$230,0))</f>
        <v>1</v>
      </c>
      <c r="G53" s="3">
        <f>INDEX('[5]Building Index'!$P$4:$P$230,MATCH($B53,'[5]Building Index'!$L$4:$L$230,0))</f>
        <v>0.96134473168916623</v>
      </c>
      <c r="H53" s="3">
        <f>INDEX('[5]Building Index'!$P$4:$P$230,MATCH($B53,'[5]Building Index'!$L$4:$L$230,0))</f>
        <v>0.96134473168916623</v>
      </c>
      <c r="I53" s="3">
        <f>INDEX('[6]Land Index'!$F$7:$F$233,MATCH($B53,'[6]Land Index'!$A$7:$A$233,0))</f>
        <v>0.27670341831339612</v>
      </c>
      <c r="J53" s="3">
        <f>INDEX('[7]Business Rates Index'!$P$4:$P$230,MATCH(B53,'[7]Business Rates Index'!$M$4:$M$230,0))</f>
        <v>0.7202911679914431</v>
      </c>
      <c r="K53" s="133">
        <f>SUMIF('Op Rev data input yr MFF adj'!$H$4:$H$241,$B53,'Op Rev data input yr MFF adj'!$F$4:$F$241)</f>
        <v>378255.74243736727</v>
      </c>
      <c r="N53" s="136">
        <f t="shared" si="2"/>
        <v>0.91619784591983877</v>
      </c>
      <c r="O53" s="31">
        <f t="shared" si="3"/>
        <v>0.91619784591983877</v>
      </c>
      <c r="P53" s="31">
        <f t="shared" si="4"/>
        <v>0.99603480709830883</v>
      </c>
      <c r="Q53" s="31">
        <f t="shared" si="5"/>
        <v>0.95721066217526107</v>
      </c>
      <c r="R53" s="31">
        <f t="shared" si="6"/>
        <v>0.95721066217526107</v>
      </c>
      <c r="S53" s="31">
        <f t="shared" si="7"/>
        <v>0.11231490300480251</v>
      </c>
      <c r="T53" s="137">
        <f t="shared" si="8"/>
        <v>0.70041401965764827</v>
      </c>
    </row>
    <row r="54" spans="1:20" ht="13.5" thickBot="1" x14ac:dyDescent="0.25">
      <c r="A54" s="8" t="str">
        <f>INDEX('[2]NHS Trusts and Care Trusts'!$H$2:$H$245,MATCH($B54,'[2]NHS Trusts and Care Trusts'!$A$2:$A$245,0))</f>
        <v>LIVERPOOL</v>
      </c>
      <c r="B54" s="7" t="s">
        <v>338</v>
      </c>
      <c r="C54" s="2" t="s">
        <v>444</v>
      </c>
      <c r="D54" s="3">
        <f>INDEX('[3]Staff non MD Index Floor'!$N$2:$N$228,MATCH($B54,'[3]Staff non MD Index Floor'!$M$2:$M$228,0))</f>
        <v>1.002947513019683</v>
      </c>
      <c r="E54" s="3">
        <f>INDEX('[3]Staff non MD Index Floor'!$N$2:$N$228,MATCH($B54,'[3]Staff non MD Index Floor'!$M$2:$M$228,0))</f>
        <v>1.002947513019683</v>
      </c>
      <c r="F54" s="3">
        <f>INDEX('[4]M&amp;D Index'!$E$4:$E$230,MATCH($B54,'[4]M&amp;D Index'!$B$4:$B$230,0))</f>
        <v>1</v>
      </c>
      <c r="G54" s="3">
        <f>INDEX('[5]Building Index'!$P$4:$P$230,MATCH($B54,'[5]Building Index'!$L$4:$L$230,0))</f>
        <v>0.94134118601636596</v>
      </c>
      <c r="H54" s="3">
        <f>INDEX('[5]Building Index'!$P$4:$P$230,MATCH($B54,'[5]Building Index'!$L$4:$L$230,0))</f>
        <v>0.94134118601636596</v>
      </c>
      <c r="I54" s="3">
        <f>INDEX('[6]Land Index'!$F$7:$F$233,MATCH($B54,'[6]Land Index'!$A$7:$A$233,0))</f>
        <v>0.25735926309240265</v>
      </c>
      <c r="J54" s="3">
        <f>INDEX('[7]Business Rates Index'!$P$4:$P$230,MATCH(B54,'[7]Business Rates Index'!$M$4:$M$230,0))</f>
        <v>0.84218659642076421</v>
      </c>
      <c r="K54" s="133">
        <f>SUMIF('Op Rev data input yr MFF adj'!$H$4:$H$241,$B54,'Op Rev data input yr MFF adj'!$F$4:$F$241)</f>
        <v>330571.28003696864</v>
      </c>
      <c r="N54" s="136">
        <f t="shared" si="2"/>
        <v>0.94372496446509957</v>
      </c>
      <c r="O54" s="31">
        <f t="shared" si="3"/>
        <v>0.94372496446509957</v>
      </c>
      <c r="P54" s="31">
        <f t="shared" si="4"/>
        <v>0.99603480709830883</v>
      </c>
      <c r="Q54" s="31">
        <f t="shared" si="5"/>
        <v>0.93729313772420364</v>
      </c>
      <c r="R54" s="31">
        <f t="shared" si="6"/>
        <v>0.93729313772420364</v>
      </c>
      <c r="S54" s="31">
        <f t="shared" si="7"/>
        <v>0.10446304150414341</v>
      </c>
      <c r="T54" s="137">
        <f t="shared" si="8"/>
        <v>0.81894562298432716</v>
      </c>
    </row>
    <row r="55" spans="1:20" ht="13.5" thickBot="1" x14ac:dyDescent="0.25">
      <c r="A55" s="8" t="str">
        <f>INDEX('[2]NHS Trusts and Care Trusts'!$H$2:$H$245,MATCH($B55,'[2]NHS Trusts and Care Trusts'!$A$2:$A$245,0))</f>
        <v>WIRRAL</v>
      </c>
      <c r="B55" s="7" t="s">
        <v>257</v>
      </c>
      <c r="C55" s="2" t="s">
        <v>166</v>
      </c>
      <c r="D55" s="3">
        <f>INDEX('[3]Staff non MD Index Floor'!$N$2:$N$228,MATCH($B55,'[3]Staff non MD Index Floor'!$M$2:$M$228,0))</f>
        <v>1.0020181473940262</v>
      </c>
      <c r="E55" s="3">
        <f>INDEX('[3]Staff non MD Index Floor'!$N$2:$N$228,MATCH($B55,'[3]Staff non MD Index Floor'!$M$2:$M$228,0))</f>
        <v>1.0020181473940262</v>
      </c>
      <c r="F55" s="3">
        <f>INDEX('[4]M&amp;D Index'!$E$4:$E$230,MATCH($B55,'[4]M&amp;D Index'!$B$4:$B$230,0))</f>
        <v>1</v>
      </c>
      <c r="G55" s="3">
        <f>INDEX('[5]Building Index'!$P$4:$P$230,MATCH($B55,'[5]Building Index'!$L$4:$L$230,0))</f>
        <v>0.96986667650171066</v>
      </c>
      <c r="H55" s="3">
        <f>INDEX('[5]Building Index'!$P$4:$P$230,MATCH($B55,'[5]Building Index'!$L$4:$L$230,0))</f>
        <v>0.96986667650171066</v>
      </c>
      <c r="I55" s="3">
        <f>INDEX('[6]Land Index'!$F$7:$F$233,MATCH($B55,'[6]Land Index'!$A$7:$A$233,0))</f>
        <v>9.2715382490556789E-2</v>
      </c>
      <c r="J55" s="3">
        <f>INDEX('[7]Business Rates Index'!$P$4:$P$230,MATCH(B55,'[7]Business Rates Index'!$M$4:$M$230,0))</f>
        <v>0.64272134990005692</v>
      </c>
      <c r="K55" s="133">
        <f>SUMIF('Op Rev data input yr MFF adj'!$H$4:$H$241,$B55,'Op Rev data input yr MFF adj'!$F$4:$F$241)</f>
        <v>108195.10660466943</v>
      </c>
      <c r="N55" s="136">
        <f t="shared" si="2"/>
        <v>0.94285047648775033</v>
      </c>
      <c r="O55" s="31">
        <f t="shared" si="3"/>
        <v>0.94285047648775033</v>
      </c>
      <c r="P55" s="31">
        <f t="shared" si="4"/>
        <v>0.99603480709830883</v>
      </c>
      <c r="Q55" s="31">
        <f t="shared" si="5"/>
        <v>0.96569596007948277</v>
      </c>
      <c r="R55" s="31">
        <f t="shared" si="6"/>
        <v>0.96569596007948277</v>
      </c>
      <c r="S55" s="31">
        <f t="shared" si="7"/>
        <v>3.7633503969531225E-2</v>
      </c>
      <c r="T55" s="137">
        <f t="shared" si="8"/>
        <v>0.6249848175406707</v>
      </c>
    </row>
    <row r="56" spans="1:20" ht="13.5" thickBot="1" x14ac:dyDescent="0.25">
      <c r="A56" s="8" t="str">
        <f>INDEX('[2]NHS Trusts and Care Trusts'!$H$2:$H$245,MATCH($B56,'[2]NHS Trusts and Care Trusts'!$A$2:$A$245,0))</f>
        <v>LIVERPOOL</v>
      </c>
      <c r="B56" s="7" t="s">
        <v>31</v>
      </c>
      <c r="C56" s="2" t="s">
        <v>32</v>
      </c>
      <c r="D56" s="3">
        <f>INDEX('[3]Staff non MD Index Floor'!$N$2:$N$228,MATCH($B56,'[3]Staff non MD Index Floor'!$M$2:$M$228,0))</f>
        <v>1.0026351410416063</v>
      </c>
      <c r="E56" s="3">
        <f>INDEX('[3]Staff non MD Index Floor'!$N$2:$N$228,MATCH($B56,'[3]Staff non MD Index Floor'!$M$2:$M$228,0))</f>
        <v>1.0026351410416063</v>
      </c>
      <c r="F56" s="3">
        <f>INDEX('[4]M&amp;D Index'!$E$4:$E$230,MATCH($B56,'[4]M&amp;D Index'!$B$4:$B$230,0))</f>
        <v>1</v>
      </c>
      <c r="G56" s="3">
        <f>INDEX('[5]Building Index'!$P$4:$P$230,MATCH($B56,'[5]Building Index'!$L$4:$L$230,0))</f>
        <v>0.94134118601636596</v>
      </c>
      <c r="H56" s="3">
        <f>INDEX('[5]Building Index'!$P$4:$P$230,MATCH($B56,'[5]Building Index'!$L$4:$L$230,0))</f>
        <v>0.94134118601636596</v>
      </c>
      <c r="I56" s="3">
        <f>INDEX('[6]Land Index'!$F$7:$F$233,MATCH($B56,'[6]Land Index'!$A$7:$A$233,0))</f>
        <v>0.94384454597933931</v>
      </c>
      <c r="J56" s="3">
        <f>INDEX('[7]Business Rates Index'!$P$4:$P$230,MATCH(B56,'[7]Business Rates Index'!$M$4:$M$230,0))</f>
        <v>0.84218659642076421</v>
      </c>
      <c r="K56" s="133">
        <f>SUMIF('Op Rev data input yr MFF adj'!$H$4:$H$241,$B56,'Op Rev data input yr MFF adj'!$F$4:$F$241)</f>
        <v>105297.70772262003</v>
      </c>
      <c r="N56" s="136">
        <f t="shared" si="2"/>
        <v>0.94343103758449676</v>
      </c>
      <c r="O56" s="31">
        <f t="shared" si="3"/>
        <v>0.94343103758449676</v>
      </c>
      <c r="P56" s="31">
        <f t="shared" si="4"/>
        <v>0.99603480709830883</v>
      </c>
      <c r="Q56" s="31">
        <f t="shared" si="5"/>
        <v>0.93729313772420364</v>
      </c>
      <c r="R56" s="31">
        <f t="shared" si="6"/>
        <v>0.93729313772420364</v>
      </c>
      <c r="S56" s="31">
        <f t="shared" si="7"/>
        <v>0.38310986282509968</v>
      </c>
      <c r="T56" s="137">
        <f t="shared" si="8"/>
        <v>0.81894562298432716</v>
      </c>
    </row>
    <row r="57" spans="1:20" ht="13.5" thickBot="1" x14ac:dyDescent="0.25">
      <c r="A57" s="8" t="str">
        <f>INDEX('[2]NHS Trusts and Care Trusts'!$H$2:$H$245,MATCH($B57,'[2]NHS Trusts and Care Trusts'!$A$2:$A$245,0))</f>
        <v>LIVERPOOL</v>
      </c>
      <c r="B57" s="7" t="s">
        <v>422</v>
      </c>
      <c r="C57" s="2" t="s">
        <v>423</v>
      </c>
      <c r="D57" s="3">
        <f>INDEX('[3]Staff non MD Index Floor'!$N$2:$N$228,MATCH($B57,'[3]Staff non MD Index Floor'!$M$2:$M$228,0))</f>
        <v>1.0029487113187379</v>
      </c>
      <c r="E57" s="3">
        <f>INDEX('[3]Staff non MD Index Floor'!$N$2:$N$228,MATCH($B57,'[3]Staff non MD Index Floor'!$M$2:$M$228,0))</f>
        <v>1.0029487113187379</v>
      </c>
      <c r="F57" s="3">
        <f>INDEX('[4]M&amp;D Index'!$E$4:$E$230,MATCH($B57,'[4]M&amp;D Index'!$B$4:$B$230,0))</f>
        <v>1</v>
      </c>
      <c r="G57" s="3">
        <f>INDEX('[5]Building Index'!$P$4:$P$230,MATCH($B57,'[5]Building Index'!$L$4:$L$230,0))</f>
        <v>0.94134118601636596</v>
      </c>
      <c r="H57" s="3">
        <f>INDEX('[5]Building Index'!$P$4:$P$230,MATCH($B57,'[5]Building Index'!$L$4:$L$230,0))</f>
        <v>0.94134118601636596</v>
      </c>
      <c r="I57" s="3">
        <f>INDEX('[6]Land Index'!$F$7:$F$233,MATCH($B57,'[6]Land Index'!$A$7:$A$233,0))</f>
        <v>1.4302840469857385</v>
      </c>
      <c r="J57" s="3">
        <f>INDEX('[7]Business Rates Index'!$P$4:$P$230,MATCH(B57,'[7]Business Rates Index'!$M$4:$M$230,0))</f>
        <v>0.84218659642076421</v>
      </c>
      <c r="K57" s="133">
        <f>SUMIF('Op Rev data input yr MFF adj'!$H$4:$H$241,$B57,'Op Rev data input yr MFF adj'!$F$4:$F$241)</f>
        <v>115473.84933920452</v>
      </c>
      <c r="N57" s="136">
        <f t="shared" si="2"/>
        <v>0.94372609200639002</v>
      </c>
      <c r="O57" s="31">
        <f t="shared" si="3"/>
        <v>0.94372609200639002</v>
      </c>
      <c r="P57" s="31">
        <f t="shared" si="4"/>
        <v>0.99603480709830883</v>
      </c>
      <c r="Q57" s="31">
        <f t="shared" si="5"/>
        <v>0.93729313772420364</v>
      </c>
      <c r="R57" s="31">
        <f t="shared" si="6"/>
        <v>0.93729313772420364</v>
      </c>
      <c r="S57" s="31">
        <f t="shared" si="7"/>
        <v>0.58055738879443541</v>
      </c>
      <c r="T57" s="137">
        <f t="shared" si="8"/>
        <v>0.81894562298432716</v>
      </c>
    </row>
    <row r="58" spans="1:20" ht="13.5" thickBot="1" x14ac:dyDescent="0.25">
      <c r="A58" s="8" t="str">
        <f>INDEX('[2]NHS Trusts and Care Trusts'!$H$2:$H$245,MATCH($B58,'[2]NHS Trusts and Care Trusts'!$A$2:$A$245,0))</f>
        <v>ROMFORD</v>
      </c>
      <c r="B58" s="7" t="s">
        <v>345</v>
      </c>
      <c r="C58" s="2" t="s">
        <v>346</v>
      </c>
      <c r="D58" s="3">
        <f>INDEX('[3]Staff non MD Index Floor'!$N$2:$N$228,MATCH($B58,'[3]Staff non MD Index Floor'!$M$2:$M$228,0))</f>
        <v>1.2178926950446669</v>
      </c>
      <c r="E58" s="3">
        <f>INDEX('[3]Staff non MD Index Floor'!$N$2:$N$228,MATCH($B58,'[3]Staff non MD Index Floor'!$M$2:$M$228,0))</f>
        <v>1.2178926950446669</v>
      </c>
      <c r="F58" s="3">
        <f>INDEX('[4]M&amp;D Index'!$E$4:$E$230,MATCH($B58,'[4]M&amp;D Index'!$B$4:$B$230,0))</f>
        <v>1.0211724009598964</v>
      </c>
      <c r="G58" s="3">
        <f>INDEX('[5]Building Index'!$P$4:$P$230,MATCH($B58,'[5]Building Index'!$L$4:$L$230,0))</f>
        <v>1.0342937819780926</v>
      </c>
      <c r="H58" s="3">
        <f>INDEX('[5]Building Index'!$P$4:$P$230,MATCH($B58,'[5]Building Index'!$L$4:$L$230,0))</f>
        <v>1.0342937819780926</v>
      </c>
      <c r="I58" s="3">
        <f>INDEX('[6]Land Index'!$F$7:$F$233,MATCH($B58,'[6]Land Index'!$A$7:$A$233,0))</f>
        <v>1.3341992700088674</v>
      </c>
      <c r="J58" s="3">
        <f>INDEX('[7]Business Rates Index'!$P$4:$P$230,MATCH(B58,'[7]Business Rates Index'!$M$4:$M$230,0))</f>
        <v>1.0855294014038557</v>
      </c>
      <c r="K58" s="133">
        <f>SUMIF('Op Rev data input yr MFF adj'!$H$4:$H$241,$B58,'Op Rev data input yr MFF adj'!$F$4:$F$241)</f>
        <v>475109.31160299561</v>
      </c>
      <c r="N58" s="136">
        <f t="shared" si="2"/>
        <v>1.1459779554094935</v>
      </c>
      <c r="O58" s="31">
        <f t="shared" si="3"/>
        <v>1.1459779554094935</v>
      </c>
      <c r="P58" s="31">
        <f t="shared" si="4"/>
        <v>1.0171232554042071</v>
      </c>
      <c r="Q58" s="31">
        <f t="shared" si="5"/>
        <v>1.0298460097570037</v>
      </c>
      <c r="R58" s="31">
        <f t="shared" si="6"/>
        <v>1.0298460097570037</v>
      </c>
      <c r="S58" s="31">
        <f t="shared" si="7"/>
        <v>0.54155623560241906</v>
      </c>
      <c r="T58" s="137">
        <f t="shared" si="8"/>
        <v>1.0555731421975005</v>
      </c>
    </row>
    <row r="59" spans="1:20" ht="13.5" thickBot="1" x14ac:dyDescent="0.25">
      <c r="A59" s="8" t="str">
        <f>INDEX('[2]NHS Trusts and Care Trusts'!$H$2:$H$245,MATCH($B59,'[2]NHS Trusts and Care Trusts'!$A$2:$A$245,0))</f>
        <v>BARNSLEY</v>
      </c>
      <c r="B59" s="7" t="s">
        <v>211</v>
      </c>
      <c r="C59" s="2" t="s">
        <v>212</v>
      </c>
      <c r="D59" s="3">
        <f>INDEX('[3]Staff non MD Index Floor'!$N$2:$N$228,MATCH($B59,'[3]Staff non MD Index Floor'!$M$2:$M$228,0))</f>
        <v>0.98810403296168337</v>
      </c>
      <c r="E59" s="3">
        <f>INDEX('[3]Staff non MD Index Floor'!$N$2:$N$228,MATCH($B59,'[3]Staff non MD Index Floor'!$M$2:$M$228,0))</f>
        <v>0.98810403296168337</v>
      </c>
      <c r="F59" s="3">
        <f>INDEX('[4]M&amp;D Index'!$E$4:$E$230,MATCH($B59,'[4]M&amp;D Index'!$B$4:$B$230,0))</f>
        <v>1</v>
      </c>
      <c r="G59" s="3">
        <f>INDEX('[5]Building Index'!$P$4:$P$230,MATCH($B59,'[5]Building Index'!$L$4:$L$230,0))</f>
        <v>0.81773072724654017</v>
      </c>
      <c r="H59" s="3">
        <f>INDEX('[5]Building Index'!$P$4:$P$230,MATCH($B59,'[5]Building Index'!$L$4:$L$230,0))</f>
        <v>0.81773072724654017</v>
      </c>
      <c r="I59" s="3">
        <f>INDEX('[6]Land Index'!$F$7:$F$233,MATCH($B59,'[6]Land Index'!$A$7:$A$233,0))</f>
        <v>0.523239566070268</v>
      </c>
      <c r="J59" s="3">
        <f>INDEX('[7]Business Rates Index'!$P$4:$P$230,MATCH(B59,'[7]Business Rates Index'!$M$4:$M$230,0))</f>
        <v>0.49866311630176835</v>
      </c>
      <c r="K59" s="133">
        <f>SUMIF('Op Rev data input yr MFF adj'!$H$4:$H$241,$B59,'Op Rev data input yr MFF adj'!$F$4:$F$241)</f>
        <v>187016.14215636894</v>
      </c>
      <c r="N59" s="136">
        <f t="shared" si="2"/>
        <v>0.92975796967381863</v>
      </c>
      <c r="O59" s="31">
        <f t="shared" si="3"/>
        <v>0.92975796967381863</v>
      </c>
      <c r="P59" s="31">
        <f t="shared" si="4"/>
        <v>0.99603480709830883</v>
      </c>
      <c r="Q59" s="31">
        <f t="shared" si="5"/>
        <v>0.81421424085132843</v>
      </c>
      <c r="R59" s="31">
        <f t="shared" si="6"/>
        <v>0.81421424085132843</v>
      </c>
      <c r="S59" s="31">
        <f t="shared" si="7"/>
        <v>0.21238480344647037</v>
      </c>
      <c r="T59" s="137">
        <f t="shared" si="8"/>
        <v>0.48490201360914115</v>
      </c>
    </row>
    <row r="60" spans="1:20" ht="13.5" thickBot="1" x14ac:dyDescent="0.25">
      <c r="A60" s="8" t="str">
        <f>INDEX('[2]NHS Trusts and Care Trusts'!$H$2:$H$245,MATCH($B60,'[2]NHS Trusts and Care Trusts'!$A$2:$A$245,0))</f>
        <v>ROTHERHAM</v>
      </c>
      <c r="B60" s="7" t="s">
        <v>112</v>
      </c>
      <c r="C60" s="2" t="s">
        <v>113</v>
      </c>
      <c r="D60" s="3">
        <f>INDEX('[3]Staff non MD Index Floor'!$N$2:$N$228,MATCH($B60,'[3]Staff non MD Index Floor'!$M$2:$M$228,0))</f>
        <v>0.99396968914315553</v>
      </c>
      <c r="E60" s="3">
        <f>INDEX('[3]Staff non MD Index Floor'!$N$2:$N$228,MATCH($B60,'[3]Staff non MD Index Floor'!$M$2:$M$228,0))</f>
        <v>0.99396968914315553</v>
      </c>
      <c r="F60" s="3">
        <f>INDEX('[4]M&amp;D Index'!$E$4:$E$230,MATCH($B60,'[4]M&amp;D Index'!$B$4:$B$230,0))</f>
        <v>1</v>
      </c>
      <c r="G60" s="3">
        <f>INDEX('[5]Building Index'!$P$4:$P$230,MATCH($B60,'[5]Building Index'!$L$4:$L$230,0))</f>
        <v>0.82723922407498829</v>
      </c>
      <c r="H60" s="3">
        <f>INDEX('[5]Building Index'!$P$4:$P$230,MATCH($B60,'[5]Building Index'!$L$4:$L$230,0))</f>
        <v>0.82723922407498829</v>
      </c>
      <c r="I60" s="3">
        <f>INDEX('[6]Land Index'!$F$7:$F$233,MATCH($B60,'[6]Land Index'!$A$7:$A$233,0))</f>
        <v>0.3470070861664612</v>
      </c>
      <c r="J60" s="3">
        <f>INDEX('[7]Business Rates Index'!$P$4:$P$230,MATCH(B60,'[7]Business Rates Index'!$M$4:$M$230,0))</f>
        <v>0.53190732405521945</v>
      </c>
      <c r="K60" s="133">
        <f>SUMIF('Op Rev data input yr MFF adj'!$H$4:$H$241,$B60,'Op Rev data input yr MFF adj'!$F$4:$F$241)</f>
        <v>241746.5097940719</v>
      </c>
      <c r="N60" s="136">
        <f t="shared" si="2"/>
        <v>0.93527726764262042</v>
      </c>
      <c r="O60" s="31">
        <f t="shared" si="3"/>
        <v>0.93527726764262042</v>
      </c>
      <c r="P60" s="31">
        <f t="shared" si="4"/>
        <v>0.99603480709830883</v>
      </c>
      <c r="Q60" s="31">
        <f t="shared" si="5"/>
        <v>0.82368184830308799</v>
      </c>
      <c r="R60" s="31">
        <f t="shared" si="6"/>
        <v>0.82368184830308799</v>
      </c>
      <c r="S60" s="31">
        <f t="shared" si="7"/>
        <v>0.14085141218104849</v>
      </c>
      <c r="T60" s="137">
        <f t="shared" si="8"/>
        <v>0.51722881451641711</v>
      </c>
    </row>
    <row r="61" spans="1:20" ht="13.5" thickBot="1" x14ac:dyDescent="0.25">
      <c r="A61" s="8" t="str">
        <f>INDEX('[2]NHS Trusts and Care Trusts'!$H$2:$H$245,MATCH($B61,'[2]NHS Trusts and Care Trusts'!$A$2:$A$245,0))</f>
        <v>CHESTERFIELD</v>
      </c>
      <c r="B61" s="7" t="s">
        <v>253</v>
      </c>
      <c r="C61" s="2" t="s">
        <v>254</v>
      </c>
      <c r="D61" s="3">
        <f>INDEX('[3]Staff non MD Index Floor'!$N$2:$N$228,MATCH($B61,'[3]Staff non MD Index Floor'!$M$2:$M$228,0))</f>
        <v>0.98136534655355667</v>
      </c>
      <c r="E61" s="3">
        <f>INDEX('[3]Staff non MD Index Floor'!$N$2:$N$228,MATCH($B61,'[3]Staff non MD Index Floor'!$M$2:$M$228,0))</f>
        <v>0.98136534655355667</v>
      </c>
      <c r="F61" s="3">
        <f>INDEX('[4]M&amp;D Index'!$E$4:$E$230,MATCH($B61,'[4]M&amp;D Index'!$B$4:$B$230,0))</f>
        <v>1</v>
      </c>
      <c r="G61" s="3">
        <f>INDEX('[5]Building Index'!$P$4:$P$230,MATCH($B61,'[5]Building Index'!$L$4:$L$230,0))</f>
        <v>1.0364261543008475</v>
      </c>
      <c r="H61" s="3">
        <f>INDEX('[5]Building Index'!$P$4:$P$230,MATCH($B61,'[5]Building Index'!$L$4:$L$230,0))</f>
        <v>1.0364261543008475</v>
      </c>
      <c r="I61" s="3">
        <f>INDEX('[6]Land Index'!$F$7:$F$233,MATCH($B61,'[6]Land Index'!$A$7:$A$233,0))</f>
        <v>0.15533898573719759</v>
      </c>
      <c r="J61" s="3">
        <f>INDEX('[7]Business Rates Index'!$P$4:$P$230,MATCH(B61,'[7]Business Rates Index'!$M$4:$M$230,0))</f>
        <v>0.63163994731557316</v>
      </c>
      <c r="K61" s="133">
        <f>SUMIF('Op Rev data input yr MFF adj'!$H$4:$H$241,$B61,'Op Rev data input yr MFF adj'!$F$4:$F$241)</f>
        <v>228680.64485090229</v>
      </c>
      <c r="N61" s="136">
        <f t="shared" si="2"/>
        <v>0.92341719260573096</v>
      </c>
      <c r="O61" s="31">
        <f t="shared" si="3"/>
        <v>0.92341719260573096</v>
      </c>
      <c r="P61" s="31">
        <f t="shared" si="4"/>
        <v>0.99603480709830883</v>
      </c>
      <c r="Q61" s="31">
        <f t="shared" si="5"/>
        <v>1.0319692122418</v>
      </c>
      <c r="R61" s="31">
        <f t="shared" si="6"/>
        <v>1.0319692122418</v>
      </c>
      <c r="S61" s="31">
        <f t="shared" si="7"/>
        <v>6.305264756858657E-2</v>
      </c>
      <c r="T61" s="137">
        <f t="shared" si="8"/>
        <v>0.6142092172382454</v>
      </c>
    </row>
    <row r="62" spans="1:20" ht="13.5" thickBot="1" x14ac:dyDescent="0.25">
      <c r="A62" s="8" t="str">
        <f>INDEX('[2]NHS Trusts and Care Trusts'!$H$2:$H$245,MATCH($B62,'[2]NHS Trusts and Care Trusts'!$A$2:$A$245,0))</f>
        <v>LEEDS</v>
      </c>
      <c r="B62" s="7" t="s">
        <v>19</v>
      </c>
      <c r="C62" s="2" t="s">
        <v>167</v>
      </c>
      <c r="D62" s="3">
        <f>INDEX('[3]Staff non MD Index Floor'!$N$2:$N$228,MATCH($B62,'[3]Staff non MD Index Floor'!$M$2:$M$228,0))</f>
        <v>1.016255045365883</v>
      </c>
      <c r="E62" s="3">
        <f>INDEX('[3]Staff non MD Index Floor'!$N$2:$N$228,MATCH($B62,'[3]Staff non MD Index Floor'!$M$2:$M$228,0))</f>
        <v>1.016255045365883</v>
      </c>
      <c r="F62" s="3">
        <f>INDEX('[4]M&amp;D Index'!$E$4:$E$230,MATCH($B62,'[4]M&amp;D Index'!$B$4:$B$230,0))</f>
        <v>1</v>
      </c>
      <c r="G62" s="3">
        <f>INDEX('[5]Building Index'!$P$4:$P$230,MATCH($B62,'[5]Building Index'!$L$4:$L$230,0))</f>
        <v>0.8546694673667089</v>
      </c>
      <c r="H62" s="3">
        <f>INDEX('[5]Building Index'!$P$4:$P$230,MATCH($B62,'[5]Building Index'!$L$4:$L$230,0))</f>
        <v>0.8546694673667089</v>
      </c>
      <c r="I62" s="3">
        <f>INDEX('[6]Land Index'!$F$7:$F$233,MATCH($B62,'[6]Land Index'!$A$7:$A$233,0))</f>
        <v>0.4969702075471909</v>
      </c>
      <c r="J62" s="3">
        <f>INDEX('[7]Business Rates Index'!$P$4:$P$230,MATCH(B62,'[7]Business Rates Index'!$M$4:$M$230,0))</f>
        <v>0.94008184918035398</v>
      </c>
      <c r="K62" s="133">
        <f>SUMIF('Op Rev data input yr MFF adj'!$H$4:$H$241,$B62,'Op Rev data input yr MFF adj'!$F$4:$F$241)</f>
        <v>147417.46392967744</v>
      </c>
      <c r="N62" s="136">
        <f t="shared" si="2"/>
        <v>0.95624670695661251</v>
      </c>
      <c r="O62" s="31">
        <f t="shared" si="3"/>
        <v>0.95624670695661251</v>
      </c>
      <c r="P62" s="31">
        <f t="shared" si="4"/>
        <v>0.99603480709830883</v>
      </c>
      <c r="Q62" s="31">
        <f t="shared" si="5"/>
        <v>0.85099413335484198</v>
      </c>
      <c r="R62" s="31">
        <f t="shared" si="6"/>
        <v>0.85099413335484198</v>
      </c>
      <c r="S62" s="31">
        <f t="shared" si="7"/>
        <v>0.20172197726057881</v>
      </c>
      <c r="T62" s="137">
        <f t="shared" si="8"/>
        <v>0.91413935926454248</v>
      </c>
    </row>
    <row r="63" spans="1:20" ht="13.5" thickBot="1" x14ac:dyDescent="0.25">
      <c r="A63" s="8" t="str">
        <f>INDEX('[2]NHS Trusts and Care Trusts'!$H$2:$H$245,MATCH($B63,'[2]NHS Trusts and Care Trusts'!$A$2:$A$245,0))</f>
        <v>CAMBRIDGE</v>
      </c>
      <c r="B63" s="7" t="s">
        <v>381</v>
      </c>
      <c r="C63" s="2" t="s">
        <v>801</v>
      </c>
      <c r="D63" s="3">
        <f>INDEX('[3]Staff non MD Index Floor'!$N$2:$N$228,MATCH($B63,'[3]Staff non MD Index Floor'!$M$2:$M$228,0))</f>
        <v>1.0360767869059297</v>
      </c>
      <c r="E63" s="3">
        <f>INDEX('[3]Staff non MD Index Floor'!$N$2:$N$228,MATCH($B63,'[3]Staff non MD Index Floor'!$M$2:$M$228,0))</f>
        <v>1.0360767869059297</v>
      </c>
      <c r="F63" s="3">
        <f>INDEX('[4]M&amp;D Index'!$E$4:$E$230,MATCH($B63,'[4]M&amp;D Index'!$B$4:$B$230,0))</f>
        <v>1</v>
      </c>
      <c r="G63" s="3">
        <f>INDEX('[5]Building Index'!$P$4:$P$230,MATCH($B63,'[5]Building Index'!$L$4:$L$230,0))</f>
        <v>0.96035817967326231</v>
      </c>
      <c r="H63" s="3">
        <f>INDEX('[5]Building Index'!$P$4:$P$230,MATCH($B63,'[5]Building Index'!$L$4:$L$230,0))</f>
        <v>0.96035817967326231</v>
      </c>
      <c r="I63" s="3">
        <f>INDEX('[6]Land Index'!$F$7:$F$233,MATCH($B63,'[6]Land Index'!$A$7:$A$233,0))</f>
        <v>2.6801031184830042</v>
      </c>
      <c r="J63" s="3">
        <f>INDEX('[7]Business Rates Index'!$P$4:$P$230,MATCH(B63,'[7]Business Rates Index'!$M$4:$M$230,0))</f>
        <v>0.98624483001905283</v>
      </c>
      <c r="K63" s="133">
        <f>SUMIF('Op Rev data input yr MFF adj'!$H$4:$H$241,$B63,'Op Rev data input yr MFF adj'!$F$4:$F$241)</f>
        <v>141604.43115025308</v>
      </c>
      <c r="N63" s="136">
        <f t="shared" si="2"/>
        <v>0.97489800434524254</v>
      </c>
      <c r="O63" s="31">
        <f t="shared" si="3"/>
        <v>0.97489800434524254</v>
      </c>
      <c r="P63" s="31">
        <f t="shared" si="4"/>
        <v>0.99603480709830883</v>
      </c>
      <c r="Q63" s="31">
        <f t="shared" si="5"/>
        <v>0.95622835262772299</v>
      </c>
      <c r="R63" s="31">
        <f t="shared" si="6"/>
        <v>0.95622835262772299</v>
      </c>
      <c r="S63" s="31">
        <f t="shared" si="7"/>
        <v>1.0878634012911079</v>
      </c>
      <c r="T63" s="137">
        <f t="shared" si="8"/>
        <v>0.95902842691585677</v>
      </c>
    </row>
    <row r="64" spans="1:20" ht="13.5" thickBot="1" x14ac:dyDescent="0.25">
      <c r="A64" s="8" t="str">
        <f>INDEX('[2]NHS Trusts and Care Trusts'!$H$2:$H$245,MATCH($B64,'[2]NHS Trusts and Care Trusts'!$A$2:$A$245,0))</f>
        <v>PETERBOROUGH</v>
      </c>
      <c r="B64" s="7" t="s">
        <v>387</v>
      </c>
      <c r="C64" s="2" t="s">
        <v>802</v>
      </c>
      <c r="D64" s="3">
        <f>INDEX('[3]Staff non MD Index Floor'!$N$2:$N$228,MATCH($B64,'[3]Staff non MD Index Floor'!$M$2:$M$228,0))</f>
        <v>1.009342339009685</v>
      </c>
      <c r="E64" s="3">
        <f>INDEX('[3]Staff non MD Index Floor'!$N$2:$N$228,MATCH($B64,'[3]Staff non MD Index Floor'!$M$2:$M$228,0))</f>
        <v>1.009342339009685</v>
      </c>
      <c r="F64" s="3">
        <f>INDEX('[4]M&amp;D Index'!$E$4:$E$230,MATCH($B64,'[4]M&amp;D Index'!$B$4:$B$230,0))</f>
        <v>1</v>
      </c>
      <c r="G64" s="3">
        <f>INDEX('[5]Building Index'!$P$4:$P$230,MATCH($B64,'[5]Building Index'!$L$4:$L$230,0))</f>
        <v>0.93228385593139063</v>
      </c>
      <c r="H64" s="3">
        <f>INDEX('[5]Building Index'!$P$4:$P$230,MATCH($B64,'[5]Building Index'!$L$4:$L$230,0))</f>
        <v>0.93228385593139063</v>
      </c>
      <c r="I64" s="3">
        <f>INDEX('[6]Land Index'!$F$7:$F$233,MATCH($B64,'[6]Land Index'!$A$7:$A$233,0))</f>
        <v>0.94512787221612526</v>
      </c>
      <c r="J64" s="3">
        <f>INDEX('[7]Business Rates Index'!$P$4:$P$230,MATCH(B64,'[7]Business Rates Index'!$M$4:$M$230,0))</f>
        <v>0.69228323711807416</v>
      </c>
      <c r="K64" s="133">
        <f>SUMIF('Op Rev data input yr MFF adj'!$H$4:$H$241,$B64,'Op Rev data input yr MFF adj'!$F$4:$F$241)</f>
        <v>384670.1065727328</v>
      </c>
      <c r="N64" s="136">
        <f t="shared" si="2"/>
        <v>0.9497421855577618</v>
      </c>
      <c r="O64" s="31">
        <f t="shared" si="3"/>
        <v>0.9497421855577618</v>
      </c>
      <c r="P64" s="31">
        <f t="shared" si="4"/>
        <v>0.99603480709830883</v>
      </c>
      <c r="Q64" s="31">
        <f t="shared" si="5"/>
        <v>0.92827475686414973</v>
      </c>
      <c r="R64" s="31">
        <f t="shared" si="6"/>
        <v>0.92827475686414973</v>
      </c>
      <c r="S64" s="31">
        <f t="shared" si="7"/>
        <v>0.38363076951532671</v>
      </c>
      <c r="T64" s="137">
        <f t="shared" si="8"/>
        <v>0.67317899538265547</v>
      </c>
    </row>
    <row r="65" spans="1:20" ht="13.5" thickBot="1" x14ac:dyDescent="0.25">
      <c r="A65" s="8" t="str">
        <f>INDEX('[2]NHS Trusts and Care Trusts'!$H$2:$H$245,MATCH($B65,'[2]NHS Trusts and Care Trusts'!$A$2:$A$245,0))</f>
        <v>GREAT YARMOUTH</v>
      </c>
      <c r="B65" s="7" t="s">
        <v>202</v>
      </c>
      <c r="C65" s="2" t="s">
        <v>203</v>
      </c>
      <c r="D65" s="3">
        <f>INDEX('[3]Staff non MD Index Floor'!$N$2:$N$228,MATCH($B65,'[3]Staff non MD Index Floor'!$M$2:$M$228,0))</f>
        <v>0.98904759278075449</v>
      </c>
      <c r="E65" s="3">
        <f>INDEX('[3]Staff non MD Index Floor'!$N$2:$N$228,MATCH($B65,'[3]Staff non MD Index Floor'!$M$2:$M$228,0))</f>
        <v>0.98904759278075449</v>
      </c>
      <c r="F65" s="3">
        <f>INDEX('[4]M&amp;D Index'!$E$4:$E$230,MATCH($B65,'[4]M&amp;D Index'!$B$4:$B$230,0))</f>
        <v>1</v>
      </c>
      <c r="G65" s="3">
        <f>INDEX('[5]Building Index'!$P$4:$P$230,MATCH($B65,'[5]Building Index'!$L$4:$L$230,0))</f>
        <v>0.92232419235946961</v>
      </c>
      <c r="H65" s="3">
        <f>INDEX('[5]Building Index'!$P$4:$P$230,MATCH($B65,'[5]Building Index'!$L$4:$L$230,0))</f>
        <v>0.92232419235946961</v>
      </c>
      <c r="I65" s="3">
        <f>INDEX('[6]Land Index'!$F$7:$F$233,MATCH($B65,'[6]Land Index'!$A$7:$A$233,0))</f>
        <v>0.19864014703511979</v>
      </c>
      <c r="J65" s="3">
        <f>INDEX('[7]Business Rates Index'!$P$4:$P$230,MATCH(B65,'[7]Business Rates Index'!$M$4:$M$230,0))</f>
        <v>0.58731433697763824</v>
      </c>
      <c r="K65" s="133">
        <f>SUMIF('Op Rev data input yr MFF adj'!$H$4:$H$241,$B65,'Op Rev data input yr MFF adj'!$F$4:$F$241)</f>
        <v>188527.28039338303</v>
      </c>
      <c r="N65" s="136">
        <f t="shared" si="2"/>
        <v>0.93064581369871946</v>
      </c>
      <c r="O65" s="31">
        <f t="shared" si="3"/>
        <v>0.93064581369871946</v>
      </c>
      <c r="P65" s="31">
        <f t="shared" si="4"/>
        <v>0.99603480709830883</v>
      </c>
      <c r="Q65" s="31">
        <f t="shared" si="5"/>
        <v>0.91835792282068429</v>
      </c>
      <c r="R65" s="31">
        <f t="shared" si="6"/>
        <v>0.91835792282068429</v>
      </c>
      <c r="S65" s="31">
        <f t="shared" si="7"/>
        <v>8.0628743161533525E-2</v>
      </c>
      <c r="T65" s="137">
        <f t="shared" si="8"/>
        <v>0.57110681602854396</v>
      </c>
    </row>
    <row r="66" spans="1:20" ht="13.5" thickBot="1" x14ac:dyDescent="0.25">
      <c r="A66" s="8" t="str">
        <f>INDEX('[2]NHS Trusts and Care Trusts'!$H$2:$H$245,MATCH($B66,'[2]NHS Trusts and Care Trusts'!$A$2:$A$245,0))</f>
        <v>BURY ST EDMUNDS</v>
      </c>
      <c r="B66" s="7" t="s">
        <v>145</v>
      </c>
      <c r="C66" s="2" t="s">
        <v>168</v>
      </c>
      <c r="D66" s="3">
        <f>INDEX('[3]Staff non MD Index Floor'!$N$2:$N$228,MATCH($B66,'[3]Staff non MD Index Floor'!$M$2:$M$228,0))</f>
        <v>1.0156873758377625</v>
      </c>
      <c r="E66" s="3">
        <f>INDEX('[3]Staff non MD Index Floor'!$N$2:$N$228,MATCH($B66,'[3]Staff non MD Index Floor'!$M$2:$M$228,0))</f>
        <v>1.0156873758377625</v>
      </c>
      <c r="F66" s="3">
        <f>INDEX('[4]M&amp;D Index'!$E$4:$E$230,MATCH($B66,'[4]M&amp;D Index'!$B$4:$B$230,0))</f>
        <v>1</v>
      </c>
      <c r="G66" s="3">
        <f>INDEX('[5]Building Index'!$P$4:$P$230,MATCH($B66,'[5]Building Index'!$L$4:$L$230,0))</f>
        <v>0.93266129599565961</v>
      </c>
      <c r="H66" s="3">
        <f>INDEX('[5]Building Index'!$P$4:$P$230,MATCH($B66,'[5]Building Index'!$L$4:$L$230,0))</f>
        <v>0.93266129599565961</v>
      </c>
      <c r="I66" s="3">
        <f>INDEX('[6]Land Index'!$F$7:$F$233,MATCH($B66,'[6]Land Index'!$A$7:$A$233,0))</f>
        <v>0.39459045305110019</v>
      </c>
      <c r="J66" s="3">
        <f>INDEX('[7]Business Rates Index'!$P$4:$P$230,MATCH(B66,'[7]Business Rates Index'!$M$4:$M$230,0))</f>
        <v>0.65458856500559193</v>
      </c>
      <c r="K66" s="133">
        <f>SUMIF('Op Rev data input yr MFF adj'!$H$4:$H$241,$B66,'Op Rev data input yr MFF adj'!$F$4:$F$241)</f>
        <v>243808.99276853568</v>
      </c>
      <c r="N66" s="136">
        <f t="shared" si="2"/>
        <v>0.95571255746394312</v>
      </c>
      <c r="O66" s="31">
        <f t="shared" si="3"/>
        <v>0.95571255746394312</v>
      </c>
      <c r="P66" s="31">
        <f t="shared" si="4"/>
        <v>0.99603480709830883</v>
      </c>
      <c r="Q66" s="31">
        <f t="shared" si="5"/>
        <v>0.92865057382339555</v>
      </c>
      <c r="R66" s="31">
        <f t="shared" si="6"/>
        <v>0.92865057382339555</v>
      </c>
      <c r="S66" s="31">
        <f t="shared" si="7"/>
        <v>0.16016567027321685</v>
      </c>
      <c r="T66" s="137">
        <f t="shared" si="8"/>
        <v>0.63652454508916745</v>
      </c>
    </row>
    <row r="67" spans="1:20" ht="13.5" thickBot="1" x14ac:dyDescent="0.25">
      <c r="A67" s="8" t="str">
        <f>INDEX('[2]NHS Trusts and Care Trusts'!$H$2:$H$245,MATCH($B67,'[2]NHS Trusts and Care Trusts'!$A$2:$A$245,0))</f>
        <v>CAMBRIDGE</v>
      </c>
      <c r="B67" s="7" t="s">
        <v>236</v>
      </c>
      <c r="C67" s="2" t="s">
        <v>237</v>
      </c>
      <c r="D67" s="3">
        <f>INDEX('[3]Staff non MD Index Floor'!$N$2:$N$228,MATCH($B67,'[3]Staff non MD Index Floor'!$M$2:$M$228,0))</f>
        <v>1.1039354072802556</v>
      </c>
      <c r="E67" s="3">
        <f>INDEX('[3]Staff non MD Index Floor'!$N$2:$N$228,MATCH($B67,'[3]Staff non MD Index Floor'!$M$2:$M$228,0))</f>
        <v>1.1039354072802556</v>
      </c>
      <c r="F67" s="3">
        <f>INDEX('[4]M&amp;D Index'!$E$4:$E$230,MATCH($B67,'[4]M&amp;D Index'!$B$4:$B$230,0))</f>
        <v>1</v>
      </c>
      <c r="G67" s="3">
        <f>INDEX('[5]Building Index'!$P$4:$P$230,MATCH($B67,'[5]Building Index'!$L$4:$L$230,0))</f>
        <v>0.97937517333015855</v>
      </c>
      <c r="H67" s="3">
        <f>INDEX('[5]Building Index'!$P$4:$P$230,MATCH($B67,'[5]Building Index'!$L$4:$L$230,0))</f>
        <v>0.97937517333015855</v>
      </c>
      <c r="I67" s="3">
        <f>INDEX('[6]Land Index'!$F$7:$F$233,MATCH($B67,'[6]Land Index'!$A$7:$A$233,0))</f>
        <v>0.97304318967256487</v>
      </c>
      <c r="J67" s="3">
        <f>INDEX('[7]Business Rates Index'!$P$4:$P$230,MATCH(B67,'[7]Business Rates Index'!$M$4:$M$230,0))</f>
        <v>1.8505942316087844</v>
      </c>
      <c r="K67" s="133">
        <f>SUMIF('Op Rev data input yr MFF adj'!$H$4:$H$241,$B67,'Op Rev data input yr MFF adj'!$F$4:$F$241)</f>
        <v>716125.91475233936</v>
      </c>
      <c r="N67" s="136">
        <f t="shared" si="2"/>
        <v>1.0387496748166112</v>
      </c>
      <c r="O67" s="31">
        <f t="shared" si="3"/>
        <v>1.0387496748166112</v>
      </c>
      <c r="P67" s="31">
        <f t="shared" si="4"/>
        <v>0.99603480709830883</v>
      </c>
      <c r="Q67" s="31">
        <f t="shared" si="5"/>
        <v>0.97516356753124211</v>
      </c>
      <c r="R67" s="31">
        <f t="shared" si="6"/>
        <v>0.97516356753124211</v>
      </c>
      <c r="S67" s="31">
        <f t="shared" si="7"/>
        <v>0.3949616962945442</v>
      </c>
      <c r="T67" s="137">
        <f t="shared" si="8"/>
        <v>1.7995252505050345</v>
      </c>
    </row>
    <row r="68" spans="1:20" ht="13.5" thickBot="1" x14ac:dyDescent="0.25">
      <c r="A68" s="8" t="str">
        <f>INDEX('[2]NHS Trusts and Care Trusts'!$H$2:$H$245,MATCH($B68,'[2]NHS Trusts and Care Trusts'!$A$2:$A$245,0))</f>
        <v>BRIDGWATER</v>
      </c>
      <c r="B68" s="7" t="s">
        <v>328</v>
      </c>
      <c r="C68" s="2" t="s">
        <v>329</v>
      </c>
      <c r="D68" s="3">
        <f>INDEX('[3]Staff non MD Index Floor'!$N$2:$N$228,MATCH($B68,'[3]Staff non MD Index Floor'!$M$2:$M$228,0))</f>
        <v>1.0083334830016595</v>
      </c>
      <c r="E68" s="3">
        <f>INDEX('[3]Staff non MD Index Floor'!$N$2:$N$228,MATCH($B68,'[3]Staff non MD Index Floor'!$M$2:$M$228,0))</f>
        <v>1.0083334830016595</v>
      </c>
      <c r="F68" s="3">
        <f>INDEX('[4]M&amp;D Index'!$E$4:$E$230,MATCH($B68,'[4]M&amp;D Index'!$B$4:$B$230,0))</f>
        <v>0.99999999999999989</v>
      </c>
      <c r="G68" s="3">
        <f>INDEX('[5]Building Index'!$P$4:$P$230,MATCH($B68,'[5]Building Index'!$L$4:$L$230,0))</f>
        <v>0.92151537499176717</v>
      </c>
      <c r="H68" s="3">
        <f>INDEX('[5]Building Index'!$P$4:$P$230,MATCH($B68,'[5]Building Index'!$L$4:$L$230,0))</f>
        <v>0.92151537499176717</v>
      </c>
      <c r="I68" s="3">
        <f>INDEX('[6]Land Index'!$F$7:$F$233,MATCH($B68,'[6]Land Index'!$A$7:$A$233,0))</f>
        <v>0.97127788933871495</v>
      </c>
      <c r="J68" s="3">
        <f>INDEX('[7]Business Rates Index'!$P$4:$P$230,MATCH(B68,'[7]Business Rates Index'!$M$4:$M$230,0))</f>
        <v>0.63291805231586795</v>
      </c>
      <c r="K68" s="133">
        <f>SUMIF('Op Rev data input yr MFF adj'!$H$4:$H$241,$B68,'Op Rev data input yr MFF adj'!$F$4:$F$241)</f>
        <v>163994.28000919215</v>
      </c>
      <c r="N68" s="136">
        <f t="shared" ref="N68:N131" si="9">IFERROR((D68/N$1),0)</f>
        <v>0.94879290098607194</v>
      </c>
      <c r="O68" s="31">
        <f t="shared" ref="O68:O131" si="10">IFERROR((E68/O$1),0)</f>
        <v>0.94879290098607194</v>
      </c>
      <c r="P68" s="31">
        <f t="shared" ref="P68:P131" si="11">IFERROR((F68/P$1),0)</f>
        <v>0.99603480709830872</v>
      </c>
      <c r="Q68" s="31">
        <f t="shared" ref="Q68:Q131" si="12">IFERROR((G68/Q$1),0)</f>
        <v>0.9175525836092685</v>
      </c>
      <c r="R68" s="31">
        <f t="shared" ref="R68:R131" si="13">IFERROR((H68/R$1),0)</f>
        <v>0.9175525836092685</v>
      </c>
      <c r="S68" s="31">
        <f t="shared" ref="S68:S131" si="14">IFERROR((I68/S$1),0)</f>
        <v>0.39424515460171211</v>
      </c>
      <c r="T68" s="137">
        <f t="shared" ref="T68:T131" si="15">IFERROR((J68/T$1),0)</f>
        <v>0.61545205166490824</v>
      </c>
    </row>
    <row r="69" spans="1:20" ht="13.5" thickBot="1" x14ac:dyDescent="0.25">
      <c r="A69" s="8" t="str">
        <f>INDEX('[2]NHS Trusts and Care Trusts'!$H$2:$H$245,MATCH($B69,'[2]NHS Trusts and Care Trusts'!$A$2:$A$245,0))</f>
        <v>EXETER</v>
      </c>
      <c r="B69" s="7" t="s">
        <v>405</v>
      </c>
      <c r="C69" s="2" t="s">
        <v>406</v>
      </c>
      <c r="D69" s="3">
        <f>INDEX('[3]Staff non MD Index Floor'!$N$2:$N$228,MATCH($B69,'[3]Staff non MD Index Floor'!$M$2:$M$228,0))</f>
        <v>0.96801860529757522</v>
      </c>
      <c r="E69" s="3">
        <f>INDEX('[3]Staff non MD Index Floor'!$N$2:$N$228,MATCH($B69,'[3]Staff non MD Index Floor'!$M$2:$M$228,0))</f>
        <v>0.96801860529757522</v>
      </c>
      <c r="F69" s="3">
        <f>INDEX('[4]M&amp;D Index'!$E$4:$E$230,MATCH($B69,'[4]M&amp;D Index'!$B$4:$B$230,0))</f>
        <v>1</v>
      </c>
      <c r="G69" s="3">
        <f>INDEX('[5]Building Index'!$P$4:$P$230,MATCH($B69,'[5]Building Index'!$L$4:$L$230,0))</f>
        <v>0.90330719870257337</v>
      </c>
      <c r="H69" s="3">
        <f>INDEX('[5]Building Index'!$P$4:$P$230,MATCH($B69,'[5]Building Index'!$L$4:$L$230,0))</f>
        <v>0.90330719870257337</v>
      </c>
      <c r="I69" s="3">
        <f>INDEX('[6]Land Index'!$F$7:$F$233,MATCH($B69,'[6]Land Index'!$A$7:$A$233,0))</f>
        <v>0.44504292866952938</v>
      </c>
      <c r="J69" s="3">
        <f>INDEX('[7]Business Rates Index'!$P$4:$P$230,MATCH(B69,'[7]Business Rates Index'!$M$4:$M$230,0))</f>
        <v>1.0970588558638903</v>
      </c>
      <c r="K69" s="133">
        <f>SUMIF('Op Rev data input yr MFF adj'!$H$4:$H$241,$B69,'Op Rev data input yr MFF adj'!$F$4:$F$241)</f>
        <v>442761.48021638393</v>
      </c>
      <c r="N69" s="136">
        <f t="shared" si="9"/>
        <v>0.910858556431837</v>
      </c>
      <c r="O69" s="31">
        <f t="shared" si="10"/>
        <v>0.910858556431837</v>
      </c>
      <c r="P69" s="31">
        <f t="shared" si="11"/>
        <v>0.99603480709830883</v>
      </c>
      <c r="Q69" s="31">
        <f t="shared" si="12"/>
        <v>0.89942270791716505</v>
      </c>
      <c r="R69" s="31">
        <f t="shared" si="13"/>
        <v>0.89942270791716505</v>
      </c>
      <c r="S69" s="31">
        <f t="shared" si="14"/>
        <v>0.18064450981909499</v>
      </c>
      <c r="T69" s="137">
        <f t="shared" si="15"/>
        <v>1.0667844299401104</v>
      </c>
    </row>
    <row r="70" spans="1:20" ht="13.5" thickBot="1" x14ac:dyDescent="0.25">
      <c r="A70" s="8" t="str">
        <f>INDEX('[2]NHS Trusts and Care Trusts'!$H$2:$H$245,MATCH($B70,'[2]NHS Trusts and Care Trusts'!$A$2:$A$245,0))</f>
        <v>NOTTINGHAM</v>
      </c>
      <c r="B70" s="7" t="s">
        <v>376</v>
      </c>
      <c r="C70" s="2" t="s">
        <v>445</v>
      </c>
      <c r="D70" s="3">
        <f>INDEX('[3]Staff non MD Index Floor'!$N$2:$N$228,MATCH($B70,'[3]Staff non MD Index Floor'!$M$2:$M$228,0))</f>
        <v>1.011742885003301</v>
      </c>
      <c r="E70" s="3">
        <f>INDEX('[3]Staff non MD Index Floor'!$N$2:$N$228,MATCH($B70,'[3]Staff non MD Index Floor'!$M$2:$M$228,0))</f>
        <v>1.011742885003301</v>
      </c>
      <c r="F70" s="3">
        <f>INDEX('[4]M&amp;D Index'!$E$4:$E$230,MATCH($B70,'[4]M&amp;D Index'!$B$4:$B$230,0))</f>
        <v>1.0000000000000002</v>
      </c>
      <c r="G70" s="3">
        <f>INDEX('[5]Building Index'!$P$4:$P$230,MATCH($B70,'[5]Building Index'!$L$4:$L$230,0))</f>
        <v>0.97971743527991717</v>
      </c>
      <c r="H70" s="3">
        <f>INDEX('[5]Building Index'!$P$4:$P$230,MATCH($B70,'[5]Building Index'!$L$4:$L$230,0))</f>
        <v>0.97971743527991717</v>
      </c>
      <c r="I70" s="3">
        <f>INDEX('[6]Land Index'!$F$7:$F$233,MATCH($B70,'[6]Land Index'!$A$7:$A$233,0))</f>
        <v>0.15946671750318692</v>
      </c>
      <c r="J70" s="3">
        <f>INDEX('[7]Business Rates Index'!$P$4:$P$230,MATCH(B70,'[7]Business Rates Index'!$M$4:$M$230,0))</f>
        <v>0.53445805214029962</v>
      </c>
      <c r="K70" s="133">
        <f>SUMIF('Op Rev data input yr MFF adj'!$H$4:$H$241,$B70,'Op Rev data input yr MFF adj'!$F$4:$F$241)</f>
        <v>444976.95245493407</v>
      </c>
      <c r="N70" s="136">
        <f t="shared" si="9"/>
        <v>0.95200098290569213</v>
      </c>
      <c r="O70" s="31">
        <f t="shared" si="10"/>
        <v>0.95200098290569213</v>
      </c>
      <c r="P70" s="31">
        <f t="shared" si="11"/>
        <v>0.99603480709830905</v>
      </c>
      <c r="Q70" s="31">
        <f t="shared" si="12"/>
        <v>0.9755043576523782</v>
      </c>
      <c r="R70" s="31">
        <f t="shared" si="13"/>
        <v>0.9755043576523782</v>
      </c>
      <c r="S70" s="31">
        <f t="shared" si="14"/>
        <v>6.4728108593798225E-2</v>
      </c>
      <c r="T70" s="137">
        <f t="shared" si="15"/>
        <v>0.51970915273312268</v>
      </c>
    </row>
    <row r="71" spans="1:20" ht="13.5" thickBot="1" x14ac:dyDescent="0.25">
      <c r="A71" s="8" t="str">
        <f>INDEX('[2]NHS Trusts and Care Trusts'!$H$2:$H$245,MATCH($B71,'[2]NHS Trusts and Care Trusts'!$A$2:$A$245,0))</f>
        <v>SOUTHAMPTON</v>
      </c>
      <c r="B71" s="7" t="s">
        <v>79</v>
      </c>
      <c r="C71" s="2" t="s">
        <v>169</v>
      </c>
      <c r="D71" s="3">
        <f>INDEX('[3]Staff non MD Index Floor'!$N$2:$N$228,MATCH($B71,'[3]Staff non MD Index Floor'!$M$2:$M$228,0))</f>
        <v>1.0895013585946065</v>
      </c>
      <c r="E71" s="3">
        <f>INDEX('[3]Staff non MD Index Floor'!$N$2:$N$228,MATCH($B71,'[3]Staff non MD Index Floor'!$M$2:$M$228,0))</f>
        <v>1.0895013585946065</v>
      </c>
      <c r="F71" s="3">
        <f>INDEX('[4]M&amp;D Index'!$E$4:$E$230,MATCH($B71,'[4]M&amp;D Index'!$B$4:$B$230,0))</f>
        <v>0.99999999999999989</v>
      </c>
      <c r="G71" s="3">
        <f>INDEX('[5]Building Index'!$P$4:$P$230,MATCH($B71,'[5]Building Index'!$L$4:$L$230,0))</f>
        <v>1.0454923486110317</v>
      </c>
      <c r="H71" s="3">
        <f>INDEX('[5]Building Index'!$P$4:$P$230,MATCH($B71,'[5]Building Index'!$L$4:$L$230,0))</f>
        <v>1.0454923486110317</v>
      </c>
      <c r="I71" s="3">
        <f>INDEX('[6]Land Index'!$F$7:$F$233,MATCH($B71,'[6]Land Index'!$A$7:$A$233,0))</f>
        <v>2.4314582537730183</v>
      </c>
      <c r="J71" s="3">
        <f>INDEX('[7]Business Rates Index'!$P$4:$P$230,MATCH(B71,'[7]Business Rates Index'!$M$4:$M$230,0))</f>
        <v>1.1044012429086916</v>
      </c>
      <c r="K71" s="133">
        <f>SUMIF('Op Rev data input yr MFF adj'!$H$4:$H$241,$B71,'Op Rev data input yr MFF adj'!$F$4:$F$241)</f>
        <v>700447.68173681013</v>
      </c>
      <c r="N71" s="136">
        <f t="shared" si="9"/>
        <v>1.0251679350883385</v>
      </c>
      <c r="O71" s="31">
        <f t="shared" si="10"/>
        <v>1.0251679350883385</v>
      </c>
      <c r="P71" s="31">
        <f t="shared" si="11"/>
        <v>0.99603480709830872</v>
      </c>
      <c r="Q71" s="31">
        <f t="shared" si="12"/>
        <v>1.0409964192082464</v>
      </c>
      <c r="R71" s="31">
        <f t="shared" si="13"/>
        <v>1.0409964192082464</v>
      </c>
      <c r="S71" s="31">
        <f t="shared" si="14"/>
        <v>0.98693756512773045</v>
      </c>
      <c r="T71" s="137">
        <f t="shared" si="15"/>
        <v>1.0739241965407091</v>
      </c>
    </row>
    <row r="72" spans="1:20" ht="13.5" thickBot="1" x14ac:dyDescent="0.25">
      <c r="A72" s="8" t="str">
        <f>INDEX('[2]NHS Trusts and Care Trusts'!$H$2:$H$245,MATCH($B72,'[2]NHS Trusts and Care Trusts'!$A$2:$A$245,0))</f>
        <v>SHEFFIELD</v>
      </c>
      <c r="B72" s="7" t="s">
        <v>319</v>
      </c>
      <c r="C72" s="2" t="s">
        <v>320</v>
      </c>
      <c r="D72" s="3">
        <f>INDEX('[3]Staff non MD Index Floor'!$N$2:$N$228,MATCH($B72,'[3]Staff non MD Index Floor'!$M$2:$M$228,0))</f>
        <v>0.99331135783242741</v>
      </c>
      <c r="E72" s="3">
        <f>INDEX('[3]Staff non MD Index Floor'!$N$2:$N$228,MATCH($B72,'[3]Staff non MD Index Floor'!$M$2:$M$228,0))</f>
        <v>0.99331135783242741</v>
      </c>
      <c r="F72" s="3">
        <f>INDEX('[4]M&amp;D Index'!$E$4:$E$230,MATCH($B72,'[4]M&amp;D Index'!$B$4:$B$230,0))</f>
        <v>1</v>
      </c>
      <c r="G72" s="3">
        <f>INDEX('[5]Building Index'!$P$4:$P$230,MATCH($B72,'[5]Building Index'!$L$4:$L$230,0))</f>
        <v>0.88429020504567712</v>
      </c>
      <c r="H72" s="3">
        <f>INDEX('[5]Building Index'!$P$4:$P$230,MATCH($B72,'[5]Building Index'!$L$4:$L$230,0))</f>
        <v>0.88429020504567712</v>
      </c>
      <c r="I72" s="3">
        <f>INDEX('[6]Land Index'!$F$7:$F$233,MATCH($B72,'[6]Land Index'!$A$7:$A$233,0))</f>
        <v>0.3887033968880827</v>
      </c>
      <c r="J72" s="3">
        <f>INDEX('[7]Business Rates Index'!$P$4:$P$230,MATCH(B72,'[7]Business Rates Index'!$M$4:$M$230,0))</f>
        <v>0.78677958349834565</v>
      </c>
      <c r="K72" s="133">
        <f>SUMIF('Op Rev data input yr MFF adj'!$H$4:$H$241,$B72,'Op Rev data input yr MFF adj'!$F$4:$F$241)</f>
        <v>1028618.0011695883</v>
      </c>
      <c r="N72" s="136">
        <f t="shared" si="9"/>
        <v>0.9346578098098246</v>
      </c>
      <c r="O72" s="31">
        <f t="shared" si="10"/>
        <v>0.9346578098098246</v>
      </c>
      <c r="P72" s="31">
        <f t="shared" si="11"/>
        <v>0.99603480709830883</v>
      </c>
      <c r="Q72" s="31">
        <f t="shared" si="12"/>
        <v>0.88048749301364582</v>
      </c>
      <c r="R72" s="31">
        <f t="shared" si="13"/>
        <v>0.88048749301364582</v>
      </c>
      <c r="S72" s="31">
        <f t="shared" si="14"/>
        <v>0.15777609320921307</v>
      </c>
      <c r="T72" s="137">
        <f t="shared" si="15"/>
        <v>0.76506762147220053</v>
      </c>
    </row>
    <row r="73" spans="1:20" ht="13.5" thickBot="1" x14ac:dyDescent="0.25">
      <c r="A73" s="8" t="str">
        <f>INDEX('[2]NHS Trusts and Care Trusts'!$H$2:$H$245,MATCH($B73,'[2]NHS Trusts and Care Trusts'!$A$2:$A$245,0))</f>
        <v>PORTSMOUTH</v>
      </c>
      <c r="B73" s="7" t="s">
        <v>393</v>
      </c>
      <c r="C73" s="2" t="s">
        <v>394</v>
      </c>
      <c r="D73" s="3">
        <f>INDEX('[3]Staff non MD Index Floor'!$N$2:$N$228,MATCH($B73,'[3]Staff non MD Index Floor'!$M$2:$M$228,0))</f>
        <v>1.0383156112553278</v>
      </c>
      <c r="E73" s="3">
        <f>INDEX('[3]Staff non MD Index Floor'!$N$2:$N$228,MATCH($B73,'[3]Staff non MD Index Floor'!$M$2:$M$228,0))</f>
        <v>1.0383156112553278</v>
      </c>
      <c r="F73" s="3">
        <f>INDEX('[4]M&amp;D Index'!$E$4:$E$230,MATCH($B73,'[4]M&amp;D Index'!$B$4:$B$230,0))</f>
        <v>1</v>
      </c>
      <c r="G73" s="3">
        <f>INDEX('[5]Building Index'!$P$4:$P$230,MATCH($B73,'[5]Building Index'!$L$4:$L$230,0))</f>
        <v>1.0174091606439513</v>
      </c>
      <c r="H73" s="3">
        <f>INDEX('[5]Building Index'!$P$4:$P$230,MATCH($B73,'[5]Building Index'!$L$4:$L$230,0))</f>
        <v>1.0174091606439513</v>
      </c>
      <c r="I73" s="3">
        <f>INDEX('[6]Land Index'!$F$7:$F$233,MATCH($B73,'[6]Land Index'!$A$7:$A$233,0))</f>
        <v>2.0820341784418797</v>
      </c>
      <c r="J73" s="3">
        <f>INDEX('[7]Business Rates Index'!$P$4:$P$230,MATCH(B73,'[7]Business Rates Index'!$M$4:$M$230,0))</f>
        <v>0.88651220675869913</v>
      </c>
      <c r="K73" s="133">
        <f>SUMIF('Op Rev data input yr MFF adj'!$H$4:$H$241,$B73,'Op Rev data input yr MFF adj'!$F$4:$F$241)</f>
        <v>487046.09922890941</v>
      </c>
      <c r="N73" s="136">
        <f t="shared" si="9"/>
        <v>0.97700462946983946</v>
      </c>
      <c r="O73" s="31">
        <f t="shared" si="10"/>
        <v>0.97700462946983946</v>
      </c>
      <c r="P73" s="31">
        <f t="shared" si="11"/>
        <v>0.99603480709830883</v>
      </c>
      <c r="Q73" s="31">
        <f t="shared" si="12"/>
        <v>1.0130339973382809</v>
      </c>
      <c r="R73" s="31">
        <f t="shared" si="13"/>
        <v>1.0130339973382809</v>
      </c>
      <c r="S73" s="31">
        <f t="shared" si="14"/>
        <v>0.84510508843635157</v>
      </c>
      <c r="T73" s="137">
        <f t="shared" si="15"/>
        <v>0.86204802419402848</v>
      </c>
    </row>
    <row r="74" spans="1:20" ht="13.5" thickBot="1" x14ac:dyDescent="0.25">
      <c r="A74" s="8" t="str">
        <f>INDEX('[2]NHS Trusts and Care Trusts'!$H$2:$H$245,MATCH($B74,'[2]NHS Trusts and Care Trusts'!$A$2:$A$245,0))</f>
        <v>READING</v>
      </c>
      <c r="B74" s="7" t="s">
        <v>399</v>
      </c>
      <c r="C74" s="2" t="s">
        <v>400</v>
      </c>
      <c r="D74" s="3">
        <f>INDEX('[3]Staff non MD Index Floor'!$N$2:$N$228,MATCH($B74,'[3]Staff non MD Index Floor'!$M$2:$M$228,0))</f>
        <v>1.1835366319127254</v>
      </c>
      <c r="E74" s="3">
        <f>INDEX('[3]Staff non MD Index Floor'!$N$2:$N$228,MATCH($B74,'[3]Staff non MD Index Floor'!$M$2:$M$228,0))</f>
        <v>1.1835366319127254</v>
      </c>
      <c r="F74" s="3">
        <f>INDEX('[4]M&amp;D Index'!$E$4:$E$230,MATCH($B74,'[4]M&amp;D Index'!$B$4:$B$230,0))</f>
        <v>1</v>
      </c>
      <c r="G74" s="3">
        <f>INDEX('[5]Building Index'!$P$4:$P$230,MATCH($B74,'[5]Building Index'!$L$4:$L$230,0))</f>
        <v>1.0744601416146398</v>
      </c>
      <c r="H74" s="3">
        <f>INDEX('[5]Building Index'!$P$4:$P$230,MATCH($B74,'[5]Building Index'!$L$4:$L$230,0))</f>
        <v>1.0744601416146398</v>
      </c>
      <c r="I74" s="3">
        <f>INDEX('[6]Land Index'!$F$7:$F$233,MATCH($B74,'[6]Land Index'!$A$7:$A$233,0))</f>
        <v>2.9965404403740665</v>
      </c>
      <c r="J74" s="3">
        <f>INDEX('[7]Business Rates Index'!$P$4:$P$230,MATCH(B74,'[7]Business Rates Index'!$M$4:$M$230,0))</f>
        <v>1.241117089462179</v>
      </c>
      <c r="K74" s="133">
        <f>SUMIF('Op Rev data input yr MFF adj'!$H$4:$H$241,$B74,'Op Rev data input yr MFF adj'!$F$4:$F$241)</f>
        <v>348863.02259864897</v>
      </c>
      <c r="N74" s="136">
        <f t="shared" si="9"/>
        <v>1.1136505663512828</v>
      </c>
      <c r="O74" s="31">
        <f t="shared" si="10"/>
        <v>1.1136505663512828</v>
      </c>
      <c r="P74" s="31">
        <f t="shared" si="11"/>
        <v>0.99603480709830883</v>
      </c>
      <c r="Q74" s="31">
        <f t="shared" si="12"/>
        <v>1.0698396420488383</v>
      </c>
      <c r="R74" s="31">
        <f t="shared" si="13"/>
        <v>1.0698396420488383</v>
      </c>
      <c r="S74" s="31">
        <f t="shared" si="14"/>
        <v>1.2163064372750023</v>
      </c>
      <c r="T74" s="137">
        <f t="shared" si="15"/>
        <v>1.2068672338716402</v>
      </c>
    </row>
    <row r="75" spans="1:20" ht="13.5" thickBot="1" x14ac:dyDescent="0.25">
      <c r="A75" s="8" t="str">
        <f>INDEX('[2]NHS Trusts and Care Trusts'!$H$2:$H$245,MATCH($B75,'[2]NHS Trusts and Care Trusts'!$A$2:$A$245,0))</f>
        <v>LONDON</v>
      </c>
      <c r="B75" s="7" t="s">
        <v>301</v>
      </c>
      <c r="C75" s="2" t="s">
        <v>302</v>
      </c>
      <c r="D75" s="3">
        <f>INDEX('[3]Staff non MD Index Floor'!$N$2:$N$228,MATCH($B75,'[3]Staff non MD Index Floor'!$M$2:$M$228,0))</f>
        <v>1.2304353207465673</v>
      </c>
      <c r="E75" s="3">
        <f>INDEX('[3]Staff non MD Index Floor'!$N$2:$N$228,MATCH($B75,'[3]Staff non MD Index Floor'!$M$2:$M$228,0))</f>
        <v>1.2304353207465673</v>
      </c>
      <c r="F75" s="3">
        <f>INDEX('[4]M&amp;D Index'!$E$4:$E$230,MATCH($B75,'[4]M&amp;D Index'!$B$4:$B$230,0))</f>
        <v>1.0211724009598964</v>
      </c>
      <c r="G75" s="3">
        <f>INDEX('[5]Building Index'!$P$4:$P$230,MATCH($B75,'[5]Building Index'!$L$4:$L$230,0))</f>
        <v>1.2075294133317998</v>
      </c>
      <c r="H75" s="3">
        <f>INDEX('[5]Building Index'!$P$4:$P$230,MATCH($B75,'[5]Building Index'!$L$4:$L$230,0))</f>
        <v>1.2075294133317998</v>
      </c>
      <c r="I75" s="3">
        <f>INDEX('[6]Land Index'!$F$7:$F$233,MATCH($B75,'[6]Land Index'!$A$7:$A$233,0))</f>
        <v>24.590789580720134</v>
      </c>
      <c r="J75" s="3">
        <f>INDEX('[7]Business Rates Index'!$P$4:$P$230,MATCH(B75,'[7]Business Rates Index'!$M$4:$M$230,0))</f>
        <v>1.7446062898414214</v>
      </c>
      <c r="K75" s="133">
        <f>SUMIF('Op Rev data input yr MFF adj'!$H$4:$H$241,$B75,'Op Rev data input yr MFF adj'!$F$4:$F$241)</f>
        <v>1132715.0753820001</v>
      </c>
      <c r="N75" s="136">
        <f t="shared" si="9"/>
        <v>1.1577799578484713</v>
      </c>
      <c r="O75" s="31">
        <f t="shared" si="10"/>
        <v>1.1577799578484713</v>
      </c>
      <c r="P75" s="31">
        <f t="shared" si="11"/>
        <v>1.0171232554042071</v>
      </c>
      <c r="Q75" s="31">
        <f t="shared" si="12"/>
        <v>1.2023366761478893</v>
      </c>
      <c r="R75" s="31">
        <f t="shared" si="13"/>
        <v>1.2023366761478893</v>
      </c>
      <c r="S75" s="31">
        <f t="shared" si="14"/>
        <v>9.9814890737704225</v>
      </c>
      <c r="T75" s="137">
        <f t="shared" si="15"/>
        <v>1.6964621509872</v>
      </c>
    </row>
    <row r="76" spans="1:20" ht="13.5" thickBot="1" x14ac:dyDescent="0.25">
      <c r="A76" s="8" t="str">
        <f>INDEX('[2]NHS Trusts and Care Trusts'!$H$2:$H$245,MATCH($B76,'[2]NHS Trusts and Care Trusts'!$A$2:$A$245,0))</f>
        <v>LONDON</v>
      </c>
      <c r="B76" s="7" t="s">
        <v>106</v>
      </c>
      <c r="C76" s="2" t="s">
        <v>446</v>
      </c>
      <c r="D76" s="3">
        <f>INDEX('[3]Staff non MD Index Floor'!$N$2:$N$228,MATCH($B76,'[3]Staff non MD Index Floor'!$M$2:$M$228,0))</f>
        <v>1.2301229601280783</v>
      </c>
      <c r="E76" s="3">
        <f>INDEX('[3]Staff non MD Index Floor'!$N$2:$N$228,MATCH($B76,'[3]Staff non MD Index Floor'!$M$2:$M$228,0))</f>
        <v>1.2301229601280783</v>
      </c>
      <c r="F76" s="3">
        <f>INDEX('[4]M&amp;D Index'!$E$4:$E$230,MATCH($B76,'[4]M&amp;D Index'!$B$4:$B$230,0))</f>
        <v>1.0211724009598964</v>
      </c>
      <c r="G76" s="3">
        <f>INDEX('[5]Building Index'!$P$4:$P$230,MATCH($B76,'[5]Building Index'!$L$4:$L$230,0))</f>
        <v>1.1462133578934812</v>
      </c>
      <c r="H76" s="3">
        <f>INDEX('[5]Building Index'!$P$4:$P$230,MATCH($B76,'[5]Building Index'!$L$4:$L$230,0))</f>
        <v>1.1462133578934812</v>
      </c>
      <c r="I76" s="3">
        <f>INDEX('[6]Land Index'!$F$7:$F$233,MATCH($B76,'[6]Land Index'!$A$7:$A$233,0))</f>
        <v>2.7528663098450004</v>
      </c>
      <c r="J76" s="3">
        <f>INDEX('[7]Business Rates Index'!$P$4:$P$230,MATCH(B76,'[7]Business Rates Index'!$M$4:$M$230,0))</f>
        <v>1.0355989506651726</v>
      </c>
      <c r="K76" s="133">
        <f>SUMIF('Op Rev data input yr MFF adj'!$H$4:$H$241,$B76,'Op Rev data input yr MFF adj'!$F$4:$F$241)</f>
        <v>447763.47441378853</v>
      </c>
      <c r="N76" s="136">
        <f t="shared" si="9"/>
        <v>1.1574860416566894</v>
      </c>
      <c r="O76" s="31">
        <f t="shared" si="10"/>
        <v>1.1574860416566894</v>
      </c>
      <c r="P76" s="31">
        <f t="shared" si="11"/>
        <v>1.0171232554042071</v>
      </c>
      <c r="Q76" s="31">
        <f t="shared" si="12"/>
        <v>1.1412842980639524</v>
      </c>
      <c r="R76" s="31">
        <f t="shared" si="13"/>
        <v>1.1412842980639524</v>
      </c>
      <c r="S76" s="31">
        <f t="shared" si="14"/>
        <v>1.1173982398195079</v>
      </c>
      <c r="T76" s="137">
        <f t="shared" si="15"/>
        <v>1.0070205717103184</v>
      </c>
    </row>
    <row r="77" spans="1:20" ht="13.5" thickBot="1" x14ac:dyDescent="0.25">
      <c r="A77" s="8" t="str">
        <f>INDEX('[2]NHS Trusts and Care Trusts'!$H$2:$H$245,MATCH($B77,'[2]NHS Trusts and Care Trusts'!$A$2:$A$245,0))</f>
        <v>THORNTON HEATH</v>
      </c>
      <c r="B77" s="7" t="s">
        <v>38</v>
      </c>
      <c r="C77" s="2" t="s">
        <v>170</v>
      </c>
      <c r="D77" s="3">
        <f>INDEX('[3]Staff non MD Index Floor'!$N$2:$N$228,MATCH($B77,'[3]Staff non MD Index Floor'!$M$2:$M$228,0))</f>
        <v>1.2283430836662674</v>
      </c>
      <c r="E77" s="3">
        <f>INDEX('[3]Staff non MD Index Floor'!$N$2:$N$228,MATCH($B77,'[3]Staff non MD Index Floor'!$M$2:$M$228,0))</f>
        <v>1.2283430836662674</v>
      </c>
      <c r="F77" s="3">
        <f>INDEX('[4]M&amp;D Index'!$E$4:$E$230,MATCH($B77,'[4]M&amp;D Index'!$B$4:$B$230,0))</f>
        <v>1.0211724009598964</v>
      </c>
      <c r="G77" s="3">
        <f>INDEX('[5]Building Index'!$P$4:$P$230,MATCH($B77,'[5]Building Index'!$L$4:$L$230,0))</f>
        <v>1.150528116242225</v>
      </c>
      <c r="H77" s="3">
        <f>INDEX('[5]Building Index'!$P$4:$P$230,MATCH($B77,'[5]Building Index'!$L$4:$L$230,0))</f>
        <v>1.150528116242225</v>
      </c>
      <c r="I77" s="3">
        <f>INDEX('[6]Land Index'!$F$7:$F$233,MATCH($B77,'[6]Land Index'!$A$7:$A$233,0))</f>
        <v>6.147454781662141</v>
      </c>
      <c r="J77" s="3">
        <f>INDEX('[7]Business Rates Index'!$P$4:$P$230,MATCH(B77,'[7]Business Rates Index'!$M$4:$M$230,0))</f>
        <v>1.1635472713707926</v>
      </c>
      <c r="K77" s="133">
        <f>SUMIF('Op Rev data input yr MFF adj'!$H$4:$H$241,$B77,'Op Rev data input yr MFF adj'!$F$4:$F$241)</f>
        <v>228042.47168678752</v>
      </c>
      <c r="N77" s="136">
        <f t="shared" si="9"/>
        <v>1.1558112642342724</v>
      </c>
      <c r="O77" s="31">
        <f t="shared" si="10"/>
        <v>1.1558112642342724</v>
      </c>
      <c r="P77" s="31">
        <f t="shared" si="11"/>
        <v>1.0171232554042071</v>
      </c>
      <c r="Q77" s="31">
        <f t="shared" si="12"/>
        <v>1.1455805016629155</v>
      </c>
      <c r="R77" s="31">
        <f t="shared" si="13"/>
        <v>1.1455805016629155</v>
      </c>
      <c r="S77" s="31">
        <f t="shared" si="14"/>
        <v>2.4952737907515967</v>
      </c>
      <c r="T77" s="137">
        <f t="shared" si="15"/>
        <v>1.1314380317546624</v>
      </c>
    </row>
    <row r="78" spans="1:20" ht="13.5" thickBot="1" x14ac:dyDescent="0.25">
      <c r="A78" s="8" t="str">
        <f>INDEX('[2]NHS Trusts and Care Trusts'!$H$2:$H$245,MATCH($B78,'[2]NHS Trusts and Care Trusts'!$A$2:$A$245,0))</f>
        <v>LONDON</v>
      </c>
      <c r="B78" s="7" t="s">
        <v>84</v>
      </c>
      <c r="C78" s="2" t="s">
        <v>447</v>
      </c>
      <c r="D78" s="3">
        <f>INDEX('[3]Staff non MD Index Floor'!$N$2:$N$228,MATCH($B78,'[3]Staff non MD Index Floor'!$M$2:$M$228,0))</f>
        <v>1.2276203527071359</v>
      </c>
      <c r="E78" s="3">
        <f>INDEX('[3]Staff non MD Index Floor'!$N$2:$N$228,MATCH($B78,'[3]Staff non MD Index Floor'!$M$2:$M$228,0))</f>
        <v>1.2276203527071359</v>
      </c>
      <c r="F78" s="3">
        <f>INDEX('[4]M&amp;D Index'!$E$4:$E$230,MATCH($B78,'[4]M&amp;D Index'!$B$4:$B$230,0))</f>
        <v>1.0211724009598964</v>
      </c>
      <c r="G78" s="3">
        <f>INDEX('[5]Building Index'!$P$4:$P$230,MATCH($B78,'[5]Building Index'!$L$4:$L$230,0))</f>
        <v>1.2170875940413621</v>
      </c>
      <c r="H78" s="3">
        <f>INDEX('[5]Building Index'!$P$4:$P$230,MATCH($B78,'[5]Building Index'!$L$4:$L$230,0))</f>
        <v>1.2170875940413621</v>
      </c>
      <c r="I78" s="3">
        <f>INDEX('[6]Land Index'!$F$7:$F$233,MATCH($B78,'[6]Land Index'!$A$7:$A$233,0))</f>
        <v>3.8304868220211858</v>
      </c>
      <c r="J78" s="3">
        <f>INDEX('[7]Business Rates Index'!$P$4:$P$230,MATCH(B78,'[7]Business Rates Index'!$M$4:$M$230,0))</f>
        <v>1.5403149592432397</v>
      </c>
      <c r="K78" s="133">
        <f>SUMIF('Op Rev data input yr MFF adj'!$H$4:$H$241,$B78,'Op Rev data input yr MFF adj'!$F$4:$F$241)</f>
        <v>658243.52923904744</v>
      </c>
      <c r="N78" s="136">
        <f t="shared" si="9"/>
        <v>1.1551312094558615</v>
      </c>
      <c r="O78" s="31">
        <f t="shared" si="10"/>
        <v>1.1551312094558615</v>
      </c>
      <c r="P78" s="31">
        <f t="shared" si="11"/>
        <v>1.0171232554042071</v>
      </c>
      <c r="Q78" s="31">
        <f t="shared" si="12"/>
        <v>1.211853753825233</v>
      </c>
      <c r="R78" s="31">
        <f t="shared" si="13"/>
        <v>1.211853753825233</v>
      </c>
      <c r="S78" s="31">
        <f t="shared" si="14"/>
        <v>1.5548082437825645</v>
      </c>
      <c r="T78" s="137">
        <f t="shared" si="15"/>
        <v>1.4978084420371245</v>
      </c>
    </row>
    <row r="79" spans="1:20" ht="13.5" thickBot="1" x14ac:dyDescent="0.25">
      <c r="A79" s="8" t="str">
        <f>INDEX('[2]NHS Trusts and Care Trusts'!$H$2:$H$245,MATCH($B79,'[2]NHS Trusts and Care Trusts'!$A$2:$A$245,0))</f>
        <v>ST AUSTELL</v>
      </c>
      <c r="B79" s="7" t="s">
        <v>1</v>
      </c>
      <c r="C79" s="2" t="s">
        <v>171</v>
      </c>
      <c r="D79" s="3">
        <f>INDEX('[3]Staff non MD Index Floor'!$N$2:$N$228,MATCH($B79,'[3]Staff non MD Index Floor'!$M$2:$M$228,0))</f>
        <v>0.94875621748378403</v>
      </c>
      <c r="E79" s="3">
        <f>INDEX('[3]Staff non MD Index Floor'!$N$2:$N$228,MATCH($B79,'[3]Staff non MD Index Floor'!$M$2:$M$228,0))</f>
        <v>0.94875621748378403</v>
      </c>
      <c r="F79" s="3">
        <f>INDEX('[4]M&amp;D Index'!$E$4:$E$230,MATCH($B79,'[4]M&amp;D Index'!$B$4:$B$230,0))</f>
        <v>1.0000000000000002</v>
      </c>
      <c r="G79" s="3">
        <f>INDEX('[5]Building Index'!$P$4:$P$230,MATCH($B79,'[5]Building Index'!$L$4:$L$230,0))</f>
        <v>0.96051493833540535</v>
      </c>
      <c r="H79" s="3">
        <f>INDEX('[5]Building Index'!$P$4:$P$230,MATCH($B79,'[5]Building Index'!$L$4:$L$230,0))</f>
        <v>0.96051493833540535</v>
      </c>
      <c r="I79" s="3">
        <f>INDEX('[6]Land Index'!$F$7:$F$233,MATCH($B79,'[6]Land Index'!$A$7:$A$233,0))</f>
        <v>0.37222011095737789</v>
      </c>
      <c r="J79" s="3">
        <f>INDEX('[7]Business Rates Index'!$P$4:$P$230,MATCH(B79,'[7]Business Rates Index'!$M$4:$M$230,0))</f>
        <v>0.72101488216470533</v>
      </c>
      <c r="K79" s="133">
        <f>SUMIF('Op Rev data input yr MFF adj'!$H$4:$H$241,$B79,'Op Rev data input yr MFF adj'!$F$4:$F$241)</f>
        <v>175739</v>
      </c>
      <c r="N79" s="136">
        <f t="shared" si="9"/>
        <v>0.89273358376965706</v>
      </c>
      <c r="O79" s="31">
        <f t="shared" si="10"/>
        <v>0.89273358376965706</v>
      </c>
      <c r="P79" s="31">
        <f t="shared" si="11"/>
        <v>0.99603480709830905</v>
      </c>
      <c r="Q79" s="31">
        <f t="shared" si="12"/>
        <v>0.95638443718079269</v>
      </c>
      <c r="R79" s="31">
        <f t="shared" si="13"/>
        <v>0.95638443718079269</v>
      </c>
      <c r="S79" s="31">
        <f t="shared" si="14"/>
        <v>0.15108546874280074</v>
      </c>
      <c r="T79" s="137">
        <f t="shared" si="15"/>
        <v>0.70111776222135525</v>
      </c>
    </row>
    <row r="80" spans="1:20" ht="13.5" thickBot="1" x14ac:dyDescent="0.25">
      <c r="A80" s="8" t="str">
        <f>INDEX('[2]NHS Trusts and Care Trusts'!$H$2:$H$245,MATCH($B80,'[2]NHS Trusts and Care Trusts'!$A$2:$A$245,0))</f>
        <v>WARWICK</v>
      </c>
      <c r="B80" s="7" t="s">
        <v>73</v>
      </c>
      <c r="C80" s="2" t="s">
        <v>172</v>
      </c>
      <c r="D80" s="3">
        <f>INDEX('[3]Staff non MD Index Floor'!$N$2:$N$228,MATCH($B80,'[3]Staff non MD Index Floor'!$M$2:$M$228,0))</f>
        <v>1.0512410693942602</v>
      </c>
      <c r="E80" s="3">
        <f>INDEX('[3]Staff non MD Index Floor'!$N$2:$N$228,MATCH($B80,'[3]Staff non MD Index Floor'!$M$2:$M$228,0))</f>
        <v>1.0512410693942602</v>
      </c>
      <c r="F80" s="3">
        <f>INDEX('[4]M&amp;D Index'!$E$4:$E$230,MATCH($B80,'[4]M&amp;D Index'!$B$4:$B$230,0))</f>
        <v>1</v>
      </c>
      <c r="G80" s="3">
        <f>INDEX('[5]Building Index'!$P$4:$P$230,MATCH($B80,'[5]Building Index'!$L$4:$L$230,0))</f>
        <v>0.98806694039178067</v>
      </c>
      <c r="H80" s="3">
        <f>INDEX('[5]Building Index'!$P$4:$P$230,MATCH($B80,'[5]Building Index'!$L$4:$L$230,0))</f>
        <v>0.98806694039178067</v>
      </c>
      <c r="I80" s="3">
        <f>INDEX('[6]Land Index'!$F$7:$F$233,MATCH($B80,'[6]Land Index'!$A$7:$A$233,0))</f>
        <v>1.3273443742317741</v>
      </c>
      <c r="J80" s="3">
        <f>INDEX('[7]Business Rates Index'!$P$4:$P$230,MATCH(B80,'[7]Business Rates Index'!$M$4:$M$230,0))</f>
        <v>0.87509019777593222</v>
      </c>
      <c r="K80" s="133">
        <f>SUMIF('Op Rev data input yr MFF adj'!$H$4:$H$241,$B80,'Op Rev data input yr MFF adj'!$F$4:$F$241)</f>
        <v>253141.1345470378</v>
      </c>
      <c r="N80" s="136">
        <f t="shared" si="9"/>
        <v>0.98916685866380105</v>
      </c>
      <c r="O80" s="31">
        <f t="shared" si="10"/>
        <v>0.98916685866380105</v>
      </c>
      <c r="P80" s="31">
        <f t="shared" si="11"/>
        <v>0.99603480709830883</v>
      </c>
      <c r="Q80" s="31">
        <f t="shared" si="12"/>
        <v>0.98381795739814215</v>
      </c>
      <c r="R80" s="31">
        <f t="shared" si="13"/>
        <v>0.98381795739814215</v>
      </c>
      <c r="S80" s="31">
        <f t="shared" si="14"/>
        <v>0.53877380899198857</v>
      </c>
      <c r="T80" s="137">
        <f t="shared" si="15"/>
        <v>0.8509412168643008</v>
      </c>
    </row>
    <row r="81" spans="1:20" ht="13.5" thickBot="1" x14ac:dyDescent="0.25">
      <c r="A81" s="8" t="str">
        <f>INDEX('[2]NHS Trusts and Care Trusts'!$H$2:$H$245,MATCH($B81,'[2]NHS Trusts and Care Trusts'!$A$2:$A$245,0))</f>
        <v>STOKE-ON-TRENT</v>
      </c>
      <c r="B81" s="7" t="s">
        <v>431</v>
      </c>
      <c r="C81" s="2" t="s">
        <v>448</v>
      </c>
      <c r="D81" s="3">
        <f>INDEX('[3]Staff non MD Index Floor'!$N$2:$N$228,MATCH($B81,'[3]Staff non MD Index Floor'!$M$2:$M$228,0))</f>
        <v>0.98163304520192252</v>
      </c>
      <c r="E81" s="3">
        <f>INDEX('[3]Staff non MD Index Floor'!$N$2:$N$228,MATCH($B81,'[3]Staff non MD Index Floor'!$M$2:$M$228,0))</f>
        <v>0.98163304520192252</v>
      </c>
      <c r="F81" s="3">
        <f>INDEX('[4]M&amp;D Index'!$E$4:$E$230,MATCH($B81,'[4]M&amp;D Index'!$B$4:$B$230,0))</f>
        <v>1</v>
      </c>
      <c r="G81" s="3">
        <f>INDEX('[5]Building Index'!$P$4:$P$230,MATCH($B81,'[5]Building Index'!$L$4:$L$230,0))</f>
        <v>0.93733808152267195</v>
      </c>
      <c r="H81" s="3">
        <f>INDEX('[5]Building Index'!$P$4:$P$230,MATCH($B81,'[5]Building Index'!$L$4:$L$230,0))</f>
        <v>0.93733808152267195</v>
      </c>
      <c r="I81" s="3">
        <f>INDEX('[6]Land Index'!$F$7:$F$233,MATCH($B81,'[6]Land Index'!$A$7:$A$233,0))</f>
        <v>0.70301818147660067</v>
      </c>
      <c r="J81" s="3">
        <f>INDEX('[7]Business Rates Index'!$P$4:$P$230,MATCH(B81,'[7]Business Rates Index'!$M$4:$M$230,0))</f>
        <v>0.5404621243841794</v>
      </c>
      <c r="K81" s="133">
        <f>SUMIF('Op Rev data input yr MFF adj'!$H$4:$H$241,$B81,'Op Rev data input yr MFF adj'!$F$4:$F$241)</f>
        <v>720052.16703580983</v>
      </c>
      <c r="N81" s="136">
        <f t="shared" si="9"/>
        <v>0.92366908404983628</v>
      </c>
      <c r="O81" s="31">
        <f t="shared" si="10"/>
        <v>0.92366908404983628</v>
      </c>
      <c r="P81" s="31">
        <f t="shared" si="11"/>
        <v>0.99603480709830883</v>
      </c>
      <c r="Q81" s="31">
        <f t="shared" si="12"/>
        <v>0.93330724777561802</v>
      </c>
      <c r="R81" s="31">
        <f t="shared" si="13"/>
        <v>0.93330724777561802</v>
      </c>
      <c r="S81" s="31">
        <f t="shared" si="14"/>
        <v>0.28535758374234138</v>
      </c>
      <c r="T81" s="137">
        <f t="shared" si="15"/>
        <v>0.52554753665552656</v>
      </c>
    </row>
    <row r="82" spans="1:20" ht="13.5" thickBot="1" x14ac:dyDescent="0.25">
      <c r="A82" s="8" t="str">
        <f>INDEX('[2]NHS Trusts and Care Trusts'!$H$2:$H$245,MATCH($B82,'[2]NHS Trusts and Care Trusts'!$A$2:$A$245,0))</f>
        <v>GRIMSBY</v>
      </c>
      <c r="B82" s="7" t="s">
        <v>369</v>
      </c>
      <c r="C82" s="2" t="s">
        <v>449</v>
      </c>
      <c r="D82" s="3">
        <f>INDEX('[3]Staff non MD Index Floor'!$N$2:$N$228,MATCH($B82,'[3]Staff non MD Index Floor'!$M$2:$M$228,0))</f>
        <v>0.99500319477544186</v>
      </c>
      <c r="E82" s="3">
        <f>INDEX('[3]Staff non MD Index Floor'!$N$2:$N$228,MATCH($B82,'[3]Staff non MD Index Floor'!$M$2:$M$228,0))</f>
        <v>0.99500319477544186</v>
      </c>
      <c r="F82" s="3">
        <f>INDEX('[4]M&amp;D Index'!$E$4:$E$230,MATCH($B82,'[4]M&amp;D Index'!$B$4:$B$230,0))</f>
        <v>1</v>
      </c>
      <c r="G82" s="3">
        <f>INDEX('[5]Building Index'!$P$4:$P$230,MATCH($B82,'[5]Building Index'!$L$4:$L$230,0))</f>
        <v>0.83111977931058267</v>
      </c>
      <c r="H82" s="3">
        <f>INDEX('[5]Building Index'!$P$4:$P$230,MATCH($B82,'[5]Building Index'!$L$4:$L$230,0))</f>
        <v>0.83111977931058267</v>
      </c>
      <c r="I82" s="3">
        <f>INDEX('[6]Land Index'!$F$7:$F$233,MATCH($B82,'[6]Land Index'!$A$7:$A$233,0))</f>
        <v>0.40173899486343811</v>
      </c>
      <c r="J82" s="3">
        <f>INDEX('[7]Business Rates Index'!$P$4:$P$230,MATCH(B82,'[7]Business Rates Index'!$M$4:$M$230,0))</f>
        <v>0.47289107841422617</v>
      </c>
      <c r="K82" s="133">
        <f>SUMIF('Op Rev data input yr MFF adj'!$H$4:$H$241,$B82,'Op Rev data input yr MFF adj'!$F$4:$F$241)</f>
        <v>336446.54680111952</v>
      </c>
      <c r="N82" s="136">
        <f t="shared" si="9"/>
        <v>0.93624974631517555</v>
      </c>
      <c r="O82" s="31">
        <f t="shared" si="10"/>
        <v>0.93624974631517555</v>
      </c>
      <c r="P82" s="31">
        <f t="shared" si="11"/>
        <v>0.99603480709830883</v>
      </c>
      <c r="Q82" s="31">
        <f t="shared" si="12"/>
        <v>0.82754571599199112</v>
      </c>
      <c r="R82" s="31">
        <f t="shared" si="13"/>
        <v>0.82754571599199112</v>
      </c>
      <c r="S82" s="31">
        <f t="shared" si="14"/>
        <v>0.1630672888552076</v>
      </c>
      <c r="T82" s="137">
        <f t="shared" si="15"/>
        <v>0.45984118063805429</v>
      </c>
    </row>
    <row r="83" spans="1:20" ht="13.5" thickBot="1" x14ac:dyDescent="0.25">
      <c r="A83" s="8" t="str">
        <f>INDEX('[2]NHS Trusts and Care Trusts'!$H$2:$H$245,MATCH($B83,'[2]NHS Trusts and Care Trusts'!$A$2:$A$245,0))</f>
        <v>MACCLESFIELD</v>
      </c>
      <c r="B83" s="7" t="s">
        <v>274</v>
      </c>
      <c r="C83" s="2" t="s">
        <v>275</v>
      </c>
      <c r="D83" s="3">
        <f>INDEX('[3]Staff non MD Index Floor'!$N$2:$N$228,MATCH($B83,'[3]Staff non MD Index Floor'!$M$2:$M$228,0))</f>
        <v>1.0150967374121931</v>
      </c>
      <c r="E83" s="3">
        <f>INDEX('[3]Staff non MD Index Floor'!$N$2:$N$228,MATCH($B83,'[3]Staff non MD Index Floor'!$M$2:$M$228,0))</f>
        <v>1.0150967374121931</v>
      </c>
      <c r="F83" s="3">
        <f>INDEX('[4]M&amp;D Index'!$E$4:$E$230,MATCH($B83,'[4]M&amp;D Index'!$B$4:$B$230,0))</f>
        <v>1</v>
      </c>
      <c r="G83" s="3">
        <f>INDEX('[5]Building Index'!$P$4:$P$230,MATCH($B83,'[5]Building Index'!$L$4:$L$230,0))</f>
        <v>1.0132278536465376</v>
      </c>
      <c r="H83" s="3">
        <f>INDEX('[5]Building Index'!$P$4:$P$230,MATCH($B83,'[5]Building Index'!$L$4:$L$230,0))</f>
        <v>1.0132278536465376</v>
      </c>
      <c r="I83" s="3">
        <f>INDEX('[6]Land Index'!$F$7:$F$233,MATCH($B83,'[6]Land Index'!$A$7:$A$233,0))</f>
        <v>0.47287366158619409</v>
      </c>
      <c r="J83" s="3">
        <f>INDEX('[7]Business Rates Index'!$P$4:$P$230,MATCH(B83,'[7]Business Rates Index'!$M$4:$M$230,0))</f>
        <v>0.67596555765350819</v>
      </c>
      <c r="K83" s="133">
        <f>SUMIF('Op Rev data input yr MFF adj'!$H$4:$H$241,$B83,'Op Rev data input yr MFF adj'!$F$4:$F$241)</f>
        <v>157802.9999809404</v>
      </c>
      <c r="N83" s="136">
        <f t="shared" si="9"/>
        <v>0.95515679535281939</v>
      </c>
      <c r="O83" s="31">
        <f t="shared" si="10"/>
        <v>0.95515679535281939</v>
      </c>
      <c r="P83" s="31">
        <f t="shared" si="11"/>
        <v>0.99603480709830883</v>
      </c>
      <c r="Q83" s="31">
        <f t="shared" si="12"/>
        <v>1.0088706712099731</v>
      </c>
      <c r="R83" s="31">
        <f t="shared" si="13"/>
        <v>1.0088706712099731</v>
      </c>
      <c r="S83" s="31">
        <f t="shared" si="14"/>
        <v>0.1919411034323602</v>
      </c>
      <c r="T83" s="137">
        <f t="shared" si="15"/>
        <v>0.65731161844794683</v>
      </c>
    </row>
    <row r="84" spans="1:20" ht="13.5" thickBot="1" x14ac:dyDescent="0.25">
      <c r="A84" s="8" t="str">
        <f>INDEX('[2]NHS Trusts and Care Trusts'!$H$2:$H$245,MATCH($B84,'[2]NHS Trusts and Care Trusts'!$A$2:$A$245,0))</f>
        <v>CHESTER</v>
      </c>
      <c r="B84" s="7" t="s">
        <v>2</v>
      </c>
      <c r="C84" s="2" t="s">
        <v>3</v>
      </c>
      <c r="D84" s="3">
        <f>INDEX('[3]Staff non MD Index Floor'!$N$2:$N$228,MATCH($B84,'[3]Staff non MD Index Floor'!$M$2:$M$228,0))</f>
        <v>1.008664652008362</v>
      </c>
      <c r="E84" s="3">
        <f>INDEX('[3]Staff non MD Index Floor'!$N$2:$N$228,MATCH($B84,'[3]Staff non MD Index Floor'!$M$2:$M$228,0))</f>
        <v>1.008664652008362</v>
      </c>
      <c r="F84" s="3">
        <f>INDEX('[4]M&amp;D Index'!$E$4:$E$230,MATCH($B84,'[4]M&amp;D Index'!$B$4:$B$230,0))</f>
        <v>1</v>
      </c>
      <c r="G84" s="3">
        <f>INDEX('[5]Building Index'!$P$4:$P$230,MATCH($B84,'[5]Building Index'!$L$4:$L$230,0))</f>
        <v>0.97794843883873395</v>
      </c>
      <c r="H84" s="3">
        <f>INDEX('[5]Building Index'!$P$4:$P$230,MATCH($B84,'[5]Building Index'!$L$4:$L$230,0))</f>
        <v>0.97794843883873395</v>
      </c>
      <c r="I84" s="3">
        <f>INDEX('[6]Land Index'!$F$7:$F$233,MATCH($B84,'[6]Land Index'!$A$7:$A$233,0))</f>
        <v>0.21520201674099332</v>
      </c>
      <c r="J84" s="3">
        <f>INDEX('[7]Business Rates Index'!$P$4:$P$230,MATCH(B84,'[7]Business Rates Index'!$M$4:$M$230,0))</f>
        <v>0.83110519383628056</v>
      </c>
      <c r="K84" s="133">
        <f>SUMIF('Op Rev data input yr MFF adj'!$H$4:$H$241,$B84,'Op Rev data input yr MFF adj'!$F$4:$F$241)</f>
        <v>221188.32863726187</v>
      </c>
      <c r="N84" s="136">
        <f t="shared" si="9"/>
        <v>0.94910451495891213</v>
      </c>
      <c r="O84" s="31">
        <f t="shared" si="10"/>
        <v>0.94910451495891213</v>
      </c>
      <c r="P84" s="31">
        <f t="shared" si="11"/>
        <v>0.99603480709830883</v>
      </c>
      <c r="Q84" s="31">
        <f t="shared" si="12"/>
        <v>0.97374296842431696</v>
      </c>
      <c r="R84" s="31">
        <f t="shared" si="13"/>
        <v>0.97374296842431696</v>
      </c>
      <c r="S84" s="31">
        <f t="shared" si="14"/>
        <v>8.7351265062172098E-2</v>
      </c>
      <c r="T84" s="137">
        <f t="shared" si="15"/>
        <v>0.80817002268190186</v>
      </c>
    </row>
    <row r="85" spans="1:20" ht="13.5" thickBot="1" x14ac:dyDescent="0.25">
      <c r="A85" s="8" t="str">
        <f>INDEX('[2]NHS Trusts and Care Trusts'!$H$2:$H$245,MATCH($B85,'[2]NHS Trusts and Care Trusts'!$A$2:$A$245,0))</f>
        <v>LONDON</v>
      </c>
      <c r="B85" s="7" t="s">
        <v>12</v>
      </c>
      <c r="C85" s="2" t="s">
        <v>13</v>
      </c>
      <c r="D85" s="3">
        <f>INDEX('[3]Staff non MD Index Floor'!$N$2:$N$228,MATCH($B85,'[3]Staff non MD Index Floor'!$M$2:$M$228,0))</f>
        <v>1.22864628668069</v>
      </c>
      <c r="E85" s="3">
        <f>INDEX('[3]Staff non MD Index Floor'!$N$2:$N$228,MATCH($B85,'[3]Staff non MD Index Floor'!$M$2:$M$228,0))</f>
        <v>1.22864628668069</v>
      </c>
      <c r="F85" s="3">
        <f>INDEX('[4]M&amp;D Index'!$E$4:$E$230,MATCH($B85,'[4]M&amp;D Index'!$B$4:$B$230,0))</f>
        <v>1.0211724009598964</v>
      </c>
      <c r="G85" s="3">
        <f>INDEX('[5]Building Index'!$P$4:$P$230,MATCH($B85,'[5]Building Index'!$L$4:$L$230,0))</f>
        <v>1.1797747632502356</v>
      </c>
      <c r="H85" s="3">
        <f>INDEX('[5]Building Index'!$P$4:$P$230,MATCH($B85,'[5]Building Index'!$L$4:$L$230,0))</f>
        <v>1.1797747632502356</v>
      </c>
      <c r="I85" s="3">
        <f>INDEX('[6]Land Index'!$F$7:$F$233,MATCH($B85,'[6]Land Index'!$A$7:$A$233,0))</f>
        <v>4.2551941340402939</v>
      </c>
      <c r="J85" s="3">
        <f>INDEX('[7]Business Rates Index'!$P$4:$P$230,MATCH(B85,'[7]Business Rates Index'!$M$4:$M$230,0))</f>
        <v>1.4508648245148494</v>
      </c>
      <c r="K85" s="133">
        <f>SUMIF('Op Rev data input yr MFF adj'!$H$4:$H$241,$B85,'Op Rev data input yr MFF adj'!$F$4:$F$241)</f>
        <v>915096.2557676807</v>
      </c>
      <c r="N85" s="136">
        <f t="shared" si="9"/>
        <v>1.1560965635647928</v>
      </c>
      <c r="O85" s="31">
        <f t="shared" si="10"/>
        <v>1.1560965635647928</v>
      </c>
      <c r="P85" s="31">
        <f t="shared" si="11"/>
        <v>1.0171232554042071</v>
      </c>
      <c r="Q85" s="31">
        <f t="shared" si="12"/>
        <v>1.174701379352393</v>
      </c>
      <c r="R85" s="31">
        <f t="shared" si="13"/>
        <v>1.174701379352393</v>
      </c>
      <c r="S85" s="31">
        <f t="shared" si="14"/>
        <v>1.7271984543755905</v>
      </c>
      <c r="T85" s="137">
        <f t="shared" si="15"/>
        <v>1.410826772389921</v>
      </c>
    </row>
    <row r="86" spans="1:20" ht="13.5" thickBot="1" x14ac:dyDescent="0.25">
      <c r="A86" s="8" t="str">
        <f>INDEX('[2]NHS Trusts and Care Trusts'!$H$2:$H$245,MATCH($B86,'[2]NHS Trusts and Care Trusts'!$A$2:$A$245,0))</f>
        <v>SUTTON-IN-ASHFIELD</v>
      </c>
      <c r="B86" s="7" t="s">
        <v>321</v>
      </c>
      <c r="C86" s="2" t="s">
        <v>322</v>
      </c>
      <c r="D86" s="3">
        <f>INDEX('[3]Staff non MD Index Floor'!$N$2:$N$228,MATCH($B86,'[3]Staff non MD Index Floor'!$M$2:$M$228,0))</f>
        <v>0.98921260029821245</v>
      </c>
      <c r="E86" s="3">
        <f>INDEX('[3]Staff non MD Index Floor'!$N$2:$N$228,MATCH($B86,'[3]Staff non MD Index Floor'!$M$2:$M$228,0))</f>
        <v>0.98921260029821245</v>
      </c>
      <c r="F86" s="3">
        <f>INDEX('[4]M&amp;D Index'!$E$4:$E$230,MATCH($B86,'[4]M&amp;D Index'!$B$4:$B$230,0))</f>
        <v>1</v>
      </c>
      <c r="G86" s="3">
        <f>INDEX('[5]Building Index'!$P$4:$P$230,MATCH($B86,'[5]Building Index'!$L$4:$L$230,0))</f>
        <v>0.95519900933964685</v>
      </c>
      <c r="H86" s="3">
        <f>INDEX('[5]Building Index'!$P$4:$P$230,MATCH($B86,'[5]Building Index'!$L$4:$L$230,0))</f>
        <v>0.95519900933964685</v>
      </c>
      <c r="I86" s="3">
        <f>INDEX('[6]Land Index'!$F$7:$F$233,MATCH($B86,'[6]Land Index'!$A$7:$A$233,0))</f>
        <v>0.79786589558751564</v>
      </c>
      <c r="J86" s="3">
        <f>INDEX('[7]Business Rates Index'!$P$4:$P$230,MATCH(B86,'[7]Business Rates Index'!$M$4:$M$230,0))</f>
        <v>0.47267582983452577</v>
      </c>
      <c r="K86" s="133">
        <f>SUMIF('Op Rev data input yr MFF adj'!$H$4:$H$241,$B86,'Op Rev data input yr MFF adj'!$F$4:$F$241)</f>
        <v>286434.64063693723</v>
      </c>
      <c r="N86" s="136">
        <f t="shared" si="9"/>
        <v>0.93080107776939913</v>
      </c>
      <c r="O86" s="31">
        <f t="shared" si="10"/>
        <v>0.93080107776939913</v>
      </c>
      <c r="P86" s="31">
        <f t="shared" si="11"/>
        <v>0.99603480709830883</v>
      </c>
      <c r="Q86" s="31">
        <f t="shared" si="12"/>
        <v>0.95109136826766116</v>
      </c>
      <c r="R86" s="31">
        <f t="shared" si="13"/>
        <v>0.95109136826766116</v>
      </c>
      <c r="S86" s="31">
        <f t="shared" si="14"/>
        <v>0.32385660871112298</v>
      </c>
      <c r="T86" s="137">
        <f t="shared" si="15"/>
        <v>0.4596318720561457</v>
      </c>
    </row>
    <row r="87" spans="1:20" ht="13.5" thickBot="1" x14ac:dyDescent="0.25">
      <c r="A87" s="8" t="str">
        <f>INDEX('[2]NHS Trusts and Care Trusts'!$H$2:$H$245,MATCH($B87,'[2]NHS Trusts and Care Trusts'!$A$2:$A$245,0))</f>
        <v>PLYMOUTH</v>
      </c>
      <c r="B87" s="7" t="s">
        <v>389</v>
      </c>
      <c r="C87" s="2" t="s">
        <v>817</v>
      </c>
      <c r="D87" s="3">
        <f>INDEX('[3]Staff non MD Index Floor'!$N$2:$N$228,MATCH($B87,'[3]Staff non MD Index Floor'!$M$2:$M$228,0))</f>
        <v>0.98305768878283484</v>
      </c>
      <c r="E87" s="3">
        <f>INDEX('[3]Staff non MD Index Floor'!$N$2:$N$228,MATCH($B87,'[3]Staff non MD Index Floor'!$M$2:$M$228,0))</f>
        <v>0.98305768878283484</v>
      </c>
      <c r="F87" s="3">
        <f>INDEX('[4]M&amp;D Index'!$E$4:$E$230,MATCH($B87,'[4]M&amp;D Index'!$B$4:$B$230,0))</f>
        <v>1</v>
      </c>
      <c r="G87" s="3">
        <f>INDEX('[5]Building Index'!$P$4:$P$230,MATCH($B87,'[5]Building Index'!$L$4:$L$230,0))</f>
        <v>0.92232419235946961</v>
      </c>
      <c r="H87" s="3">
        <f>INDEX('[5]Building Index'!$P$4:$P$230,MATCH($B87,'[5]Building Index'!$L$4:$L$230,0))</f>
        <v>0.92232419235946961</v>
      </c>
      <c r="I87" s="3">
        <f>INDEX('[6]Land Index'!$F$7:$F$233,MATCH($B87,'[6]Land Index'!$A$7:$A$233,0))</f>
        <v>0.48304916658178765</v>
      </c>
      <c r="J87" s="3">
        <f>INDEX('[7]Business Rates Index'!$P$4:$P$230,MATCH(B87,'[7]Business Rates Index'!$M$4:$M$230,0))</f>
        <v>0.88651220675869913</v>
      </c>
      <c r="K87" s="133">
        <f>SUMIF('Op Rev data input yr MFF adj'!$H$4:$H$241,$B87,'Op Rev data input yr MFF adj'!$F$4:$F$241)</f>
        <v>443334.44901655806</v>
      </c>
      <c r="N87" s="136">
        <f t="shared" si="9"/>
        <v>0.92500960456094861</v>
      </c>
      <c r="O87" s="31">
        <f t="shared" si="10"/>
        <v>0.92500960456094861</v>
      </c>
      <c r="P87" s="31">
        <f t="shared" si="11"/>
        <v>0.99603480709830883</v>
      </c>
      <c r="Q87" s="31">
        <f t="shared" si="12"/>
        <v>0.91835792282068429</v>
      </c>
      <c r="R87" s="31">
        <f t="shared" si="13"/>
        <v>0.91835792282068429</v>
      </c>
      <c r="S87" s="31">
        <f t="shared" si="14"/>
        <v>0.19607137715131573</v>
      </c>
      <c r="T87" s="137">
        <f t="shared" si="15"/>
        <v>0.86204802419402848</v>
      </c>
    </row>
    <row r="88" spans="1:20" ht="13.5" thickBot="1" x14ac:dyDescent="0.25">
      <c r="A88" s="8" t="str">
        <f>INDEX('[2]NHS Trusts and Care Trusts'!$H$2:$H$245,MATCH($B88,'[2]NHS Trusts and Care Trusts'!$A$2:$A$245,0))</f>
        <v>COVENTRY</v>
      </c>
      <c r="B88" s="7" t="s">
        <v>132</v>
      </c>
      <c r="C88" s="2" t="s">
        <v>133</v>
      </c>
      <c r="D88" s="3">
        <f>INDEX('[3]Staff non MD Index Floor'!$N$2:$N$228,MATCH($B88,'[3]Staff non MD Index Floor'!$M$2:$M$228,0))</f>
        <v>1.0273206412553553</v>
      </c>
      <c r="E88" s="3">
        <f>INDEX('[3]Staff non MD Index Floor'!$N$2:$N$228,MATCH($B88,'[3]Staff non MD Index Floor'!$M$2:$M$228,0))</f>
        <v>1.0273206412553553</v>
      </c>
      <c r="F88" s="3">
        <f>INDEX('[4]M&amp;D Index'!$E$4:$E$230,MATCH($B88,'[4]M&amp;D Index'!$B$4:$B$230,0))</f>
        <v>1</v>
      </c>
      <c r="G88" s="3">
        <f>INDEX('[5]Building Index'!$P$4:$P$230,MATCH($B88,'[5]Building Index'!$L$4:$L$230,0))</f>
        <v>0.94475244804116476</v>
      </c>
      <c r="H88" s="3">
        <f>INDEX('[5]Building Index'!$P$4:$P$230,MATCH($B88,'[5]Building Index'!$L$4:$L$230,0))</f>
        <v>0.94475244804116476</v>
      </c>
      <c r="I88" s="3">
        <f>INDEX('[6]Land Index'!$F$7:$F$233,MATCH($B88,'[6]Land Index'!$A$7:$A$233,0))</f>
        <v>0.8484867595524479</v>
      </c>
      <c r="J88" s="3">
        <f>INDEX('[7]Business Rates Index'!$P$4:$P$230,MATCH(B88,'[7]Business Rates Index'!$M$4:$M$230,0))</f>
        <v>0.71812071506887554</v>
      </c>
      <c r="K88" s="133">
        <f>SUMIF('Op Rev data input yr MFF adj'!$H$4:$H$241,$B88,'Op Rev data input yr MFF adj'!$F$4:$F$241)</f>
        <v>575079.9627438793</v>
      </c>
      <c r="N88" s="136">
        <f t="shared" si="9"/>
        <v>0.9666588959814757</v>
      </c>
      <c r="O88" s="31">
        <f t="shared" si="10"/>
        <v>0.9666588959814757</v>
      </c>
      <c r="P88" s="31">
        <f t="shared" si="11"/>
        <v>0.99603480709830883</v>
      </c>
      <c r="Q88" s="31">
        <f t="shared" si="12"/>
        <v>0.94068973030330227</v>
      </c>
      <c r="R88" s="31">
        <f t="shared" si="13"/>
        <v>0.94068973030330227</v>
      </c>
      <c r="S88" s="31">
        <f t="shared" si="14"/>
        <v>0.34440379768658141</v>
      </c>
      <c r="T88" s="137">
        <f t="shared" si="15"/>
        <v>0.69830346253362796</v>
      </c>
    </row>
    <row r="89" spans="1:20" ht="13.5" thickBot="1" x14ac:dyDescent="0.25">
      <c r="A89" s="8" t="str">
        <f>INDEX('[2]NHS Trusts and Care Trusts'!$H$2:$H$245,MATCH($B89,'[2]NHS Trusts and Care Trusts'!$A$2:$A$245,0))</f>
        <v>LONDON</v>
      </c>
      <c r="B89" s="7" t="s">
        <v>424</v>
      </c>
      <c r="C89" s="2" t="s">
        <v>805</v>
      </c>
      <c r="D89" s="3">
        <f>INDEX('[3]Staff non MD Index Floor'!$N$2:$N$228,MATCH($B89,'[3]Staff non MD Index Floor'!$M$2:$M$228,0))</f>
        <v>1.2289113931557982</v>
      </c>
      <c r="E89" s="3">
        <f>INDEX('[3]Staff non MD Index Floor'!$N$2:$N$228,MATCH($B89,'[3]Staff non MD Index Floor'!$M$2:$M$228,0))</f>
        <v>1.2289113931557982</v>
      </c>
      <c r="F89" s="3">
        <f>INDEX('[4]M&amp;D Index'!$E$4:$E$230,MATCH($B89,'[4]M&amp;D Index'!$B$4:$B$230,0))</f>
        <v>1.0211724009598964</v>
      </c>
      <c r="G89" s="3">
        <f>INDEX('[5]Building Index'!$P$4:$P$230,MATCH($B89,'[5]Building Index'!$L$4:$L$230,0))</f>
        <v>1.2073790245302027</v>
      </c>
      <c r="H89" s="3">
        <f>INDEX('[5]Building Index'!$P$4:$P$230,MATCH($B89,'[5]Building Index'!$L$4:$L$230,0))</f>
        <v>1.2073790245302027</v>
      </c>
      <c r="I89" s="3">
        <f>INDEX('[6]Land Index'!$F$7:$F$233,MATCH($B89,'[6]Land Index'!$A$7:$A$233,0))</f>
        <v>7.9310192536656006</v>
      </c>
      <c r="J89" s="3">
        <f>INDEX('[7]Business Rates Index'!$P$4:$P$230,MATCH(B89,'[7]Business Rates Index'!$M$4:$M$230,0))</f>
        <v>2.1292732363653513</v>
      </c>
      <c r="K89" s="133">
        <f>SUMIF('Op Rev data input yr MFF adj'!$H$4:$H$241,$B89,'Op Rev data input yr MFF adj'!$F$4:$F$241)</f>
        <v>254872.58225225427</v>
      </c>
      <c r="N89" s="136">
        <f t="shared" si="9"/>
        <v>1.1563460158995891</v>
      </c>
      <c r="O89" s="31">
        <f t="shared" si="10"/>
        <v>1.1563460158995891</v>
      </c>
      <c r="P89" s="31">
        <f t="shared" si="11"/>
        <v>1.0171232554042071</v>
      </c>
      <c r="Q89" s="31">
        <f t="shared" si="12"/>
        <v>1.2021869340630624</v>
      </c>
      <c r="R89" s="31">
        <f t="shared" si="13"/>
        <v>1.2021869340630624</v>
      </c>
      <c r="S89" s="31">
        <f t="shared" si="14"/>
        <v>3.2192289623100327</v>
      </c>
      <c r="T89" s="137">
        <f t="shared" si="15"/>
        <v>2.0705138320532934</v>
      </c>
    </row>
    <row r="90" spans="1:20" ht="13.5" thickBot="1" x14ac:dyDescent="0.25">
      <c r="A90" s="8" t="str">
        <f>INDEX('[2]NHS Trusts and Care Trusts'!$H$2:$H$245,MATCH($B90,'[2]NHS Trusts and Care Trusts'!$A$2:$A$245,0))</f>
        <v>SOUTHALL</v>
      </c>
      <c r="B90" s="7" t="s">
        <v>142</v>
      </c>
      <c r="C90" s="2" t="s">
        <v>143</v>
      </c>
      <c r="D90" s="3">
        <f>INDEX('[3]Staff non MD Index Floor'!$N$2:$N$228,MATCH($B90,'[3]Staff non MD Index Floor'!$M$2:$M$228,0))</f>
        <v>1.1989154555253916</v>
      </c>
      <c r="E90" s="3">
        <f>INDEX('[3]Staff non MD Index Floor'!$N$2:$N$228,MATCH($B90,'[3]Staff non MD Index Floor'!$M$2:$M$228,0))</f>
        <v>1.1989154555253916</v>
      </c>
      <c r="F90" s="3">
        <f>INDEX('[4]M&amp;D Index'!$E$4:$E$230,MATCH($B90,'[4]M&amp;D Index'!$B$4:$B$230,0))</f>
        <v>1.0120920114704148</v>
      </c>
      <c r="G90" s="3">
        <f>INDEX('[5]Building Index'!$P$4:$P$230,MATCH($B90,'[5]Building Index'!$L$4:$L$230,0))</f>
        <v>1.1321728163971874</v>
      </c>
      <c r="H90" s="3">
        <f>INDEX('[5]Building Index'!$P$4:$P$230,MATCH($B90,'[5]Building Index'!$L$4:$L$230,0))</f>
        <v>1.1321728163971874</v>
      </c>
      <c r="I90" s="3">
        <f>INDEX('[6]Land Index'!$F$7:$F$233,MATCH($B90,'[6]Land Index'!$A$7:$A$233,0))</f>
        <v>0.71285809127610233</v>
      </c>
      <c r="J90" s="3">
        <f>INDEX('[7]Business Rates Index'!$P$4:$P$230,MATCH(B90,'[7]Business Rates Index'!$M$4:$M$230,0))</f>
        <v>1.211571111844429</v>
      </c>
      <c r="K90" s="133">
        <f>SUMIF('Op Rev data input yr MFF adj'!$H$4:$H$241,$B90,'Op Rev data input yr MFF adj'!$F$4:$F$241)</f>
        <v>214646.33612572908</v>
      </c>
      <c r="N90" s="136">
        <f t="shared" si="9"/>
        <v>1.1281212934620977</v>
      </c>
      <c r="O90" s="31">
        <f t="shared" si="10"/>
        <v>1.1281212934620977</v>
      </c>
      <c r="P90" s="31">
        <f t="shared" si="11"/>
        <v>1.0080788714106739</v>
      </c>
      <c r="Q90" s="31">
        <f t="shared" si="12"/>
        <v>1.1273041350902062</v>
      </c>
      <c r="R90" s="31">
        <f t="shared" si="13"/>
        <v>1.1273041350902062</v>
      </c>
      <c r="S90" s="31">
        <f t="shared" si="14"/>
        <v>0.28935163817594189</v>
      </c>
      <c r="T90" s="137">
        <f t="shared" si="15"/>
        <v>1.1781366067758363</v>
      </c>
    </row>
    <row r="91" spans="1:20" ht="13.5" thickBot="1" x14ac:dyDescent="0.25">
      <c r="A91" s="8" t="str">
        <f>INDEX('[2]NHS Trusts and Care Trusts'!$H$2:$H$245,MATCH($B91,'[2]NHS Trusts and Care Trusts'!$A$2:$A$245,0))</f>
        <v>OSWESTRY</v>
      </c>
      <c r="B91" s="7" t="s">
        <v>397</v>
      </c>
      <c r="C91" s="2" t="s">
        <v>450</v>
      </c>
      <c r="D91" s="3">
        <f>INDEX('[3]Staff non MD Index Floor'!$N$2:$N$228,MATCH($B91,'[3]Staff non MD Index Floor'!$M$2:$M$228,0))</f>
        <v>0.97628604605857061</v>
      </c>
      <c r="E91" s="3">
        <f>INDEX('[3]Staff non MD Index Floor'!$N$2:$N$228,MATCH($B91,'[3]Staff non MD Index Floor'!$M$2:$M$228,0))</f>
        <v>0.97628604605857061</v>
      </c>
      <c r="F91" s="3">
        <f>INDEX('[4]M&amp;D Index'!$E$4:$E$230,MATCH($B91,'[4]M&amp;D Index'!$B$4:$B$230,0))</f>
        <v>1</v>
      </c>
      <c r="G91" s="3">
        <f>INDEX('[5]Building Index'!$P$4:$P$230,MATCH($B91,'[5]Building Index'!$L$4:$L$230,0))</f>
        <v>0.94134118601636607</v>
      </c>
      <c r="H91" s="3">
        <f>INDEX('[5]Building Index'!$P$4:$P$230,MATCH($B91,'[5]Building Index'!$L$4:$L$230,0))</f>
        <v>0.94134118601636607</v>
      </c>
      <c r="I91" s="3">
        <f>INDEX('[6]Land Index'!$F$7:$F$233,MATCH($B91,'[6]Land Index'!$A$7:$A$233,0))</f>
        <v>0.13680919438908479</v>
      </c>
      <c r="J91" s="3">
        <f>INDEX('[7]Business Rates Index'!$P$4:$P$230,MATCH(B91,'[7]Business Rates Index'!$M$4:$M$230,0))</f>
        <v>0.53190732405521945</v>
      </c>
      <c r="K91" s="133">
        <f>SUMIF('Op Rev data input yr MFF adj'!$H$4:$H$241,$B91,'Op Rev data input yr MFF adj'!$F$4:$F$241)</f>
        <v>98267.279944552967</v>
      </c>
      <c r="N91" s="136">
        <f t="shared" si="9"/>
        <v>0.91863781719783344</v>
      </c>
      <c r="O91" s="31">
        <f t="shared" si="10"/>
        <v>0.91863781719783344</v>
      </c>
      <c r="P91" s="31">
        <f t="shared" si="11"/>
        <v>0.99603480709830883</v>
      </c>
      <c r="Q91" s="31">
        <f t="shared" si="12"/>
        <v>0.93729313772420375</v>
      </c>
      <c r="R91" s="31">
        <f t="shared" si="13"/>
        <v>0.93729313772420375</v>
      </c>
      <c r="S91" s="31">
        <f t="shared" si="14"/>
        <v>5.5531339264381342E-2</v>
      </c>
      <c r="T91" s="137">
        <f t="shared" si="15"/>
        <v>0.51722881451641711</v>
      </c>
    </row>
    <row r="92" spans="1:20" ht="13.5" thickBot="1" x14ac:dyDescent="0.25">
      <c r="A92" s="8" t="str">
        <f>INDEX('[2]NHS Trusts and Care Trusts'!$H$2:$H$245,MATCH($B92,'[2]NHS Trusts and Care Trusts'!$A$2:$A$245,0))</f>
        <v>WOLVERHAMPTON</v>
      </c>
      <c r="B92" s="7" t="s">
        <v>421</v>
      </c>
      <c r="C92" s="2" t="s">
        <v>332</v>
      </c>
      <c r="D92" s="3">
        <f>INDEX('[3]Staff non MD Index Floor'!$N$2:$N$228,MATCH($B92,'[3]Staff non MD Index Floor'!$M$2:$M$228,0))</f>
        <v>0.99278118460476272</v>
      </c>
      <c r="E92" s="3">
        <f>INDEX('[3]Staff non MD Index Floor'!$N$2:$N$228,MATCH($B92,'[3]Staff non MD Index Floor'!$M$2:$M$228,0))</f>
        <v>0.99278118460476272</v>
      </c>
      <c r="F92" s="3">
        <f>INDEX('[4]M&amp;D Index'!$E$4:$E$230,MATCH($B92,'[4]M&amp;D Index'!$B$4:$B$230,0))</f>
        <v>1</v>
      </c>
      <c r="G92" s="3">
        <f>INDEX('[5]Building Index'!$P$4:$P$230,MATCH($B92,'[5]Building Index'!$L$4:$L$230,0))</f>
        <v>0.94401364582217928</v>
      </c>
      <c r="H92" s="3">
        <f>INDEX('[5]Building Index'!$P$4:$P$230,MATCH($B92,'[5]Building Index'!$L$4:$L$230,0))</f>
        <v>0.94401364582217928</v>
      </c>
      <c r="I92" s="3">
        <f>INDEX('[6]Land Index'!$F$7:$F$233,MATCH($B92,'[6]Land Index'!$A$7:$A$233,0))</f>
        <v>0.55275673734488995</v>
      </c>
      <c r="J92" s="3">
        <f>INDEX('[7]Business Rates Index'!$P$4:$P$230,MATCH(B92,'[7]Business Rates Index'!$M$4:$M$230,0))</f>
        <v>0.51908814181636631</v>
      </c>
      <c r="K92" s="133">
        <f>SUMIF('Op Rev data input yr MFF adj'!$H$4:$H$241,$B92,'Op Rev data input yr MFF adj'!$F$4:$F$241)</f>
        <v>518223.39869116759</v>
      </c>
      <c r="N92" s="136">
        <f t="shared" si="9"/>
        <v>0.93415894251722642</v>
      </c>
      <c r="O92" s="31">
        <f t="shared" si="10"/>
        <v>0.93415894251722642</v>
      </c>
      <c r="P92" s="31">
        <f t="shared" si="11"/>
        <v>0.99603480709830883</v>
      </c>
      <c r="Q92" s="31">
        <f t="shared" si="12"/>
        <v>0.93995410515454936</v>
      </c>
      <c r="R92" s="31">
        <f t="shared" si="13"/>
        <v>0.93995410515454936</v>
      </c>
      <c r="S92" s="31">
        <f t="shared" si="14"/>
        <v>0.22436592839567671</v>
      </c>
      <c r="T92" s="137">
        <f t="shared" si="15"/>
        <v>0.50476339031070794</v>
      </c>
    </row>
    <row r="93" spans="1:20" ht="13.5" thickBot="1" x14ac:dyDescent="0.25">
      <c r="A93" s="8" t="str">
        <f>INDEX('[2]NHS Trusts and Care Trusts'!$H$2:$H$245,MATCH($B93,'[2]NHS Trusts and Care Trusts'!$A$2:$A$245,0))</f>
        <v>SUNDERLAND</v>
      </c>
      <c r="B93" s="7" t="s">
        <v>255</v>
      </c>
      <c r="C93" s="2" t="s">
        <v>256</v>
      </c>
      <c r="D93" s="3">
        <f>INDEX('[3]Staff non MD Index Floor'!$N$2:$N$228,MATCH($B93,'[3]Staff non MD Index Floor'!$M$2:$M$228,0))</f>
        <v>0.9993799583543187</v>
      </c>
      <c r="E93" s="3">
        <f>INDEX('[3]Staff non MD Index Floor'!$N$2:$N$228,MATCH($B93,'[3]Staff non MD Index Floor'!$M$2:$M$228,0))</f>
        <v>0.9993799583543187</v>
      </c>
      <c r="F93" s="3">
        <f>INDEX('[4]M&amp;D Index'!$E$4:$E$230,MATCH($B93,'[4]M&amp;D Index'!$B$4:$B$230,0))</f>
        <v>1</v>
      </c>
      <c r="G93" s="3">
        <f>INDEX('[5]Building Index'!$P$4:$P$230,MATCH($B93,'[5]Building Index'!$L$4:$L$230,0))</f>
        <v>0.874781708217229</v>
      </c>
      <c r="H93" s="3">
        <f>INDEX('[5]Building Index'!$P$4:$P$230,MATCH($B93,'[5]Building Index'!$L$4:$L$230,0))</f>
        <v>0.874781708217229</v>
      </c>
      <c r="I93" s="3">
        <f>INDEX('[6]Land Index'!$F$7:$F$233,MATCH($B93,'[6]Land Index'!$A$7:$A$233,0))</f>
        <v>0.53897425295000101</v>
      </c>
      <c r="J93" s="3">
        <f>INDEX('[7]Business Rates Index'!$P$4:$P$230,MATCH(B93,'[7]Business Rates Index'!$M$4:$M$230,0))</f>
        <v>0.60947714214660587</v>
      </c>
      <c r="K93" s="133">
        <f>SUMIF('Op Rev data input yr MFF adj'!$H$4:$H$241,$B93,'Op Rev data input yr MFF adj'!$F$4:$F$241)</f>
        <v>353507.15656757576</v>
      </c>
      <c r="N93" s="136">
        <f t="shared" si="9"/>
        <v>0.94036806855968835</v>
      </c>
      <c r="O93" s="31">
        <f t="shared" si="10"/>
        <v>0.94036806855968835</v>
      </c>
      <c r="P93" s="31">
        <f t="shared" si="11"/>
        <v>0.99603480709830883</v>
      </c>
      <c r="Q93" s="31">
        <f t="shared" si="12"/>
        <v>0.87101988556188625</v>
      </c>
      <c r="R93" s="31">
        <f t="shared" si="13"/>
        <v>0.87101988556188625</v>
      </c>
      <c r="S93" s="31">
        <f t="shared" si="14"/>
        <v>0.21877156889187072</v>
      </c>
      <c r="T93" s="137">
        <f t="shared" si="15"/>
        <v>0.59265801663339479</v>
      </c>
    </row>
    <row r="94" spans="1:20" ht="13.5" thickBot="1" x14ac:dyDescent="0.25">
      <c r="A94" s="8" t="str">
        <f>INDEX('[2]NHS Trusts and Care Trusts'!$H$2:$H$245,MATCH($B94,'[2]NHS Trusts and Care Trusts'!$A$2:$A$245,0))</f>
        <v>HEREFORD</v>
      </c>
      <c r="B94" s="7" t="s">
        <v>310</v>
      </c>
      <c r="C94" s="2" t="s">
        <v>186</v>
      </c>
      <c r="D94" s="3">
        <f>INDEX('[3]Staff non MD Index Floor'!$N$2:$N$228,MATCH($B94,'[3]Staff non MD Index Floor'!$M$2:$M$228,0))</f>
        <v>0.96227169834908988</v>
      </c>
      <c r="E94" s="3">
        <f>INDEX('[3]Staff non MD Index Floor'!$N$2:$N$228,MATCH($B94,'[3]Staff non MD Index Floor'!$M$2:$M$228,0))</f>
        <v>0.96227169834908988</v>
      </c>
      <c r="F94" s="3">
        <f>INDEX('[4]M&amp;D Index'!$E$4:$E$230,MATCH($B94,'[4]M&amp;D Index'!$B$4:$B$230,0))</f>
        <v>1</v>
      </c>
      <c r="G94" s="3">
        <f>INDEX('[5]Building Index'!$P$4:$P$230,MATCH($B94,'[5]Building Index'!$L$4:$L$230,0))</f>
        <v>0.9128156955310216</v>
      </c>
      <c r="H94" s="3">
        <f>INDEX('[5]Building Index'!$P$4:$P$230,MATCH($B94,'[5]Building Index'!$L$4:$L$230,0))</f>
        <v>0.9128156955310216</v>
      </c>
      <c r="I94" s="3">
        <f>INDEX('[6]Land Index'!$F$7:$F$233,MATCH($B94,'[6]Land Index'!$A$7:$A$233,0))</f>
        <v>0.5648130639019604</v>
      </c>
      <c r="J94" s="3">
        <f>INDEX('[7]Business Rates Index'!$P$4:$P$230,MATCH(B94,'[7]Business Rates Index'!$M$4:$M$230,0))</f>
        <v>0.50974451888625194</v>
      </c>
      <c r="K94" s="133">
        <f>SUMIF('Op Rev data input yr MFF adj'!$H$4:$H$241,$B94,'Op Rev data input yr MFF adj'!$F$4:$F$241)</f>
        <v>173317.26076601728</v>
      </c>
      <c r="N94" s="136">
        <f t="shared" si="9"/>
        <v>0.90545099573166188</v>
      </c>
      <c r="O94" s="31">
        <f t="shared" si="10"/>
        <v>0.90545099573166188</v>
      </c>
      <c r="P94" s="31">
        <f t="shared" si="11"/>
        <v>0.99603480709830883</v>
      </c>
      <c r="Q94" s="31">
        <f t="shared" si="12"/>
        <v>0.90889031536892473</v>
      </c>
      <c r="R94" s="31">
        <f t="shared" si="13"/>
        <v>0.90889031536892473</v>
      </c>
      <c r="S94" s="31">
        <f t="shared" si="14"/>
        <v>0.22925963428520035</v>
      </c>
      <c r="T94" s="137">
        <f t="shared" si="15"/>
        <v>0.49567761391156634</v>
      </c>
    </row>
    <row r="95" spans="1:20" ht="13.5" thickBot="1" x14ac:dyDescent="0.25">
      <c r="A95" s="8" t="str">
        <f>INDEX('[2]NHS Trusts and Care Trusts'!$H$2:$H$245,MATCH($B95,'[2]NHS Trusts and Care Trusts'!$A$2:$A$245,0))</f>
        <v>NUNEATON</v>
      </c>
      <c r="B95" s="7" t="s">
        <v>292</v>
      </c>
      <c r="C95" s="2" t="s">
        <v>293</v>
      </c>
      <c r="D95" s="3">
        <f>INDEX('[3]Staff non MD Index Floor'!$N$2:$N$228,MATCH($B95,'[3]Staff non MD Index Floor'!$M$2:$M$228,0))</f>
        <v>1.0258859039932906</v>
      </c>
      <c r="E95" s="3">
        <f>INDEX('[3]Staff non MD Index Floor'!$N$2:$N$228,MATCH($B95,'[3]Staff non MD Index Floor'!$M$2:$M$228,0))</f>
        <v>1.0258859039932906</v>
      </c>
      <c r="F95" s="3">
        <f>INDEX('[4]M&amp;D Index'!$E$4:$E$230,MATCH($B95,'[4]M&amp;D Index'!$B$4:$B$230,0))</f>
        <v>1</v>
      </c>
      <c r="G95" s="3">
        <f>INDEX('[5]Building Index'!$P$4:$P$230,MATCH($B95,'[5]Building Index'!$L$4:$L$230,0))</f>
        <v>0.94134118601636596</v>
      </c>
      <c r="H95" s="3">
        <f>INDEX('[5]Building Index'!$P$4:$P$230,MATCH($B95,'[5]Building Index'!$L$4:$L$230,0))</f>
        <v>0.94134118601636596</v>
      </c>
      <c r="I95" s="3">
        <f>INDEX('[6]Land Index'!$F$7:$F$233,MATCH($B95,'[6]Land Index'!$A$7:$A$233,0))</f>
        <v>0.54782039303187025</v>
      </c>
      <c r="J95" s="3">
        <f>INDEX('[7]Business Rates Index'!$P$4:$P$230,MATCH(B95,'[7]Business Rates Index'!$M$4:$M$230,0))</f>
        <v>0.62055854473108929</v>
      </c>
      <c r="K95" s="133">
        <f>SUMIF('Op Rev data input yr MFF adj'!$H$4:$H$241,$B95,'Op Rev data input yr MFF adj'!$F$4:$F$241)</f>
        <v>131771.44401638472</v>
      </c>
      <c r="N95" s="136">
        <f t="shared" si="9"/>
        <v>0.96530887780596608</v>
      </c>
      <c r="O95" s="31">
        <f t="shared" si="10"/>
        <v>0.96530887780596608</v>
      </c>
      <c r="P95" s="31">
        <f t="shared" si="11"/>
        <v>0.99603480709830883</v>
      </c>
      <c r="Q95" s="31">
        <f t="shared" si="12"/>
        <v>0.93729313772420364</v>
      </c>
      <c r="R95" s="31">
        <f t="shared" si="13"/>
        <v>0.93729313772420364</v>
      </c>
      <c r="S95" s="31">
        <f t="shared" si="14"/>
        <v>0.22236224865765783</v>
      </c>
      <c r="T95" s="137">
        <f t="shared" si="15"/>
        <v>0.60343361693581987</v>
      </c>
    </row>
    <row r="96" spans="1:20" ht="13.5" thickBot="1" x14ac:dyDescent="0.25">
      <c r="A96" s="8" t="str">
        <f>INDEX('[2]NHS Trusts and Care Trusts'!$H$2:$H$245,MATCH($B96,'[2]NHS Trusts and Care Trusts'!$A$2:$A$245,0))</f>
        <v>STOKE-ON-TRENT</v>
      </c>
      <c r="B96" s="7" t="s">
        <v>357</v>
      </c>
      <c r="C96" s="2" t="s">
        <v>358</v>
      </c>
      <c r="D96" s="3">
        <f>INDEX('[3]Staff non MD Index Floor'!$N$2:$N$228,MATCH($B96,'[3]Staff non MD Index Floor'!$M$2:$M$228,0))</f>
        <v>0.97662123921445609</v>
      </c>
      <c r="E96" s="3">
        <f>INDEX('[3]Staff non MD Index Floor'!$N$2:$N$228,MATCH($B96,'[3]Staff non MD Index Floor'!$M$2:$M$228,0))</f>
        <v>0.97662123921445609</v>
      </c>
      <c r="F96" s="3">
        <f>INDEX('[4]M&amp;D Index'!$E$4:$E$230,MATCH($B96,'[4]M&amp;D Index'!$B$4:$B$230,0))</f>
        <v>1</v>
      </c>
      <c r="G96" s="3">
        <f>INDEX('[5]Building Index'!$P$4:$P$230,MATCH($B96,'[5]Building Index'!$L$4:$L$230,0))</f>
        <v>0.93183268918791795</v>
      </c>
      <c r="H96" s="3">
        <f>INDEX('[5]Building Index'!$P$4:$P$230,MATCH($B96,'[5]Building Index'!$L$4:$L$230,0))</f>
        <v>0.93183268918791795</v>
      </c>
      <c r="I96" s="3">
        <f>INDEX('[6]Land Index'!$F$7:$F$233,MATCH($B96,'[6]Land Index'!$A$7:$A$233,0))</f>
        <v>0.93534080905356476</v>
      </c>
      <c r="J96" s="3">
        <f>INDEX('[7]Business Rates Index'!$P$4:$P$230,MATCH(B96,'[7]Business Rates Index'!$M$4:$M$230,0))</f>
        <v>0.53540414927978985</v>
      </c>
      <c r="K96" s="133">
        <f>SUMIF('Op Rev data input yr MFF adj'!$H$4:$H$241,$B96,'Op Rev data input yr MFF adj'!$F$4:$F$241)</f>
        <v>79996.522017776791</v>
      </c>
      <c r="N96" s="136">
        <f t="shared" si="9"/>
        <v>0.91895321769987415</v>
      </c>
      <c r="O96" s="31">
        <f t="shared" si="10"/>
        <v>0.91895321769987415</v>
      </c>
      <c r="P96" s="31">
        <f t="shared" si="11"/>
        <v>0.99603480709830883</v>
      </c>
      <c r="Q96" s="31">
        <f t="shared" si="12"/>
        <v>0.92782553027244408</v>
      </c>
      <c r="R96" s="31">
        <f t="shared" si="13"/>
        <v>0.92782553027244408</v>
      </c>
      <c r="S96" s="31">
        <f t="shared" si="14"/>
        <v>0.37965816571988004</v>
      </c>
      <c r="T96" s="137">
        <f t="shared" si="15"/>
        <v>0.52062914138480199</v>
      </c>
    </row>
    <row r="97" spans="1:20" ht="13.5" thickBot="1" x14ac:dyDescent="0.25">
      <c r="A97" s="8" t="str">
        <f>INDEX('[2]NHS Trusts and Care Trusts'!$H$2:$H$245,MATCH($B97,'[2]NHS Trusts and Care Trusts'!$A$2:$A$245,0))</f>
        <v>NORWICH</v>
      </c>
      <c r="B97" s="7" t="s">
        <v>51</v>
      </c>
      <c r="C97" s="2" t="s">
        <v>52</v>
      </c>
      <c r="D97" s="3">
        <f>INDEX('[3]Staff non MD Index Floor'!$N$2:$N$228,MATCH($B97,'[3]Staff non MD Index Floor'!$M$2:$M$228,0))</f>
        <v>0.98777697101235051</v>
      </c>
      <c r="E97" s="3">
        <f>INDEX('[3]Staff non MD Index Floor'!$N$2:$N$228,MATCH($B97,'[3]Staff non MD Index Floor'!$M$2:$M$228,0))</f>
        <v>0.98777697101235051</v>
      </c>
      <c r="F97" s="3">
        <f>INDEX('[4]M&amp;D Index'!$E$4:$E$230,MATCH($B97,'[4]M&amp;D Index'!$B$4:$B$230,0))</f>
        <v>1</v>
      </c>
      <c r="G97" s="3">
        <f>INDEX('[5]Building Index'!$P$4:$P$230,MATCH($B97,'[5]Building Index'!$L$4:$L$230,0))</f>
        <v>0.90323764475360913</v>
      </c>
      <c r="H97" s="3">
        <f>INDEX('[5]Building Index'!$P$4:$P$230,MATCH($B97,'[5]Building Index'!$L$4:$L$230,0))</f>
        <v>0.90323764475360913</v>
      </c>
      <c r="I97" s="3">
        <f>INDEX('[6]Land Index'!$F$7:$F$233,MATCH($B97,'[6]Land Index'!$A$7:$A$233,0))</f>
        <v>0.5122993238612884</v>
      </c>
      <c r="J97" s="3">
        <f>INDEX('[7]Business Rates Index'!$P$4:$P$230,MATCH(B97,'[7]Business Rates Index'!$M$4:$M$230,0))</f>
        <v>0.62266609531628847</v>
      </c>
      <c r="K97" s="133">
        <f>SUMIF('Op Rev data input yr MFF adj'!$H$4:$H$241,$B97,'Op Rev data input yr MFF adj'!$F$4:$F$241)</f>
        <v>555604.69434088643</v>
      </c>
      <c r="N97" s="136">
        <f t="shared" si="9"/>
        <v>0.92945022024276147</v>
      </c>
      <c r="O97" s="31">
        <f t="shared" si="10"/>
        <v>0.92945022024276147</v>
      </c>
      <c r="P97" s="31">
        <f t="shared" si="11"/>
        <v>0.99603480709830883</v>
      </c>
      <c r="Q97" s="31">
        <f t="shared" si="12"/>
        <v>0.89935345307095815</v>
      </c>
      <c r="R97" s="31">
        <f t="shared" si="13"/>
        <v>0.89935345307095815</v>
      </c>
      <c r="S97" s="31">
        <f t="shared" si="14"/>
        <v>0.20794412016890096</v>
      </c>
      <c r="T97" s="137">
        <f t="shared" si="15"/>
        <v>0.60548300757478535</v>
      </c>
    </row>
    <row r="98" spans="1:20" ht="13.5" thickBot="1" x14ac:dyDescent="0.25">
      <c r="A98" s="8" t="str">
        <f>INDEX('[2]NHS Trusts and Care Trusts'!$H$2:$H$245,MATCH($B98,'[2]NHS Trusts and Care Trusts'!$A$2:$A$245,0))</f>
        <v>SALFORD</v>
      </c>
      <c r="B98" s="7" t="s">
        <v>415</v>
      </c>
      <c r="C98" s="2" t="s">
        <v>416</v>
      </c>
      <c r="D98" s="3">
        <f>INDEX('[3]Staff non MD Index Floor'!$N$2:$N$228,MATCH($B98,'[3]Staff non MD Index Floor'!$M$2:$M$228,0))</f>
        <v>1.0197083570495469</v>
      </c>
      <c r="E98" s="3">
        <f>INDEX('[3]Staff non MD Index Floor'!$N$2:$N$228,MATCH($B98,'[3]Staff non MD Index Floor'!$M$2:$M$228,0))</f>
        <v>1.0197083570495469</v>
      </c>
      <c r="F98" s="3">
        <f>INDEX('[4]M&amp;D Index'!$E$4:$E$230,MATCH($B98,'[4]M&amp;D Index'!$B$4:$B$230,0))</f>
        <v>1</v>
      </c>
      <c r="G98" s="3">
        <f>INDEX('[5]Building Index'!$P$4:$P$230,MATCH($B98,'[5]Building Index'!$L$4:$L$230,0))</f>
        <v>0.96986667650171043</v>
      </c>
      <c r="H98" s="3">
        <f>INDEX('[5]Building Index'!$P$4:$P$230,MATCH($B98,'[5]Building Index'!$L$4:$L$230,0))</f>
        <v>0.96986667650171043</v>
      </c>
      <c r="I98" s="3">
        <f>INDEX('[6]Land Index'!$F$7:$F$233,MATCH($B98,'[6]Land Index'!$A$7:$A$233,0))</f>
        <v>0.62103952840774101</v>
      </c>
      <c r="J98" s="3">
        <f>INDEX('[7]Business Rates Index'!$P$4:$P$230,MATCH(B98,'[7]Business Rates Index'!$M$4:$M$230,0))</f>
        <v>0.7202911679914431</v>
      </c>
      <c r="K98" s="133">
        <f>SUMIF('Op Rev data input yr MFF adj'!$H$4:$H$241,$B98,'Op Rev data input yr MFF adj'!$F$4:$F$241)</f>
        <v>612205.7954023534</v>
      </c>
      <c r="N98" s="136">
        <f t="shared" si="9"/>
        <v>0.95949610575729405</v>
      </c>
      <c r="O98" s="31">
        <f t="shared" si="10"/>
        <v>0.95949610575729405</v>
      </c>
      <c r="P98" s="31">
        <f t="shared" si="11"/>
        <v>0.99603480709830883</v>
      </c>
      <c r="Q98" s="31">
        <f t="shared" si="12"/>
        <v>0.96569596007948255</v>
      </c>
      <c r="R98" s="31">
        <f t="shared" si="13"/>
        <v>0.96569596007948255</v>
      </c>
      <c r="S98" s="31">
        <f t="shared" si="14"/>
        <v>0.25208215648518717</v>
      </c>
      <c r="T98" s="137">
        <f t="shared" si="15"/>
        <v>0.70041401965764827</v>
      </c>
    </row>
    <row r="99" spans="1:20" ht="13.5" thickBot="1" x14ac:dyDescent="0.25">
      <c r="A99" s="8" t="str">
        <f>INDEX('[2]NHS Trusts and Care Trusts'!$H$2:$H$245,MATCH($B99,'[2]NHS Trusts and Care Trusts'!$A$2:$A$245,0))</f>
        <v>BOLTON</v>
      </c>
      <c r="B99" s="7" t="s">
        <v>401</v>
      </c>
      <c r="C99" s="2" t="s">
        <v>173</v>
      </c>
      <c r="D99" s="3">
        <f>INDEX('[3]Staff non MD Index Floor'!$N$2:$N$228,MATCH($B99,'[3]Staff non MD Index Floor'!$M$2:$M$228,0))</f>
        <v>1.0178137206064184</v>
      </c>
      <c r="E99" s="3">
        <f>INDEX('[3]Staff non MD Index Floor'!$N$2:$N$228,MATCH($B99,'[3]Staff non MD Index Floor'!$M$2:$M$228,0))</f>
        <v>1.0178137206064184</v>
      </c>
      <c r="F99" s="3">
        <f>INDEX('[4]M&amp;D Index'!$E$4:$E$230,MATCH($B99,'[4]M&amp;D Index'!$B$4:$B$230,0))</f>
        <v>1</v>
      </c>
      <c r="G99" s="3">
        <f>INDEX('[5]Building Index'!$P$4:$P$230,MATCH($B99,'[5]Building Index'!$L$4:$L$230,0))</f>
        <v>0.96035817967326231</v>
      </c>
      <c r="H99" s="3">
        <f>INDEX('[5]Building Index'!$P$4:$P$230,MATCH($B99,'[5]Building Index'!$L$4:$L$230,0))</f>
        <v>0.96035817967326231</v>
      </c>
      <c r="I99" s="3">
        <f>INDEX('[6]Land Index'!$F$7:$F$233,MATCH($B99,'[6]Land Index'!$A$7:$A$233,0))</f>
        <v>0.12611458713424092</v>
      </c>
      <c r="J99" s="3">
        <f>INDEX('[7]Business Rates Index'!$P$4:$P$230,MATCH(B99,'[7]Business Rates Index'!$M$4:$M$230,0))</f>
        <v>0.63163994731557316</v>
      </c>
      <c r="K99" s="133">
        <f>SUMIF('Op Rev data input yr MFF adj'!$H$4:$H$241,$B99,'Op Rev data input yr MFF adj'!$F$4:$F$241)</f>
        <v>305299.43693661457</v>
      </c>
      <c r="N99" s="136">
        <f t="shared" si="9"/>
        <v>0.95771334475858294</v>
      </c>
      <c r="O99" s="31">
        <f t="shared" si="10"/>
        <v>0.95771334475858294</v>
      </c>
      <c r="P99" s="31">
        <f t="shared" si="11"/>
        <v>0.99603480709830883</v>
      </c>
      <c r="Q99" s="31">
        <f t="shared" si="12"/>
        <v>0.95622835262772299</v>
      </c>
      <c r="R99" s="31">
        <f t="shared" si="13"/>
        <v>0.95622835262772299</v>
      </c>
      <c r="S99" s="31">
        <f t="shared" si="14"/>
        <v>5.1190360089553084E-2</v>
      </c>
      <c r="T99" s="137">
        <f t="shared" si="15"/>
        <v>0.6142092172382454</v>
      </c>
    </row>
    <row r="100" spans="1:20" ht="13.5" thickBot="1" x14ac:dyDescent="0.25">
      <c r="A100" s="8" t="str">
        <f>INDEX('[2]NHS Trusts and Care Trusts'!$H$2:$H$245,MATCH($B100,'[2]NHS Trusts and Care Trusts'!$A$2:$A$245,0))</f>
        <v>ASHTON-UNDER-LYNE</v>
      </c>
      <c r="B100" s="7" t="s">
        <v>95</v>
      </c>
      <c r="C100" s="2" t="s">
        <v>806</v>
      </c>
      <c r="D100" s="3">
        <f>INDEX('[3]Staff non MD Index Floor'!$N$2:$N$228,MATCH($B100,'[3]Staff non MD Index Floor'!$M$2:$M$228,0))</f>
        <v>1.0192729279857187</v>
      </c>
      <c r="E100" s="3">
        <f>INDEX('[3]Staff non MD Index Floor'!$N$2:$N$228,MATCH($B100,'[3]Staff non MD Index Floor'!$M$2:$M$228,0))</f>
        <v>1.0192729279857187</v>
      </c>
      <c r="F100" s="3">
        <f>INDEX('[4]M&amp;D Index'!$E$4:$E$230,MATCH($B100,'[4]M&amp;D Index'!$B$4:$B$230,0))</f>
        <v>1</v>
      </c>
      <c r="G100" s="3">
        <f>INDEX('[5]Building Index'!$P$4:$P$230,MATCH($B100,'[5]Building Index'!$L$4:$L$230,0))</f>
        <v>0.96736130473983828</v>
      </c>
      <c r="H100" s="3">
        <f>INDEX('[5]Building Index'!$P$4:$P$230,MATCH($B100,'[5]Building Index'!$L$4:$L$230,0))</f>
        <v>0.96736130473983828</v>
      </c>
      <c r="I100" s="3">
        <f>INDEX('[6]Land Index'!$F$7:$F$233,MATCH($B100,'[6]Land Index'!$A$7:$A$233,0))</f>
        <v>1.2673499378943414</v>
      </c>
      <c r="J100" s="3">
        <f>INDEX('[7]Business Rates Index'!$P$4:$P$230,MATCH(B100,'[7]Business Rates Index'!$M$4:$M$230,0))</f>
        <v>0.55757291295439326</v>
      </c>
      <c r="K100" s="133">
        <f>SUMIF('Op Rev data input yr MFF adj'!$H$4:$H$241,$B100,'Op Rev data input yr MFF adj'!$F$4:$F$241)</f>
        <v>201861.98468523775</v>
      </c>
      <c r="N100" s="136">
        <f t="shared" si="9"/>
        <v>0.95908638812755365</v>
      </c>
      <c r="O100" s="31">
        <f t="shared" si="10"/>
        <v>0.95908638812755365</v>
      </c>
      <c r="P100" s="31">
        <f t="shared" si="11"/>
        <v>0.99603480709830883</v>
      </c>
      <c r="Q100" s="31">
        <f t="shared" si="12"/>
        <v>0.96320136216457741</v>
      </c>
      <c r="R100" s="31">
        <f t="shared" si="13"/>
        <v>0.96320136216457741</v>
      </c>
      <c r="S100" s="31">
        <f t="shared" si="14"/>
        <v>0.51442185360546444</v>
      </c>
      <c r="T100" s="137">
        <f t="shared" si="15"/>
        <v>0.54218613606442279</v>
      </c>
    </row>
    <row r="101" spans="1:20" ht="13.5" thickBot="1" x14ac:dyDescent="0.25">
      <c r="A101" s="8" t="str">
        <f>INDEX('[2]NHS Trusts and Care Trusts'!$H$2:$H$245,MATCH($B101,'[2]NHS Trusts and Care Trusts'!$A$2:$A$245,0))</f>
        <v>NORWICH</v>
      </c>
      <c r="B101" s="7" t="s">
        <v>53</v>
      </c>
      <c r="C101" s="2" t="s">
        <v>174</v>
      </c>
      <c r="D101" s="3">
        <f>INDEX('[3]Staff non MD Index Floor'!$N$2:$N$228,MATCH($B101,'[3]Staff non MD Index Floor'!$M$2:$M$228,0))</f>
        <v>0.99157750657975041</v>
      </c>
      <c r="E101" s="3">
        <f>INDEX('[3]Staff non MD Index Floor'!$N$2:$N$228,MATCH($B101,'[3]Staff non MD Index Floor'!$M$2:$M$228,0))</f>
        <v>0.99157750657975041</v>
      </c>
      <c r="F101" s="3">
        <f>INDEX('[4]M&amp;D Index'!$E$4:$E$230,MATCH($B101,'[4]M&amp;D Index'!$B$4:$B$230,0))</f>
        <v>1</v>
      </c>
      <c r="G101" s="3">
        <f>INDEX('[5]Building Index'!$P$4:$P$230,MATCH($B101,'[5]Building Index'!$L$4:$L$230,0))</f>
        <v>0.92511823554676742</v>
      </c>
      <c r="H101" s="3">
        <f>INDEX('[5]Building Index'!$P$4:$P$230,MATCH($B101,'[5]Building Index'!$L$4:$L$230,0))</f>
        <v>0.92511823554676742</v>
      </c>
      <c r="I101" s="3">
        <f>INDEX('[6]Land Index'!$F$7:$F$233,MATCH($B101,'[6]Land Index'!$A$7:$A$233,0))</f>
        <v>0.3693396651829034</v>
      </c>
      <c r="J101" s="3">
        <f>INDEX('[7]Business Rates Index'!$P$4:$P$230,MATCH(B101,'[7]Business Rates Index'!$M$4:$M$230,0))</f>
        <v>0.66243043747524266</v>
      </c>
      <c r="K101" s="133">
        <f>SUMIF('Op Rev data input yr MFF adj'!$H$4:$H$241,$B101,'Op Rev data input yr MFF adj'!$F$4:$F$241)</f>
        <v>210340.94976703994</v>
      </c>
      <c r="N101" s="136">
        <f t="shared" si="9"/>
        <v>0.93302633987687278</v>
      </c>
      <c r="O101" s="31">
        <f t="shared" si="10"/>
        <v>0.93302633987687278</v>
      </c>
      <c r="P101" s="31">
        <f t="shared" si="11"/>
        <v>0.99603480709830883</v>
      </c>
      <c r="Q101" s="31">
        <f t="shared" si="12"/>
        <v>0.92113995078765543</v>
      </c>
      <c r="R101" s="31">
        <f t="shared" si="13"/>
        <v>0.92113995078765543</v>
      </c>
      <c r="S101" s="31">
        <f t="shared" si="14"/>
        <v>0.14991628554389902</v>
      </c>
      <c r="T101" s="137">
        <f t="shared" si="15"/>
        <v>0.64415001331950394</v>
      </c>
    </row>
    <row r="102" spans="1:20" ht="13.5" thickBot="1" x14ac:dyDescent="0.25">
      <c r="A102" s="8" t="str">
        <f>INDEX('[2]NHS Trusts and Care Trusts'!$H$2:$H$245,MATCH($B102,'[2]NHS Trusts and Care Trusts'!$A$2:$A$245,0))</f>
        <v>SWINDON</v>
      </c>
      <c r="B102" s="7" t="s">
        <v>297</v>
      </c>
      <c r="C102" s="2" t="s">
        <v>298</v>
      </c>
      <c r="D102" s="3">
        <f>INDEX('[3]Staff non MD Index Floor'!$N$2:$N$228,MATCH($B102,'[3]Staff non MD Index Floor'!$M$2:$M$228,0))</f>
        <v>1.0677492655790553</v>
      </c>
      <c r="E102" s="3">
        <f>INDEX('[3]Staff non MD Index Floor'!$N$2:$N$228,MATCH($B102,'[3]Staff non MD Index Floor'!$M$2:$M$228,0))</f>
        <v>1.0677492655790553</v>
      </c>
      <c r="F102" s="3">
        <f>INDEX('[4]M&amp;D Index'!$E$4:$E$230,MATCH($B102,'[4]M&amp;D Index'!$B$4:$B$230,0))</f>
        <v>1</v>
      </c>
      <c r="G102" s="3">
        <f>INDEX('[5]Building Index'!$P$4:$P$230,MATCH($B102,'[5]Building Index'!$L$4:$L$230,0))</f>
        <v>0.92232419235946961</v>
      </c>
      <c r="H102" s="3">
        <f>INDEX('[5]Building Index'!$P$4:$P$230,MATCH($B102,'[5]Building Index'!$L$4:$L$230,0))</f>
        <v>0.92232419235946961</v>
      </c>
      <c r="I102" s="3">
        <f>INDEX('[6]Land Index'!$F$7:$F$233,MATCH($B102,'[6]Land Index'!$A$7:$A$233,0))</f>
        <v>1.3929751724058359</v>
      </c>
      <c r="J102" s="3">
        <f>INDEX('[7]Business Rates Index'!$P$4:$P$230,MATCH(B102,'[7]Business Rates Index'!$M$4:$M$230,0))</f>
        <v>0.83110519383628056</v>
      </c>
      <c r="K102" s="133">
        <f>SUMIF('Op Rev data input yr MFF adj'!$H$4:$H$241,$B102,'Op Rev data input yr MFF adj'!$F$4:$F$241)</f>
        <v>311382.90441428241</v>
      </c>
      <c r="N102" s="136">
        <f t="shared" si="9"/>
        <v>1.0047002705877937</v>
      </c>
      <c r="O102" s="31">
        <f t="shared" si="10"/>
        <v>1.0047002705877937</v>
      </c>
      <c r="P102" s="31">
        <f t="shared" si="11"/>
        <v>0.99603480709830883</v>
      </c>
      <c r="Q102" s="31">
        <f t="shared" si="12"/>
        <v>0.91835792282068429</v>
      </c>
      <c r="R102" s="31">
        <f t="shared" si="13"/>
        <v>0.91835792282068429</v>
      </c>
      <c r="S102" s="31">
        <f t="shared" si="14"/>
        <v>0.56541358372255845</v>
      </c>
      <c r="T102" s="137">
        <f t="shared" si="15"/>
        <v>0.80817002268190186</v>
      </c>
    </row>
    <row r="103" spans="1:20" ht="13.5" thickBot="1" x14ac:dyDescent="0.25">
      <c r="A103" s="8" t="str">
        <f>INDEX('[2]NHS Trusts and Care Trusts'!$H$2:$H$245,MATCH($B103,'[2]NHS Trusts and Care Trusts'!$A$2:$A$245,0))</f>
        <v>BASINGSTOKE</v>
      </c>
      <c r="B103" s="7" t="s">
        <v>303</v>
      </c>
      <c r="C103" s="2" t="s">
        <v>304</v>
      </c>
      <c r="D103" s="3">
        <f>INDEX('[3]Staff non MD Index Floor'!$N$2:$N$228,MATCH($B103,'[3]Staff non MD Index Floor'!$M$2:$M$228,0))</f>
        <v>1.1191637419146314</v>
      </c>
      <c r="E103" s="3">
        <f>INDEX('[3]Staff non MD Index Floor'!$N$2:$N$228,MATCH($B103,'[3]Staff non MD Index Floor'!$M$2:$M$228,0))</f>
        <v>1.1191637419146314</v>
      </c>
      <c r="F103" s="3">
        <f>INDEX('[4]M&amp;D Index'!$E$4:$E$230,MATCH($B103,'[4]M&amp;D Index'!$B$4:$B$230,0))</f>
        <v>1</v>
      </c>
      <c r="G103" s="3">
        <f>INDEX('[5]Building Index'!$P$4:$P$230,MATCH($B103,'[5]Building Index'!$L$4:$L$230,0))</f>
        <v>1.0675847636244473</v>
      </c>
      <c r="H103" s="3">
        <f>INDEX('[5]Building Index'!$P$4:$P$230,MATCH($B103,'[5]Building Index'!$L$4:$L$230,0))</f>
        <v>1.0675847636244473</v>
      </c>
      <c r="I103" s="3">
        <f>INDEX('[6]Land Index'!$F$7:$F$233,MATCH($B103,'[6]Land Index'!$A$7:$A$233,0))</f>
        <v>1.0282973963422055</v>
      </c>
      <c r="J103" s="3">
        <f>INDEX('[7]Business Rates Index'!$P$4:$P$230,MATCH(B103,'[7]Business Rates Index'!$M$4:$M$230,0))</f>
        <v>0.93634975337711379</v>
      </c>
      <c r="K103" s="133">
        <f>SUMIF('Op Rev data input yr MFF adj'!$H$4:$H$241,$B103,'Op Rev data input yr MFF adj'!$F$4:$F$241)</f>
        <v>347370.14760194166</v>
      </c>
      <c r="N103" s="136">
        <f t="shared" si="9"/>
        <v>1.0530787990979202</v>
      </c>
      <c r="O103" s="31">
        <f t="shared" si="10"/>
        <v>1.0530787990979202</v>
      </c>
      <c r="P103" s="31">
        <f t="shared" si="11"/>
        <v>0.99603480709830883</v>
      </c>
      <c r="Q103" s="31">
        <f t="shared" si="12"/>
        <v>1.062993830237779</v>
      </c>
      <c r="R103" s="31">
        <f t="shared" si="13"/>
        <v>1.062993830237779</v>
      </c>
      <c r="S103" s="31">
        <f t="shared" si="14"/>
        <v>0.41738957557603246</v>
      </c>
      <c r="T103" s="137">
        <f t="shared" si="15"/>
        <v>0.91051025434217603</v>
      </c>
    </row>
    <row r="104" spans="1:20" ht="13.5" thickBot="1" x14ac:dyDescent="0.25">
      <c r="A104" s="8" t="str">
        <f>INDEX('[2]NHS Trusts and Care Trusts'!$H$2:$H$245,MATCH($B104,'[2]NHS Trusts and Care Trusts'!$A$2:$A$245,0))</f>
        <v>DARTFORD</v>
      </c>
      <c r="B104" s="7" t="s">
        <v>10</v>
      </c>
      <c r="C104" s="2" t="s">
        <v>259</v>
      </c>
      <c r="D104" s="3">
        <f>INDEX('[3]Staff non MD Index Floor'!$N$2:$N$228,MATCH($B104,'[3]Staff non MD Index Floor'!$M$2:$M$228,0))</f>
        <v>1.217254234762212</v>
      </c>
      <c r="E104" s="3">
        <f>INDEX('[3]Staff non MD Index Floor'!$N$2:$N$228,MATCH($B104,'[3]Staff non MD Index Floor'!$M$2:$M$228,0))</f>
        <v>1.217254234762212</v>
      </c>
      <c r="F104" s="3">
        <f>INDEX('[4]M&amp;D Index'!$E$4:$E$230,MATCH($B104,'[4]M&amp;D Index'!$B$4:$B$230,0))</f>
        <v>1.0014591525175878</v>
      </c>
      <c r="G104" s="3">
        <f>INDEX('[5]Building Index'!$P$4:$P$230,MATCH($B104,'[5]Building Index'!$L$4:$L$230,0))</f>
        <v>1.1315111225853285</v>
      </c>
      <c r="H104" s="3">
        <f>INDEX('[5]Building Index'!$P$4:$P$230,MATCH($B104,'[5]Building Index'!$L$4:$L$230,0))</f>
        <v>1.1315111225853285</v>
      </c>
      <c r="I104" s="3">
        <f>INDEX('[6]Land Index'!$F$7:$F$233,MATCH($B104,'[6]Land Index'!$A$7:$A$233,0))</f>
        <v>0.80108760022299996</v>
      </c>
      <c r="J104" s="3">
        <f>INDEX('[7]Business Rates Index'!$P$4:$P$230,MATCH(B104,'[7]Business Rates Index'!$M$4:$M$230,0))</f>
        <v>1.839512829024301</v>
      </c>
      <c r="K104" s="133">
        <f>SUMIF('Op Rev data input yr MFF adj'!$H$4:$H$241,$B104,'Op Rev data input yr MFF adj'!$F$4:$F$241)</f>
        <v>214684.46360843274</v>
      </c>
      <c r="N104" s="136">
        <f t="shared" si="9"/>
        <v>1.1453771952505116</v>
      </c>
      <c r="O104" s="31">
        <f t="shared" si="10"/>
        <v>1.1453771952505116</v>
      </c>
      <c r="P104" s="31">
        <f t="shared" si="11"/>
        <v>0.99748817379469135</v>
      </c>
      <c r="Q104" s="31">
        <f t="shared" si="12"/>
        <v>1.1266452867593959</v>
      </c>
      <c r="R104" s="31">
        <f t="shared" si="13"/>
        <v>1.1266452867593959</v>
      </c>
      <c r="S104" s="31">
        <f t="shared" si="14"/>
        <v>0.3251643100971417</v>
      </c>
      <c r="T104" s="137">
        <f t="shared" si="15"/>
        <v>1.7887496502026095</v>
      </c>
    </row>
    <row r="105" spans="1:20" ht="13.5" thickBot="1" x14ac:dyDescent="0.25">
      <c r="A105" s="8" t="str">
        <f>INDEX('[2]NHS Trusts and Care Trusts'!$H$2:$H$245,MATCH($B105,'[2]NHS Trusts and Care Trusts'!$A$2:$A$245,0))</f>
        <v>DUDLEY</v>
      </c>
      <c r="B105" s="7" t="s">
        <v>104</v>
      </c>
      <c r="C105" s="2" t="s">
        <v>175</v>
      </c>
      <c r="D105" s="3">
        <f>INDEX('[3]Staff non MD Index Floor'!$N$2:$N$228,MATCH($B105,'[3]Staff non MD Index Floor'!$M$2:$M$228,0))</f>
        <v>0.98659786548072759</v>
      </c>
      <c r="E105" s="3">
        <f>INDEX('[3]Staff non MD Index Floor'!$N$2:$N$228,MATCH($B105,'[3]Staff non MD Index Floor'!$M$2:$M$228,0))</f>
        <v>0.98659786548072759</v>
      </c>
      <c r="F105" s="3">
        <f>INDEX('[4]M&amp;D Index'!$E$4:$E$230,MATCH($B105,'[4]M&amp;D Index'!$B$4:$B$230,0))</f>
        <v>1</v>
      </c>
      <c r="G105" s="3">
        <f>INDEX('[5]Building Index'!$P$4:$P$230,MATCH($B105,'[5]Building Index'!$L$4:$L$230,0))</f>
        <v>0.92232419235946961</v>
      </c>
      <c r="H105" s="3">
        <f>INDEX('[5]Building Index'!$P$4:$P$230,MATCH($B105,'[5]Building Index'!$L$4:$L$230,0))</f>
        <v>0.92232419235946961</v>
      </c>
      <c r="I105" s="3">
        <f>INDEX('[6]Land Index'!$F$7:$F$233,MATCH($B105,'[6]Land Index'!$A$7:$A$233,0))</f>
        <v>1.1573994358830257</v>
      </c>
      <c r="J105" s="3">
        <f>INDEX('[7]Business Rates Index'!$P$4:$P$230,MATCH(B105,'[7]Business Rates Index'!$M$4:$M$230,0))</f>
        <v>0.63163994731557316</v>
      </c>
      <c r="K105" s="133">
        <f>SUMIF('Op Rev data input yr MFF adj'!$H$4:$H$241,$B105,'Op Rev data input yr MFF adj'!$F$4:$F$241)</f>
        <v>340020.6054367841</v>
      </c>
      <c r="N105" s="136">
        <f t="shared" si="9"/>
        <v>0.92834073912686421</v>
      </c>
      <c r="O105" s="31">
        <f t="shared" si="10"/>
        <v>0.92834073912686421</v>
      </c>
      <c r="P105" s="31">
        <f t="shared" si="11"/>
        <v>0.99603480709830883</v>
      </c>
      <c r="Q105" s="31">
        <f t="shared" si="12"/>
        <v>0.91835792282068429</v>
      </c>
      <c r="R105" s="31">
        <f t="shared" si="13"/>
        <v>0.91835792282068429</v>
      </c>
      <c r="S105" s="31">
        <f t="shared" si="14"/>
        <v>0.46979255323757518</v>
      </c>
      <c r="T105" s="137">
        <f t="shared" si="15"/>
        <v>0.6142092172382454</v>
      </c>
    </row>
    <row r="106" spans="1:20" ht="13.5" thickBot="1" x14ac:dyDescent="0.25">
      <c r="A106" s="8" t="str">
        <f>INDEX('[2]NHS Trusts and Care Trusts'!$H$2:$H$245,MATCH($B106,'[2]NHS Trusts and Care Trusts'!$A$2:$A$245,0))</f>
        <v>LONDON</v>
      </c>
      <c r="B106" s="7" t="s">
        <v>98</v>
      </c>
      <c r="C106" s="2" t="s">
        <v>99</v>
      </c>
      <c r="D106" s="3">
        <f>INDEX('[3]Staff non MD Index Floor'!$N$2:$N$228,MATCH($B106,'[3]Staff non MD Index Floor'!$M$2:$M$228,0))</f>
        <v>1.2324603796005249</v>
      </c>
      <c r="E106" s="3">
        <f>INDEX('[3]Staff non MD Index Floor'!$N$2:$N$228,MATCH($B106,'[3]Staff non MD Index Floor'!$M$2:$M$228,0))</f>
        <v>1.2324603796005249</v>
      </c>
      <c r="F106" s="3">
        <f>INDEX('[4]M&amp;D Index'!$E$4:$E$230,MATCH($B106,'[4]M&amp;D Index'!$B$4:$B$230,0))</f>
        <v>1.0211724009598964</v>
      </c>
      <c r="G106" s="3">
        <f>INDEX('[5]Building Index'!$P$4:$P$230,MATCH($B106,'[5]Building Index'!$L$4:$L$230,0))</f>
        <v>1.2170875940413621</v>
      </c>
      <c r="H106" s="3">
        <f>INDEX('[5]Building Index'!$P$4:$P$230,MATCH($B106,'[5]Building Index'!$L$4:$L$230,0))</f>
        <v>1.2170875940413621</v>
      </c>
      <c r="I106" s="3">
        <f>INDEX('[6]Land Index'!$F$7:$F$233,MATCH($B106,'[6]Land Index'!$A$7:$A$233,0))</f>
        <v>7.0473614462263718</v>
      </c>
      <c r="J106" s="3">
        <f>INDEX('[7]Business Rates Index'!$P$4:$P$230,MATCH(B106,'[7]Business Rates Index'!$M$4:$M$230,0))</f>
        <v>3.2911765675916707</v>
      </c>
      <c r="K106" s="133">
        <f>SUMIF('Op Rev data input yr MFF adj'!$H$4:$H$241,$B106,'Op Rev data input yr MFF adj'!$F$4:$F$241)</f>
        <v>40473.402408198534</v>
      </c>
      <c r="N106" s="136">
        <f t="shared" si="9"/>
        <v>1.1596854400099823</v>
      </c>
      <c r="O106" s="31">
        <f t="shared" si="10"/>
        <v>1.1596854400099823</v>
      </c>
      <c r="P106" s="31">
        <f t="shared" si="11"/>
        <v>1.0171232554042071</v>
      </c>
      <c r="Q106" s="31">
        <f t="shared" si="12"/>
        <v>1.211853753825233</v>
      </c>
      <c r="R106" s="31">
        <f t="shared" si="13"/>
        <v>1.211853753825233</v>
      </c>
      <c r="S106" s="31">
        <f t="shared" si="14"/>
        <v>2.8605491110204309</v>
      </c>
      <c r="T106" s="137">
        <f t="shared" si="15"/>
        <v>3.2003532898203311</v>
      </c>
    </row>
    <row r="107" spans="1:20" ht="13.5" thickBot="1" x14ac:dyDescent="0.25">
      <c r="A107" s="8" t="str">
        <f>INDEX('[2]NHS Trusts and Care Trusts'!$H$2:$H$245,MATCH($B107,'[2]NHS Trusts and Care Trusts'!$A$2:$A$245,0))</f>
        <v>WHITEHAVEN</v>
      </c>
      <c r="B107" s="7" t="s">
        <v>58</v>
      </c>
      <c r="C107" s="2" t="s">
        <v>59</v>
      </c>
      <c r="D107" s="3">
        <f>INDEX('[3]Staff non MD Index Floor'!$N$2:$N$228,MATCH($B107,'[3]Staff non MD Index Floor'!$M$2:$M$228,0))</f>
        <v>1.0198810321017833</v>
      </c>
      <c r="E107" s="3">
        <f>INDEX('[3]Staff non MD Index Floor'!$N$2:$N$228,MATCH($B107,'[3]Staff non MD Index Floor'!$M$2:$M$228,0))</f>
        <v>1.0198810321017833</v>
      </c>
      <c r="F107" s="3">
        <f>INDEX('[4]M&amp;D Index'!$E$4:$E$230,MATCH($B107,'[4]M&amp;D Index'!$B$4:$B$230,0))</f>
        <v>1</v>
      </c>
      <c r="G107" s="3">
        <f>INDEX('[5]Building Index'!$P$4:$P$230,MATCH($B107,'[5]Building Index'!$L$4:$L$230,0))</f>
        <v>0.96481638135405334</v>
      </c>
      <c r="H107" s="3">
        <f>INDEX('[5]Building Index'!$P$4:$P$230,MATCH($B107,'[5]Building Index'!$L$4:$L$230,0))</f>
        <v>0.96481638135405334</v>
      </c>
      <c r="I107" s="3">
        <f>INDEX('[6]Land Index'!$F$7:$F$233,MATCH($B107,'[6]Land Index'!$A$7:$A$233,0))</f>
        <v>0.80528430544733876</v>
      </c>
      <c r="J107" s="3">
        <f>INDEX('[7]Business Rates Index'!$P$4:$P$230,MATCH(B107,'[7]Business Rates Index'!$M$4:$M$230,0))</f>
        <v>0.52694165459962206</v>
      </c>
      <c r="K107" s="133">
        <f>SUMIF('Op Rev data input yr MFF adj'!$H$4:$H$241,$B107,'Op Rev data input yr MFF adj'!$F$4:$F$241)</f>
        <v>244237.58391219177</v>
      </c>
      <c r="N107" s="136">
        <f t="shared" si="9"/>
        <v>0.95965858460630693</v>
      </c>
      <c r="O107" s="31">
        <f t="shared" si="10"/>
        <v>0.95965858460630693</v>
      </c>
      <c r="P107" s="31">
        <f t="shared" si="11"/>
        <v>0.99603480709830883</v>
      </c>
      <c r="Q107" s="31">
        <f t="shared" si="12"/>
        <v>0.96066738270955698</v>
      </c>
      <c r="R107" s="31">
        <f t="shared" si="13"/>
        <v>0.96066738270955698</v>
      </c>
      <c r="S107" s="31">
        <f t="shared" si="14"/>
        <v>0.3268677676947544</v>
      </c>
      <c r="T107" s="137">
        <f t="shared" si="15"/>
        <v>0.51240017762866408</v>
      </c>
    </row>
    <row r="108" spans="1:20" ht="13.5" thickBot="1" x14ac:dyDescent="0.25">
      <c r="A108" s="8" t="str">
        <f>INDEX('[2]NHS Trusts and Care Trusts'!$H$2:$H$245,MATCH($B108,'[2]NHS Trusts and Care Trusts'!$A$2:$A$245,0))</f>
        <v>CARLISLE</v>
      </c>
      <c r="B108" s="7" t="s">
        <v>8</v>
      </c>
      <c r="C108" s="2" t="s">
        <v>9</v>
      </c>
      <c r="D108" s="3">
        <f>INDEX('[3]Staff non MD Index Floor'!$N$2:$N$228,MATCH($B108,'[3]Staff non MD Index Floor'!$M$2:$M$228,0))</f>
        <v>0.99760688621769933</v>
      </c>
      <c r="E108" s="3">
        <f>INDEX('[3]Staff non MD Index Floor'!$N$2:$N$228,MATCH($B108,'[3]Staff non MD Index Floor'!$M$2:$M$228,0))</f>
        <v>0.99760688621769933</v>
      </c>
      <c r="F108" s="3">
        <f>INDEX('[4]M&amp;D Index'!$E$4:$E$230,MATCH($B108,'[4]M&amp;D Index'!$B$4:$B$230,0))</f>
        <v>0.99999999999999989</v>
      </c>
      <c r="G108" s="3">
        <f>INDEX('[5]Building Index'!$P$4:$P$230,MATCH($B108,'[5]Building Index'!$L$4:$L$230,0))</f>
        <v>0.98712086431246671</v>
      </c>
      <c r="H108" s="3">
        <f>INDEX('[5]Building Index'!$P$4:$P$230,MATCH($B108,'[5]Building Index'!$L$4:$L$230,0))</f>
        <v>0.98712086431246671</v>
      </c>
      <c r="I108" s="3">
        <f>INDEX('[6]Land Index'!$F$7:$F$233,MATCH($B108,'[6]Land Index'!$A$7:$A$233,0))</f>
        <v>0.2526967598173312</v>
      </c>
      <c r="J108" s="3">
        <f>INDEX('[7]Business Rates Index'!$P$4:$P$230,MATCH(B108,'[7]Business Rates Index'!$M$4:$M$230,0))</f>
        <v>0.48625186529579589</v>
      </c>
      <c r="K108" s="133">
        <f>SUMIF('Op Rev data input yr MFF adj'!$H$4:$H$241,$B108,'Op Rev data input yr MFF adj'!$F$4:$F$241)</f>
        <v>175798.91328700486</v>
      </c>
      <c r="N108" s="136">
        <f t="shared" si="9"/>
        <v>0.93869969367725081</v>
      </c>
      <c r="O108" s="31">
        <f t="shared" si="10"/>
        <v>0.93869969367725081</v>
      </c>
      <c r="P108" s="31">
        <f t="shared" si="11"/>
        <v>0.99603480709830872</v>
      </c>
      <c r="Q108" s="31">
        <f t="shared" si="12"/>
        <v>0.98287594972857595</v>
      </c>
      <c r="R108" s="31">
        <f t="shared" si="13"/>
        <v>0.98287594972857595</v>
      </c>
      <c r="S108" s="31">
        <f t="shared" si="14"/>
        <v>0.10257051481874441</v>
      </c>
      <c r="T108" s="137">
        <f t="shared" si="15"/>
        <v>0.47283326336982617</v>
      </c>
    </row>
    <row r="109" spans="1:20" ht="13.5" thickBot="1" x14ac:dyDescent="0.25">
      <c r="A109" s="8" t="str">
        <f>INDEX('[2]NHS Trusts and Care Trusts'!$H$2:$H$245,MATCH($B109,'[2]NHS Trusts and Care Trusts'!$A$2:$A$245,0))</f>
        <v>KETTERING</v>
      </c>
      <c r="B109" s="7" t="s">
        <v>207</v>
      </c>
      <c r="C109" s="2" t="s">
        <v>11</v>
      </c>
      <c r="D109" s="3">
        <f>INDEX('[3]Staff non MD Index Floor'!$N$2:$N$228,MATCH($B109,'[3]Staff non MD Index Floor'!$M$2:$M$228,0))</f>
        <v>1.0316305315169874</v>
      </c>
      <c r="E109" s="3">
        <f>INDEX('[3]Staff non MD Index Floor'!$N$2:$N$228,MATCH($B109,'[3]Staff non MD Index Floor'!$M$2:$M$228,0))</f>
        <v>1.0316305315169874</v>
      </c>
      <c r="F109" s="3">
        <f>INDEX('[4]M&amp;D Index'!$E$4:$E$230,MATCH($B109,'[4]M&amp;D Index'!$B$4:$B$230,0))</f>
        <v>1</v>
      </c>
      <c r="G109" s="3">
        <f>INDEX('[5]Building Index'!$P$4:$P$230,MATCH($B109,'[5]Building Index'!$L$4:$L$230,0))</f>
        <v>1.0554431479577437</v>
      </c>
      <c r="H109" s="3">
        <f>INDEX('[5]Building Index'!$P$4:$P$230,MATCH($B109,'[5]Building Index'!$L$4:$L$230,0))</f>
        <v>1.0554431479577437</v>
      </c>
      <c r="I109" s="3">
        <f>INDEX('[6]Land Index'!$F$7:$F$233,MATCH($B109,'[6]Land Index'!$A$7:$A$233,0))</f>
        <v>0.39139454105345056</v>
      </c>
      <c r="J109" s="3">
        <f>INDEX('[7]Business Rates Index'!$P$4:$P$230,MATCH(B109,'[7]Business Rates Index'!$M$4:$M$230,0))</f>
        <v>0.55407012922418697</v>
      </c>
      <c r="K109" s="133">
        <f>SUMIF('Op Rev data input yr MFF adj'!$H$4:$H$241,$B109,'Op Rev data input yr MFF adj'!$F$4:$F$241)</f>
        <v>222410.24103928034</v>
      </c>
      <c r="N109" s="136">
        <f t="shared" si="9"/>
        <v>0.97071429367797257</v>
      </c>
      <c r="O109" s="31">
        <f t="shared" si="10"/>
        <v>0.97071429367797257</v>
      </c>
      <c r="P109" s="31">
        <f t="shared" si="11"/>
        <v>0.99603480709830883</v>
      </c>
      <c r="Q109" s="31">
        <f t="shared" si="12"/>
        <v>1.0509044271453192</v>
      </c>
      <c r="R109" s="31">
        <f t="shared" si="13"/>
        <v>1.0509044271453192</v>
      </c>
      <c r="S109" s="31">
        <f t="shared" si="14"/>
        <v>0.15886843821075872</v>
      </c>
      <c r="T109" s="137">
        <f t="shared" si="15"/>
        <v>0.53878001512126783</v>
      </c>
    </row>
    <row r="110" spans="1:20" ht="13.5" thickBot="1" x14ac:dyDescent="0.25">
      <c r="A110" s="8" t="str">
        <f>INDEX('[2]NHS Trusts and Care Trusts'!$H$2:$H$245,MATCH($B110,'[2]NHS Trusts and Care Trusts'!$A$2:$A$245,0))</f>
        <v>NORTHAMPTON</v>
      </c>
      <c r="B110" s="7" t="s">
        <v>363</v>
      </c>
      <c r="C110" s="2" t="s">
        <v>364</v>
      </c>
      <c r="D110" s="3">
        <f>INDEX('[3]Staff non MD Index Floor'!$N$2:$N$228,MATCH($B110,'[3]Staff non MD Index Floor'!$M$2:$M$228,0))</f>
        <v>1.0275602896385869</v>
      </c>
      <c r="E110" s="3">
        <f>INDEX('[3]Staff non MD Index Floor'!$N$2:$N$228,MATCH($B110,'[3]Staff non MD Index Floor'!$M$2:$M$228,0))</f>
        <v>1.0275602896385869</v>
      </c>
      <c r="F110" s="3">
        <f>INDEX('[4]M&amp;D Index'!$E$4:$E$230,MATCH($B110,'[4]M&amp;D Index'!$B$4:$B$230,0))</f>
        <v>1</v>
      </c>
      <c r="G110" s="3">
        <f>INDEX('[5]Building Index'!$P$4:$P$230,MATCH($B110,'[5]Building Index'!$L$4:$L$230,0))</f>
        <v>1.0459346511292955</v>
      </c>
      <c r="H110" s="3">
        <f>INDEX('[5]Building Index'!$P$4:$P$230,MATCH($B110,'[5]Building Index'!$L$4:$L$230,0))</f>
        <v>1.0459346511292955</v>
      </c>
      <c r="I110" s="3">
        <f>INDEX('[6]Land Index'!$F$7:$F$233,MATCH($B110,'[6]Land Index'!$A$7:$A$233,0))</f>
        <v>1.0239533518193356</v>
      </c>
      <c r="J110" s="3">
        <f>INDEX('[7]Business Rates Index'!$P$4:$P$230,MATCH(B110,'[7]Business Rates Index'!$M$4:$M$230,0))</f>
        <v>0.66488415506902443</v>
      </c>
      <c r="K110" s="133">
        <f>SUMIF('Op Rev data input yr MFF adj'!$H$4:$H$241,$B110,'Op Rev data input yr MFF adj'!$F$4:$F$241)</f>
        <v>281058.6063360697</v>
      </c>
      <c r="N110" s="136">
        <f t="shared" si="9"/>
        <v>0.96688439348659294</v>
      </c>
      <c r="O110" s="31">
        <f t="shared" si="10"/>
        <v>0.96688439348659294</v>
      </c>
      <c r="P110" s="31">
        <f t="shared" si="11"/>
        <v>0.99603480709830883</v>
      </c>
      <c r="Q110" s="31">
        <f t="shared" si="12"/>
        <v>1.0414368196935595</v>
      </c>
      <c r="R110" s="31">
        <f t="shared" si="13"/>
        <v>1.0414368196935595</v>
      </c>
      <c r="S110" s="31">
        <f t="shared" si="14"/>
        <v>0.41562631243237996</v>
      </c>
      <c r="T110" s="137">
        <f t="shared" si="15"/>
        <v>0.64653601814552153</v>
      </c>
    </row>
    <row r="111" spans="1:20" ht="13.5" thickBot="1" x14ac:dyDescent="0.25">
      <c r="A111" s="8" t="str">
        <f>INDEX('[2]NHS Trusts and Care Trusts'!$H$2:$H$245,MATCH($B111,'[2]NHS Trusts and Care Trusts'!$A$2:$A$245,0))</f>
        <v>OXFORD</v>
      </c>
      <c r="B111" s="7" t="s">
        <v>378</v>
      </c>
      <c r="C111" s="2" t="s">
        <v>176</v>
      </c>
      <c r="D111" s="3">
        <f>INDEX('[3]Staff non MD Index Floor'!$N$2:$N$228,MATCH($B111,'[3]Staff non MD Index Floor'!$M$2:$M$228,0))</f>
        <v>1.1047168935822389</v>
      </c>
      <c r="E111" s="3">
        <f>INDEX('[3]Staff non MD Index Floor'!$N$2:$N$228,MATCH($B111,'[3]Staff non MD Index Floor'!$M$2:$M$228,0))</f>
        <v>1.1047168935822389</v>
      </c>
      <c r="F111" s="3">
        <f>INDEX('[4]M&amp;D Index'!$E$4:$E$230,MATCH($B111,'[4]M&amp;D Index'!$B$4:$B$230,0))</f>
        <v>1</v>
      </c>
      <c r="G111" s="3">
        <f>INDEX('[5]Building Index'!$P$4:$P$230,MATCH($B111,'[5]Building Index'!$L$4:$L$230,0))</f>
        <v>1.052796069727179</v>
      </c>
      <c r="H111" s="3">
        <f>INDEX('[5]Building Index'!$P$4:$P$230,MATCH($B111,'[5]Building Index'!$L$4:$L$230,0))</f>
        <v>1.052796069727179</v>
      </c>
      <c r="I111" s="3">
        <f>INDEX('[6]Land Index'!$F$7:$F$233,MATCH($B111,'[6]Land Index'!$A$7:$A$233,0))</f>
        <v>1.2032180875858227</v>
      </c>
      <c r="J111" s="3">
        <f>INDEX('[7]Business Rates Index'!$P$4:$P$230,MATCH(B111,'[7]Business Rates Index'!$M$4:$M$230,0))</f>
        <v>1.1424576101883606</v>
      </c>
      <c r="K111" s="133">
        <f>SUMIF('Op Rev data input yr MFF adj'!$H$4:$H$241,$B111,'Op Rev data input yr MFF adj'!$F$4:$F$241)</f>
        <v>278305.71933043835</v>
      </c>
      <c r="N111" s="136">
        <f t="shared" si="9"/>
        <v>1.0394850155228745</v>
      </c>
      <c r="O111" s="31">
        <f t="shared" si="10"/>
        <v>1.0394850155228745</v>
      </c>
      <c r="P111" s="31">
        <f t="shared" si="11"/>
        <v>0.99603480709830883</v>
      </c>
      <c r="Q111" s="31">
        <f t="shared" si="12"/>
        <v>1.0482687321418667</v>
      </c>
      <c r="R111" s="31">
        <f t="shared" si="13"/>
        <v>1.0482687321418667</v>
      </c>
      <c r="S111" s="31">
        <f t="shared" si="14"/>
        <v>0.48839050715219556</v>
      </c>
      <c r="T111" s="137">
        <f t="shared" si="15"/>
        <v>1.1109303606649337</v>
      </c>
    </row>
    <row r="112" spans="1:20" ht="13.5" thickBot="1" x14ac:dyDescent="0.25">
      <c r="A112" s="8" t="str">
        <f>INDEX('[2]NHS Trusts and Care Trusts'!$H$2:$H$245,MATCH($B112,'[2]NHS Trusts and Care Trusts'!$A$2:$A$245,0))</f>
        <v>SALISBURY</v>
      </c>
      <c r="B112" s="7" t="s">
        <v>417</v>
      </c>
      <c r="C112" s="2" t="s">
        <v>418</v>
      </c>
      <c r="D112" s="3">
        <f>INDEX('[3]Staff non MD Index Floor'!$N$2:$N$228,MATCH($B112,'[3]Staff non MD Index Floor'!$M$2:$M$228,0))</f>
        <v>1.0122371183212415</v>
      </c>
      <c r="E112" s="3">
        <f>INDEX('[3]Staff non MD Index Floor'!$N$2:$N$228,MATCH($B112,'[3]Staff non MD Index Floor'!$M$2:$M$228,0))</f>
        <v>1.0122371183212415</v>
      </c>
      <c r="F112" s="3">
        <f>INDEX('[4]M&amp;D Index'!$E$4:$E$230,MATCH($B112,'[4]M&amp;D Index'!$B$4:$B$230,0))</f>
        <v>1</v>
      </c>
      <c r="G112" s="3">
        <f>INDEX('[5]Building Index'!$P$4:$P$230,MATCH($B112,'[5]Building Index'!$L$4:$L$230,0))</f>
        <v>0.94134118601636585</v>
      </c>
      <c r="H112" s="3">
        <f>INDEX('[5]Building Index'!$P$4:$P$230,MATCH($B112,'[5]Building Index'!$L$4:$L$230,0))</f>
        <v>0.94134118601636585</v>
      </c>
      <c r="I112" s="3">
        <f>INDEX('[6]Land Index'!$F$7:$F$233,MATCH($B112,'[6]Land Index'!$A$7:$A$233,0))</f>
        <v>1.8499128376303148E-2</v>
      </c>
      <c r="J112" s="3">
        <f>INDEX('[7]Business Rates Index'!$P$4:$P$230,MATCH(B112,'[7]Business Rates Index'!$M$4:$M$230,0))</f>
        <v>0.65380275248454078</v>
      </c>
      <c r="K112" s="133">
        <f>SUMIF('Op Rev data input yr MFF adj'!$H$4:$H$241,$B112,'Op Rev data input yr MFF adj'!$F$4:$F$241)</f>
        <v>207855.48449784413</v>
      </c>
      <c r="N112" s="136">
        <f t="shared" si="9"/>
        <v>0.95246603248640904</v>
      </c>
      <c r="O112" s="31">
        <f t="shared" si="10"/>
        <v>0.95246603248640904</v>
      </c>
      <c r="P112" s="31">
        <f t="shared" si="11"/>
        <v>0.99603480709830883</v>
      </c>
      <c r="Q112" s="31">
        <f t="shared" si="12"/>
        <v>0.93729313772420353</v>
      </c>
      <c r="R112" s="31">
        <f t="shared" si="13"/>
        <v>0.93729313772420353</v>
      </c>
      <c r="S112" s="31">
        <f t="shared" si="14"/>
        <v>7.5088620947379465E-3</v>
      </c>
      <c r="T112" s="137">
        <f t="shared" si="15"/>
        <v>0.63576041784309623</v>
      </c>
    </row>
    <row r="113" spans="1:20" ht="13.5" thickBot="1" x14ac:dyDescent="0.25">
      <c r="A113" s="8" t="str">
        <f>INDEX('[2]NHS Trusts and Care Trusts'!$H$2:$H$245,MATCH($B113,'[2]NHS Trusts and Care Trusts'!$A$2:$A$245,0))</f>
        <v>KETTERING</v>
      </c>
      <c r="B113" s="7" t="s">
        <v>365</v>
      </c>
      <c r="C113" s="2" t="s">
        <v>366</v>
      </c>
      <c r="D113" s="3">
        <f>INDEX('[3]Staff non MD Index Floor'!$N$2:$N$228,MATCH($B113,'[3]Staff non MD Index Floor'!$M$2:$M$228,0))</f>
        <v>1.0282462908837391</v>
      </c>
      <c r="E113" s="3">
        <f>INDEX('[3]Staff non MD Index Floor'!$N$2:$N$228,MATCH($B113,'[3]Staff non MD Index Floor'!$M$2:$M$228,0))</f>
        <v>1.0282462908837391</v>
      </c>
      <c r="F113" s="3">
        <f>INDEX('[4]M&amp;D Index'!$E$4:$E$230,MATCH($B113,'[4]M&amp;D Index'!$B$4:$B$230,0))</f>
        <v>1</v>
      </c>
      <c r="G113" s="3">
        <f>INDEX('[5]Building Index'!$P$4:$P$230,MATCH($B113,'[5]Building Index'!$L$4:$L$230,0))</f>
        <v>1.0462211015733014</v>
      </c>
      <c r="H113" s="3">
        <f>INDEX('[5]Building Index'!$P$4:$P$230,MATCH($B113,'[5]Building Index'!$L$4:$L$230,0))</f>
        <v>1.0462211015733014</v>
      </c>
      <c r="I113" s="3">
        <f>INDEX('[6]Land Index'!$F$7:$F$233,MATCH($B113,'[6]Land Index'!$A$7:$A$233,0))</f>
        <v>5.0148282072463726</v>
      </c>
      <c r="J113" s="3">
        <f>INDEX('[7]Business Rates Index'!$P$4:$P$230,MATCH(B113,'[7]Business Rates Index'!$M$4:$M$230,0))</f>
        <v>0.57177521226160422</v>
      </c>
      <c r="K113" s="133">
        <f>SUMIF('Op Rev data input yr MFF adj'!$H$4:$H$241,$B113,'Op Rev data input yr MFF adj'!$F$4:$F$241)</f>
        <v>187410.87740134579</v>
      </c>
      <c r="N113" s="136">
        <f t="shared" si="9"/>
        <v>0.96752988738562562</v>
      </c>
      <c r="O113" s="31">
        <f t="shared" si="10"/>
        <v>0.96752988738562562</v>
      </c>
      <c r="P113" s="31">
        <f t="shared" si="11"/>
        <v>0.99603480709830883</v>
      </c>
      <c r="Q113" s="31">
        <f t="shared" si="12"/>
        <v>1.0417220383150894</v>
      </c>
      <c r="R113" s="31">
        <f t="shared" si="13"/>
        <v>1.0417220383150894</v>
      </c>
      <c r="S113" s="31">
        <f t="shared" si="14"/>
        <v>2.0355366302150077</v>
      </c>
      <c r="T113" s="137">
        <f t="shared" si="15"/>
        <v>0.55599650885281005</v>
      </c>
    </row>
    <row r="114" spans="1:20" ht="13.5" thickBot="1" x14ac:dyDescent="0.25">
      <c r="A114" s="8" t="str">
        <f>INDEX('[2]NHS Trusts and Care Trusts'!$H$2:$H$245,MATCH($B114,'[2]NHS Trusts and Care Trusts'!$A$2:$A$245,0))</f>
        <v>LONDON</v>
      </c>
      <c r="B114" s="7" t="s">
        <v>296</v>
      </c>
      <c r="C114" s="2" t="s">
        <v>177</v>
      </c>
      <c r="D114" s="3">
        <f>INDEX('[3]Staff non MD Index Floor'!$N$2:$N$228,MATCH($B114,'[3]Staff non MD Index Floor'!$M$2:$M$228,0))</f>
        <v>1.2302704466482519</v>
      </c>
      <c r="E114" s="3">
        <f>INDEX('[3]Staff non MD Index Floor'!$N$2:$N$228,MATCH($B114,'[3]Staff non MD Index Floor'!$M$2:$M$228,0))</f>
        <v>1.2302704466482519</v>
      </c>
      <c r="F114" s="3">
        <f>INDEX('[4]M&amp;D Index'!$E$4:$E$230,MATCH($B114,'[4]M&amp;D Index'!$B$4:$B$230,0))</f>
        <v>1.0211724009598964</v>
      </c>
      <c r="G114" s="3">
        <f>INDEX('[5]Building Index'!$P$4:$P$230,MATCH($B114,'[5]Building Index'!$L$4:$L$230,0))</f>
        <v>1.2265960908698101</v>
      </c>
      <c r="H114" s="3">
        <f>INDEX('[5]Building Index'!$P$4:$P$230,MATCH($B114,'[5]Building Index'!$L$4:$L$230,0))</f>
        <v>1.2265960908698101</v>
      </c>
      <c r="I114" s="3">
        <f>INDEX('[6]Land Index'!$F$7:$F$233,MATCH($B114,'[6]Land Index'!$A$7:$A$233,0))</f>
        <v>50.225869180987374</v>
      </c>
      <c r="J114" s="3">
        <f>INDEX('[7]Business Rates Index'!$P$4:$P$230,MATCH(B114,'[7]Business Rates Index'!$M$4:$M$230,0))</f>
        <v>3.2911765675916707</v>
      </c>
      <c r="K114" s="133">
        <f>SUMIF('Op Rev data input yr MFF adj'!$H$4:$H$241,$B114,'Op Rev data input yr MFF adj'!$F$4:$F$241)</f>
        <v>355817.36635685404</v>
      </c>
      <c r="N114" s="136">
        <f t="shared" si="9"/>
        <v>1.1576248193187337</v>
      </c>
      <c r="O114" s="31">
        <f t="shared" si="10"/>
        <v>1.1576248193187337</v>
      </c>
      <c r="P114" s="31">
        <f t="shared" si="11"/>
        <v>1.0171232554042071</v>
      </c>
      <c r="Q114" s="31">
        <f t="shared" si="12"/>
        <v>1.2213213612769924</v>
      </c>
      <c r="R114" s="31">
        <f t="shared" si="13"/>
        <v>1.2213213612769924</v>
      </c>
      <c r="S114" s="31">
        <f t="shared" si="14"/>
        <v>20.386859185835334</v>
      </c>
      <c r="T114" s="137">
        <f t="shared" si="15"/>
        <v>3.2003532898203311</v>
      </c>
    </row>
    <row r="115" spans="1:20" ht="13.5" thickBot="1" x14ac:dyDescent="0.25">
      <c r="A115" s="8" t="str">
        <f>INDEX('[2]NHS Trusts and Care Trusts'!$H$2:$H$245,MATCH($B115,'[2]NHS Trusts and Care Trusts'!$A$2:$A$245,0))</f>
        <v>DONCASTER</v>
      </c>
      <c r="B115" s="7" t="s">
        <v>265</v>
      </c>
      <c r="C115" s="2" t="s">
        <v>807</v>
      </c>
      <c r="D115" s="3">
        <f>INDEX('[3]Staff non MD Index Floor'!$N$2:$N$228,MATCH($B115,'[3]Staff non MD Index Floor'!$M$2:$M$228,0))</f>
        <v>1.0071614648009035</v>
      </c>
      <c r="E115" s="3">
        <f>INDEX('[3]Staff non MD Index Floor'!$N$2:$N$228,MATCH($B115,'[3]Staff non MD Index Floor'!$M$2:$M$228,0))</f>
        <v>1.0071614648009035</v>
      </c>
      <c r="F115" s="3">
        <f>INDEX('[4]M&amp;D Index'!$E$4:$E$230,MATCH($B115,'[4]M&amp;D Index'!$B$4:$B$230,0))</f>
        <v>1</v>
      </c>
      <c r="G115" s="3">
        <f>INDEX('[5]Building Index'!$P$4:$P$230,MATCH($B115,'[5]Building Index'!$L$4:$L$230,0))</f>
        <v>0.92943900261606727</v>
      </c>
      <c r="H115" s="3">
        <f>INDEX('[5]Building Index'!$P$4:$P$230,MATCH($B115,'[5]Building Index'!$L$4:$L$230,0))</f>
        <v>0.92943900261606727</v>
      </c>
      <c r="I115" s="3">
        <f>INDEX('[6]Land Index'!$F$7:$F$233,MATCH($B115,'[6]Land Index'!$A$7:$A$233,0))</f>
        <v>0.39062612882613978</v>
      </c>
      <c r="J115" s="3">
        <f>INDEX('[7]Business Rates Index'!$P$4:$P$230,MATCH(B115,'[7]Business Rates Index'!$M$4:$M$230,0))</f>
        <v>0.52492123904414822</v>
      </c>
      <c r="K115" s="133">
        <f>SUMIF('Op Rev data input yr MFF adj'!$H$4:$H$241,$B115,'Op Rev data input yr MFF adj'!$F$4:$F$241)</f>
        <v>373272.52065876359</v>
      </c>
      <c r="N115" s="136">
        <f t="shared" si="9"/>
        <v>0.94769008870476856</v>
      </c>
      <c r="O115" s="31">
        <f t="shared" si="10"/>
        <v>0.94769008870476856</v>
      </c>
      <c r="P115" s="31">
        <f t="shared" si="11"/>
        <v>0.99603480709830883</v>
      </c>
      <c r="Q115" s="31">
        <f t="shared" si="12"/>
        <v>0.92544213726788138</v>
      </c>
      <c r="R115" s="31">
        <f t="shared" si="13"/>
        <v>0.92544213726788138</v>
      </c>
      <c r="S115" s="31">
        <f t="shared" si="14"/>
        <v>0.1585565369509038</v>
      </c>
      <c r="T115" s="137">
        <f t="shared" si="15"/>
        <v>0.51043551744195881</v>
      </c>
    </row>
    <row r="116" spans="1:20" ht="13.5" thickBot="1" x14ac:dyDescent="0.25">
      <c r="A116" s="8" t="str">
        <f>INDEX('[2]NHS Trusts and Care Trusts'!$H$2:$H$245,MATCH($B116,'[2]NHS Trusts and Care Trusts'!$A$2:$A$245,0))</f>
        <v>LONDON</v>
      </c>
      <c r="B116" s="7" t="s">
        <v>49</v>
      </c>
      <c r="C116" s="2" t="s">
        <v>50</v>
      </c>
      <c r="D116" s="3">
        <f>INDEX('[3]Staff non MD Index Floor'!$N$2:$N$228,MATCH($B116,'[3]Staff non MD Index Floor'!$M$2:$M$228,0))</f>
        <v>1.2304557316284828</v>
      </c>
      <c r="E116" s="3">
        <f>INDEX('[3]Staff non MD Index Floor'!$N$2:$N$228,MATCH($B116,'[3]Staff non MD Index Floor'!$M$2:$M$228,0))</f>
        <v>1.2304557316284828</v>
      </c>
      <c r="F116" s="3">
        <f>INDEX('[4]M&amp;D Index'!$E$4:$E$230,MATCH($B116,'[4]M&amp;D Index'!$B$4:$B$230,0))</f>
        <v>1.0211724009598964</v>
      </c>
      <c r="G116" s="3">
        <f>INDEX('[5]Building Index'!$P$4:$P$230,MATCH($B116,'[5]Building Index'!$L$4:$L$230,0))</f>
        <v>1.2075790972129139</v>
      </c>
      <c r="H116" s="3">
        <f>INDEX('[5]Building Index'!$P$4:$P$230,MATCH($B116,'[5]Building Index'!$L$4:$L$230,0))</f>
        <v>1.2075790972129139</v>
      </c>
      <c r="I116" s="3">
        <f>INDEX('[6]Land Index'!$F$7:$F$233,MATCH($B116,'[6]Land Index'!$A$7:$A$233,0))</f>
        <v>17.14584507581133</v>
      </c>
      <c r="J116" s="3">
        <f>INDEX('[7]Business Rates Index'!$P$4:$P$230,MATCH(B116,'[7]Business Rates Index'!$M$4:$M$230,0))</f>
        <v>2.1497921013898456</v>
      </c>
      <c r="K116" s="133">
        <f>SUMIF('Op Rev data input yr MFF adj'!$H$4:$H$241,$B116,'Op Rev data input yr MFF adj'!$F$4:$F$241)</f>
        <v>175511.00343892063</v>
      </c>
      <c r="N116" s="136">
        <f t="shared" si="9"/>
        <v>1.1577991634983784</v>
      </c>
      <c r="O116" s="31">
        <f t="shared" si="10"/>
        <v>1.1577991634983784</v>
      </c>
      <c r="P116" s="31">
        <f t="shared" si="11"/>
        <v>1.0171232554042071</v>
      </c>
      <c r="Q116" s="31">
        <f t="shared" si="12"/>
        <v>1.2023861463734733</v>
      </c>
      <c r="R116" s="31">
        <f t="shared" si="13"/>
        <v>1.2023861463734733</v>
      </c>
      <c r="S116" s="31">
        <f t="shared" si="14"/>
        <v>6.9595595831925046</v>
      </c>
      <c r="T116" s="137">
        <f t="shared" si="15"/>
        <v>2.0904664586705195</v>
      </c>
    </row>
    <row r="117" spans="1:20" ht="13.5" thickBot="1" x14ac:dyDescent="0.25">
      <c r="A117" s="8" t="str">
        <f>INDEX('[2]NHS Trusts and Care Trusts'!$H$2:$H$245,MATCH($B117,'[2]NHS Trusts and Care Trusts'!$A$2:$A$245,0))</f>
        <v>SLEAFORD</v>
      </c>
      <c r="B117" s="7" t="s">
        <v>26</v>
      </c>
      <c r="C117" s="2" t="s">
        <v>27</v>
      </c>
      <c r="D117" s="3">
        <f>INDEX('[3]Staff non MD Index Floor'!$N$2:$N$228,MATCH($B117,'[3]Staff non MD Index Floor'!$M$2:$M$228,0))</f>
        <v>0.97267784685495795</v>
      </c>
      <c r="E117" s="3">
        <f>INDEX('[3]Staff non MD Index Floor'!$N$2:$N$228,MATCH($B117,'[3]Staff non MD Index Floor'!$M$2:$M$228,0))</f>
        <v>0.97267784685495795</v>
      </c>
      <c r="F117" s="3">
        <f>INDEX('[4]M&amp;D Index'!$E$4:$E$230,MATCH($B117,'[4]M&amp;D Index'!$B$4:$B$230,0))</f>
        <v>0.99999999999999978</v>
      </c>
      <c r="G117" s="3">
        <f>INDEX('[5]Building Index'!$P$4:$P$230,MATCH($B117,'[5]Building Index'!$L$4:$L$230,0))</f>
        <v>0.99257714747348336</v>
      </c>
      <c r="H117" s="3">
        <f>INDEX('[5]Building Index'!$P$4:$P$230,MATCH($B117,'[5]Building Index'!$L$4:$L$230,0))</f>
        <v>0.99257714747348336</v>
      </c>
      <c r="I117" s="3">
        <f>INDEX('[6]Land Index'!$F$7:$F$233,MATCH($B117,'[6]Land Index'!$A$7:$A$233,0))</f>
        <v>0.75516363097991945</v>
      </c>
      <c r="J117" s="3">
        <f>INDEX('[7]Business Rates Index'!$P$4:$P$230,MATCH(B117,'[7]Business Rates Index'!$M$4:$M$230,0))</f>
        <v>0.65994646351621367</v>
      </c>
      <c r="K117" s="133">
        <f>SUMIF('Op Rev data input yr MFF adj'!$H$4:$H$241,$B117,'Op Rev data input yr MFF adj'!$F$4:$F$241)</f>
        <v>96534.068763508811</v>
      </c>
      <c r="N117" s="136">
        <f t="shared" si="9"/>
        <v>0.91524267675328497</v>
      </c>
      <c r="O117" s="31">
        <f t="shared" si="10"/>
        <v>0.91524267675328497</v>
      </c>
      <c r="P117" s="31">
        <f t="shared" si="11"/>
        <v>0.99603480709830861</v>
      </c>
      <c r="Q117" s="31">
        <f t="shared" si="12"/>
        <v>0.98830876924212918</v>
      </c>
      <c r="R117" s="31">
        <f t="shared" si="13"/>
        <v>0.98830876924212918</v>
      </c>
      <c r="S117" s="31">
        <f t="shared" si="14"/>
        <v>0.30652360741781953</v>
      </c>
      <c r="T117" s="137">
        <f t="shared" si="15"/>
        <v>0.64173458708261155</v>
      </c>
    </row>
    <row r="118" spans="1:20" ht="13.5" thickBot="1" x14ac:dyDescent="0.25">
      <c r="A118" s="8" t="str">
        <f>INDEX('[2]NHS Trusts and Care Trusts'!$H$2:$H$245,MATCH($B118,'[2]NHS Trusts and Care Trusts'!$A$2:$A$245,0))</f>
        <v>GILLINGHAM</v>
      </c>
      <c r="B118" s="7" t="s">
        <v>39</v>
      </c>
      <c r="C118" s="2" t="s">
        <v>40</v>
      </c>
      <c r="D118" s="3">
        <f>INDEX('[3]Staff non MD Index Floor'!$N$2:$N$228,MATCH($B118,'[3]Staff non MD Index Floor'!$M$2:$M$228,0))</f>
        <v>1.0545819473922247</v>
      </c>
      <c r="E118" s="3">
        <f>INDEX('[3]Staff non MD Index Floor'!$N$2:$N$228,MATCH($B118,'[3]Staff non MD Index Floor'!$M$2:$M$228,0))</f>
        <v>1.0545819473922247</v>
      </c>
      <c r="F118" s="3">
        <f>INDEX('[4]M&amp;D Index'!$E$4:$E$230,MATCH($B118,'[4]M&amp;D Index'!$B$4:$B$230,0))</f>
        <v>1</v>
      </c>
      <c r="G118" s="3">
        <f>INDEX('[5]Building Index'!$P$4:$P$230,MATCH($B118,'[5]Building Index'!$L$4:$L$230,0))</f>
        <v>1.0934771352715362</v>
      </c>
      <c r="H118" s="3">
        <f>INDEX('[5]Building Index'!$P$4:$P$230,MATCH($B118,'[5]Building Index'!$L$4:$L$230,0))</f>
        <v>1.0934771352715362</v>
      </c>
      <c r="I118" s="3">
        <f>INDEX('[6]Land Index'!$F$7:$F$233,MATCH($B118,'[6]Land Index'!$A$7:$A$233,0))</f>
        <v>0.50844283016685698</v>
      </c>
      <c r="J118" s="3">
        <f>INDEX('[7]Business Rates Index'!$P$4:$P$230,MATCH(B118,'[7]Business Rates Index'!$M$4:$M$230,0))</f>
        <v>0.79786098608282918</v>
      </c>
      <c r="K118" s="133">
        <f>SUMIF('Op Rev data input yr MFF adj'!$H$4:$H$241,$B118,'Op Rev data input yr MFF adj'!$F$4:$F$241)</f>
        <v>261198.06063378896</v>
      </c>
      <c r="N118" s="136">
        <f t="shared" si="9"/>
        <v>0.9923104628195345</v>
      </c>
      <c r="O118" s="31">
        <f t="shared" si="10"/>
        <v>0.9923104628195345</v>
      </c>
      <c r="P118" s="31">
        <f t="shared" si="11"/>
        <v>0.99603480709830883</v>
      </c>
      <c r="Q118" s="31">
        <f t="shared" si="12"/>
        <v>1.0887748569523577</v>
      </c>
      <c r="R118" s="31">
        <f t="shared" si="13"/>
        <v>1.0887748569523577</v>
      </c>
      <c r="S118" s="31">
        <f t="shared" si="14"/>
        <v>0.20637875564298058</v>
      </c>
      <c r="T118" s="137">
        <f t="shared" si="15"/>
        <v>0.77584322177462561</v>
      </c>
    </row>
    <row r="119" spans="1:20" ht="13.5" thickBot="1" x14ac:dyDescent="0.25">
      <c r="A119" s="8" t="str">
        <f>INDEX('[2]NHS Trusts and Care Trusts'!$H$2:$H$245,MATCH($B119,'[2]NHS Trusts and Care Trusts'!$A$2:$A$245,0))</f>
        <v>EAST GRINSTEAD</v>
      </c>
      <c r="B119" s="7" t="s">
        <v>395</v>
      </c>
      <c r="C119" s="2" t="s">
        <v>396</v>
      </c>
      <c r="D119" s="3">
        <f>INDEX('[3]Staff non MD Index Floor'!$N$2:$N$228,MATCH($B119,'[3]Staff non MD Index Floor'!$M$2:$M$228,0))</f>
        <v>1.112502388368769</v>
      </c>
      <c r="E119" s="3">
        <f>INDEX('[3]Staff non MD Index Floor'!$N$2:$N$228,MATCH($B119,'[3]Staff non MD Index Floor'!$M$2:$M$228,0))</f>
        <v>1.112502388368769</v>
      </c>
      <c r="F119" s="3">
        <f>INDEX('[4]M&amp;D Index'!$E$4:$E$230,MATCH($B119,'[4]M&amp;D Index'!$B$4:$B$230,0))</f>
        <v>1</v>
      </c>
      <c r="G119" s="3">
        <f>INDEX('[5]Building Index'!$P$4:$P$230,MATCH($B119,'[5]Building Index'!$L$4:$L$230,0))</f>
        <v>1.083968638443088</v>
      </c>
      <c r="H119" s="3">
        <f>INDEX('[5]Building Index'!$P$4:$P$230,MATCH($B119,'[5]Building Index'!$L$4:$L$230,0))</f>
        <v>1.083968638443088</v>
      </c>
      <c r="I119" s="3">
        <f>INDEX('[6]Land Index'!$F$7:$F$233,MATCH($B119,'[6]Land Index'!$A$7:$A$233,0))</f>
        <v>0.44240837076678646</v>
      </c>
      <c r="J119" s="3">
        <f>INDEX('[7]Business Rates Index'!$P$4:$P$230,MATCH(B119,'[7]Business Rates Index'!$M$4:$M$230,0))</f>
        <v>0.97516342743456907</v>
      </c>
      <c r="K119" s="133">
        <f>SUMIF('Op Rev data input yr MFF adj'!$H$4:$H$241,$B119,'Op Rev data input yr MFF adj'!$F$4:$F$241)</f>
        <v>59962.307007151874</v>
      </c>
      <c r="N119" s="136">
        <f t="shared" si="9"/>
        <v>1.0468107885023996</v>
      </c>
      <c r="O119" s="31">
        <f t="shared" si="10"/>
        <v>1.0468107885023996</v>
      </c>
      <c r="P119" s="31">
        <f t="shared" si="11"/>
        <v>0.99603480709830883</v>
      </c>
      <c r="Q119" s="31">
        <f t="shared" si="12"/>
        <v>1.079307249500598</v>
      </c>
      <c r="R119" s="31">
        <f t="shared" si="13"/>
        <v>1.079307249500598</v>
      </c>
      <c r="S119" s="31">
        <f t="shared" si="14"/>
        <v>0.17957513338308737</v>
      </c>
      <c r="T119" s="137">
        <f t="shared" si="15"/>
        <v>0.94825282661343147</v>
      </c>
    </row>
    <row r="120" spans="1:20" ht="13.5" thickBot="1" x14ac:dyDescent="0.25">
      <c r="A120" s="8" t="str">
        <f>INDEX('[2]NHS Trusts and Care Trusts'!$H$2:$H$245,MATCH($B120,'[2]NHS Trusts and Care Trusts'!$A$2:$A$245,0))</f>
        <v>DARTFORD</v>
      </c>
      <c r="B120" s="7" t="s">
        <v>379</v>
      </c>
      <c r="C120" s="2" t="s">
        <v>380</v>
      </c>
      <c r="D120" s="3">
        <f>INDEX('[3]Staff non MD Index Floor'!$N$2:$N$228,MATCH($B120,'[3]Staff non MD Index Floor'!$M$2:$M$228,0))</f>
        <v>1.2277267063124482</v>
      </c>
      <c r="E120" s="3">
        <f>INDEX('[3]Staff non MD Index Floor'!$N$2:$N$228,MATCH($B120,'[3]Staff non MD Index Floor'!$M$2:$M$228,0))</f>
        <v>1.2277267063124482</v>
      </c>
      <c r="F120" s="3">
        <f>INDEX('[4]M&amp;D Index'!$E$4:$E$230,MATCH($B120,'[4]M&amp;D Index'!$B$4:$B$230,0))</f>
        <v>1.0184268740444851</v>
      </c>
      <c r="G120" s="3">
        <f>INDEX('[5]Building Index'!$P$4:$P$230,MATCH($B120,'[5]Building Index'!$L$4:$L$230,0))</f>
        <v>1.1488506091749382</v>
      </c>
      <c r="H120" s="3">
        <f>INDEX('[5]Building Index'!$P$4:$P$230,MATCH($B120,'[5]Building Index'!$L$4:$L$230,0))</f>
        <v>1.1488506091749382</v>
      </c>
      <c r="I120" s="3">
        <f>INDEX('[6]Land Index'!$F$7:$F$233,MATCH($B120,'[6]Land Index'!$A$7:$A$233,0))</f>
        <v>0.34774180784100822</v>
      </c>
      <c r="J120" s="3">
        <f>INDEX('[7]Business Rates Index'!$P$4:$P$230,MATCH(B120,'[7]Business Rates Index'!$M$4:$M$230,0))</f>
        <v>1.1075870837066117</v>
      </c>
      <c r="K120" s="133">
        <f>SUMIF('Op Rev data input yr MFF adj'!$H$4:$H$241,$B120,'Op Rev data input yr MFF adj'!$F$4:$F$241)</f>
        <v>208474.6784548852</v>
      </c>
      <c r="N120" s="136">
        <f t="shared" si="9"/>
        <v>1.1552312830400633</v>
      </c>
      <c r="O120" s="31">
        <f t="shared" si="10"/>
        <v>1.1552312830400633</v>
      </c>
      <c r="P120" s="31">
        <f t="shared" si="11"/>
        <v>1.0143886150326322</v>
      </c>
      <c r="Q120" s="31">
        <f t="shared" si="12"/>
        <v>1.1439102083771138</v>
      </c>
      <c r="R120" s="31">
        <f t="shared" si="13"/>
        <v>1.1439102083771138</v>
      </c>
      <c r="S120" s="31">
        <f t="shared" si="14"/>
        <v>0.14114963832554378</v>
      </c>
      <c r="T120" s="137">
        <f t="shared" si="15"/>
        <v>1.0770221209057724</v>
      </c>
    </row>
    <row r="121" spans="1:20" ht="13.5" thickBot="1" x14ac:dyDescent="0.25">
      <c r="A121" s="8" t="str">
        <f>INDEX('[2]NHS Trusts and Care Trusts'!$H$2:$H$245,MATCH($B121,'[2]NHS Trusts and Care Trusts'!$A$2:$A$245,0))</f>
        <v>LONDON</v>
      </c>
      <c r="B121" s="7" t="s">
        <v>116</v>
      </c>
      <c r="C121" s="2" t="s">
        <v>117</v>
      </c>
      <c r="D121" s="3">
        <f>INDEX('[3]Staff non MD Index Floor'!$N$2:$N$228,MATCH($B121,'[3]Staff non MD Index Floor'!$M$2:$M$228,0))</f>
        <v>1.2251818809538551</v>
      </c>
      <c r="E121" s="3">
        <f>INDEX('[3]Staff non MD Index Floor'!$N$2:$N$228,MATCH($B121,'[3]Staff non MD Index Floor'!$M$2:$M$228,0))</f>
        <v>1.2251818809538551</v>
      </c>
      <c r="F121" s="3">
        <f>INDEX('[4]M&amp;D Index'!$E$4:$E$230,MATCH($B121,'[4]M&amp;D Index'!$B$4:$B$230,0))</f>
        <v>1.0211724009598964</v>
      </c>
      <c r="G121" s="3">
        <f>INDEX('[5]Building Index'!$P$4:$P$230,MATCH($B121,'[5]Building Index'!$L$4:$L$230,0))</f>
        <v>1.176978994959434</v>
      </c>
      <c r="H121" s="3">
        <f>INDEX('[5]Building Index'!$P$4:$P$230,MATCH($B121,'[5]Building Index'!$L$4:$L$230,0))</f>
        <v>1.176978994959434</v>
      </c>
      <c r="I121" s="3">
        <f>INDEX('[6]Land Index'!$F$7:$F$233,MATCH($B121,'[6]Land Index'!$A$7:$A$233,0))</f>
        <v>3.0803555621590086</v>
      </c>
      <c r="J121" s="3">
        <f>INDEX('[7]Business Rates Index'!$P$4:$P$230,MATCH(B121,'[7]Business Rates Index'!$M$4:$M$230,0))</f>
        <v>2.2705643502337689</v>
      </c>
      <c r="K121" s="133">
        <f>SUMIF('Op Rev data input yr MFF adj'!$H$4:$H$241,$B121,'Op Rev data input yr MFF adj'!$F$4:$F$241)</f>
        <v>305386.79936427751</v>
      </c>
      <c r="N121" s="136">
        <f t="shared" si="9"/>
        <v>1.1528367258075742</v>
      </c>
      <c r="O121" s="31">
        <f t="shared" si="10"/>
        <v>1.1528367258075742</v>
      </c>
      <c r="P121" s="31">
        <f t="shared" si="11"/>
        <v>1.0171232554042071</v>
      </c>
      <c r="Q121" s="31">
        <f t="shared" si="12"/>
        <v>1.1719176337003787</v>
      </c>
      <c r="R121" s="31">
        <f t="shared" si="13"/>
        <v>1.1719176337003787</v>
      </c>
      <c r="S121" s="31">
        <f t="shared" si="14"/>
        <v>1.2503272937248113</v>
      </c>
      <c r="T121" s="137">
        <f t="shared" si="15"/>
        <v>2.2079058776651324</v>
      </c>
    </row>
    <row r="122" spans="1:20" ht="13.5" thickBot="1" x14ac:dyDescent="0.25">
      <c r="A122" s="8" t="str">
        <f>INDEX('[2]NHS Trusts and Care Trusts'!$H$2:$H$245,MATCH($B122,'[2]NHS Trusts and Care Trusts'!$A$2:$A$245,0))</f>
        <v>BIRMINGHAM</v>
      </c>
      <c r="B122" s="7" t="s">
        <v>221</v>
      </c>
      <c r="C122" s="2" t="s">
        <v>808</v>
      </c>
      <c r="D122" s="3">
        <f>INDEX('[3]Staff non MD Index Floor'!$N$2:$N$228,MATCH($B122,'[3]Staff non MD Index Floor'!$M$2:$M$228,0))</f>
        <v>1.037364808960928</v>
      </c>
      <c r="E122" s="3">
        <f>INDEX('[3]Staff non MD Index Floor'!$N$2:$N$228,MATCH($B122,'[3]Staff non MD Index Floor'!$M$2:$M$228,0))</f>
        <v>1.037364808960928</v>
      </c>
      <c r="F122" s="3">
        <f>INDEX('[4]M&amp;D Index'!$E$4:$E$230,MATCH($B122,'[4]M&amp;D Index'!$B$4:$B$230,0))</f>
        <v>1</v>
      </c>
      <c r="G122" s="3">
        <f>INDEX('[5]Building Index'!$P$4:$P$230,MATCH($B122,'[5]Building Index'!$L$4:$L$230,0))</f>
        <v>0.95084968284481408</v>
      </c>
      <c r="H122" s="3">
        <f>INDEX('[5]Building Index'!$P$4:$P$230,MATCH($B122,'[5]Building Index'!$L$4:$L$230,0))</f>
        <v>0.95084968284481408</v>
      </c>
      <c r="I122" s="3">
        <f>INDEX('[6]Land Index'!$F$7:$F$233,MATCH($B122,'[6]Land Index'!$A$7:$A$233,0))</f>
        <v>1.2796577066819093</v>
      </c>
      <c r="J122" s="3">
        <f>INDEX('[7]Business Rates Index'!$P$4:$P$230,MATCH(B122,'[7]Business Rates Index'!$M$4:$M$230,0))</f>
        <v>0.79786098608282918</v>
      </c>
      <c r="K122" s="133">
        <f>SUMIF('Op Rev data input yr MFF adj'!$H$4:$H$241,$B122,'Op Rev data input yr MFF adj'!$F$4:$F$241)</f>
        <v>381644.62908983545</v>
      </c>
      <c r="N122" s="136">
        <f t="shared" si="9"/>
        <v>0.97610997062693139</v>
      </c>
      <c r="O122" s="31">
        <f t="shared" si="10"/>
        <v>0.97610997062693139</v>
      </c>
      <c r="P122" s="31">
        <f t="shared" si="11"/>
        <v>0.99603480709830883</v>
      </c>
      <c r="Q122" s="31">
        <f t="shared" si="12"/>
        <v>0.9467607451759632</v>
      </c>
      <c r="R122" s="31">
        <f t="shared" si="13"/>
        <v>0.9467607451759632</v>
      </c>
      <c r="S122" s="31">
        <f t="shared" si="14"/>
        <v>0.51941762079188769</v>
      </c>
      <c r="T122" s="137">
        <f t="shared" si="15"/>
        <v>0.77584322177462561</v>
      </c>
    </row>
    <row r="123" spans="1:20" ht="13.5" thickBot="1" x14ac:dyDescent="0.25">
      <c r="A123" s="8" t="str">
        <f>INDEX('[2]NHS Trusts and Care Trusts'!$H$2:$H$245,MATCH($B123,'[2]NHS Trusts and Care Trusts'!$A$2:$A$245,0))</f>
        <v>LIVERPOOL</v>
      </c>
      <c r="B123" s="7" t="s">
        <v>408</v>
      </c>
      <c r="C123" s="2" t="s">
        <v>409</v>
      </c>
      <c r="D123" s="3">
        <f>INDEX('[3]Staff non MD Index Floor'!$N$2:$N$228,MATCH($B123,'[3]Staff non MD Index Floor'!$M$2:$M$228,0))</f>
        <v>1.0027416346203157</v>
      </c>
      <c r="E123" s="3">
        <f>INDEX('[3]Staff non MD Index Floor'!$N$2:$N$228,MATCH($B123,'[3]Staff non MD Index Floor'!$M$2:$M$228,0))</f>
        <v>1.0027416346203157</v>
      </c>
      <c r="F123" s="3">
        <f>INDEX('[4]M&amp;D Index'!$E$4:$E$230,MATCH($B123,'[4]M&amp;D Index'!$B$4:$B$230,0))</f>
        <v>1</v>
      </c>
      <c r="G123" s="3">
        <f>INDEX('[5]Building Index'!$P$4:$P$230,MATCH($B123,'[5]Building Index'!$L$4:$L$230,0))</f>
        <v>0.94134118601636596</v>
      </c>
      <c r="H123" s="3">
        <f>INDEX('[5]Building Index'!$P$4:$P$230,MATCH($B123,'[5]Building Index'!$L$4:$L$230,0))</f>
        <v>0.94134118601636596</v>
      </c>
      <c r="I123" s="3">
        <f>INDEX('[6]Land Index'!$F$7:$F$233,MATCH($B123,'[6]Land Index'!$A$7:$A$233,0))</f>
        <v>1.5664702158162764</v>
      </c>
      <c r="J123" s="3">
        <f>INDEX('[7]Business Rates Index'!$P$4:$P$230,MATCH(B123,'[7]Business Rates Index'!$M$4:$M$230,0))</f>
        <v>0.8421865964207641</v>
      </c>
      <c r="K123" s="133">
        <f>SUMIF('Op Rev data input yr MFF adj'!$H$4:$H$241,$B123,'Op Rev data input yr MFF adj'!$F$4:$F$241)</f>
        <v>507519.83942324389</v>
      </c>
      <c r="N123" s="136">
        <f t="shared" si="9"/>
        <v>0.94353124287687606</v>
      </c>
      <c r="O123" s="31">
        <f t="shared" si="10"/>
        <v>0.94353124287687606</v>
      </c>
      <c r="P123" s="31">
        <f t="shared" si="11"/>
        <v>0.99603480709830883</v>
      </c>
      <c r="Q123" s="31">
        <f t="shared" si="12"/>
        <v>0.93729313772420364</v>
      </c>
      <c r="R123" s="31">
        <f t="shared" si="13"/>
        <v>0.93729313772420364</v>
      </c>
      <c r="S123" s="31">
        <f t="shared" si="14"/>
        <v>0.63583583976562463</v>
      </c>
      <c r="T123" s="137">
        <f t="shared" si="15"/>
        <v>0.81894562298432705</v>
      </c>
    </row>
    <row r="124" spans="1:20" ht="13.5" thickBot="1" x14ac:dyDescent="0.25">
      <c r="A124" s="8" t="str">
        <f>INDEX('[2]NHS Trusts and Care Trusts'!$H$2:$H$245,MATCH($B124,'[2]NHS Trusts and Care Trusts'!$A$2:$A$245,0))</f>
        <v>CHELMSFORD</v>
      </c>
      <c r="B124" s="7" t="s">
        <v>44</v>
      </c>
      <c r="C124" s="2" t="s">
        <v>45</v>
      </c>
      <c r="D124" s="3">
        <f>INDEX('[3]Staff non MD Index Floor'!$N$2:$N$228,MATCH($B124,'[3]Staff non MD Index Floor'!$M$2:$M$228,0))</f>
        <v>1.0415553700930578</v>
      </c>
      <c r="E124" s="3">
        <f>INDEX('[3]Staff non MD Index Floor'!$N$2:$N$228,MATCH($B124,'[3]Staff non MD Index Floor'!$M$2:$M$228,0))</f>
        <v>1.0415553700930578</v>
      </c>
      <c r="F124" s="3">
        <f>INDEX('[4]M&amp;D Index'!$E$4:$E$230,MATCH($B124,'[4]M&amp;D Index'!$B$4:$B$230,0))</f>
        <v>1</v>
      </c>
      <c r="G124" s="3">
        <f>INDEX('[5]Building Index'!$P$4:$P$230,MATCH($B124,'[5]Building Index'!$L$4:$L$230,0))</f>
        <v>0.97151194440041311</v>
      </c>
      <c r="H124" s="3">
        <f>INDEX('[5]Building Index'!$P$4:$P$230,MATCH($B124,'[5]Building Index'!$L$4:$L$230,0))</f>
        <v>0.97151194440041311</v>
      </c>
      <c r="I124" s="3">
        <f>INDEX('[6]Land Index'!$F$7:$F$233,MATCH($B124,'[6]Land Index'!$A$7:$A$233,0))</f>
        <v>2.0196156573762831</v>
      </c>
      <c r="J124" s="3">
        <f>INDEX('[7]Business Rates Index'!$P$4:$P$230,MATCH(B124,'[7]Business Rates Index'!$M$4:$M$230,0))</f>
        <v>1.1919856055496103</v>
      </c>
      <c r="K124" s="133">
        <f>SUMIF('Op Rev data input yr MFF adj'!$H$4:$H$241,$B124,'Op Rev data input yr MFF adj'!$F$4:$F$241)</f>
        <v>287024.56189508404</v>
      </c>
      <c r="N124" s="136">
        <f t="shared" si="9"/>
        <v>0.98005308540030678</v>
      </c>
      <c r="O124" s="31">
        <f t="shared" si="10"/>
        <v>0.98005308540030678</v>
      </c>
      <c r="P124" s="31">
        <f t="shared" si="11"/>
        <v>0.99603480709830883</v>
      </c>
      <c r="Q124" s="31">
        <f t="shared" si="12"/>
        <v>0.96733415283475532</v>
      </c>
      <c r="R124" s="31">
        <f t="shared" si="13"/>
        <v>0.96733415283475532</v>
      </c>
      <c r="S124" s="31">
        <f t="shared" si="14"/>
        <v>0.81976918842500612</v>
      </c>
      <c r="T124" s="137">
        <f t="shared" si="15"/>
        <v>1.1590915819295131</v>
      </c>
    </row>
    <row r="125" spans="1:20" ht="13.5" thickBot="1" x14ac:dyDescent="0.25">
      <c r="A125" s="8" t="str">
        <f>INDEX('[2]NHS Trusts and Care Trusts'!$H$2:$H$245,MATCH($B125,'[2]NHS Trusts and Care Trusts'!$A$2:$A$245,0))</f>
        <v>LONDON</v>
      </c>
      <c r="B125" s="7" t="s">
        <v>249</v>
      </c>
      <c r="C125" s="2" t="s">
        <v>250</v>
      </c>
      <c r="D125" s="3">
        <f>INDEX('[3]Staff non MD Index Floor'!$N$2:$N$228,MATCH($B125,'[3]Staff non MD Index Floor'!$M$2:$M$228,0))</f>
        <v>1.2248405880584097</v>
      </c>
      <c r="E125" s="3">
        <f>INDEX('[3]Staff non MD Index Floor'!$N$2:$N$228,MATCH($B125,'[3]Staff non MD Index Floor'!$M$2:$M$228,0))</f>
        <v>1.2248405880584097</v>
      </c>
      <c r="F125" s="3">
        <f>INDEX('[4]M&amp;D Index'!$E$4:$E$230,MATCH($B125,'[4]M&amp;D Index'!$B$4:$B$230,0))</f>
        <v>1.0211724009598964</v>
      </c>
      <c r="G125" s="3">
        <f>INDEX('[5]Building Index'!$P$4:$P$230,MATCH($B125,'[5]Building Index'!$L$4:$L$230,0))</f>
        <v>1.2004441218290769</v>
      </c>
      <c r="H125" s="3">
        <f>INDEX('[5]Building Index'!$P$4:$P$230,MATCH($B125,'[5]Building Index'!$L$4:$L$230,0))</f>
        <v>1.2004441218290769</v>
      </c>
      <c r="I125" s="3">
        <f>INDEX('[6]Land Index'!$F$7:$F$233,MATCH($B125,'[6]Land Index'!$A$7:$A$233,0))</f>
        <v>10.061588490239476</v>
      </c>
      <c r="J125" s="3">
        <f>INDEX('[7]Business Rates Index'!$P$4:$P$230,MATCH(B125,'[7]Business Rates Index'!$M$4:$M$230,0))</f>
        <v>2.9976132753049889</v>
      </c>
      <c r="K125" s="133">
        <f>SUMIF('Op Rev data input yr MFF adj'!$H$4:$H$241,$B125,'Op Rev data input yr MFF adj'!$F$4:$F$241)</f>
        <v>500882.39961402031</v>
      </c>
      <c r="N125" s="136">
        <f t="shared" si="9"/>
        <v>1.1525155857464591</v>
      </c>
      <c r="O125" s="31">
        <f t="shared" si="10"/>
        <v>1.1525155857464591</v>
      </c>
      <c r="P125" s="31">
        <f t="shared" si="11"/>
        <v>1.0171232554042071</v>
      </c>
      <c r="Q125" s="31">
        <f t="shared" si="12"/>
        <v>1.1952818535151077</v>
      </c>
      <c r="R125" s="31">
        <f t="shared" si="13"/>
        <v>1.1952818535151077</v>
      </c>
      <c r="S125" s="31">
        <f t="shared" si="14"/>
        <v>4.0840346037054136</v>
      </c>
      <c r="T125" s="137">
        <f t="shared" si="15"/>
        <v>2.9148911674014006</v>
      </c>
    </row>
    <row r="126" spans="1:20" ht="13.5" thickBot="1" x14ac:dyDescent="0.25">
      <c r="A126" s="8" t="str">
        <f>INDEX('[2]NHS Trusts and Care Trusts'!$H$2:$H$245,MATCH($B126,'[2]NHS Trusts and Care Trusts'!$A$2:$A$245,0))</f>
        <v>HARLOW</v>
      </c>
      <c r="B126" s="7" t="s">
        <v>109</v>
      </c>
      <c r="C126" s="2" t="s">
        <v>110</v>
      </c>
      <c r="D126" s="3">
        <f>INDEX('[3]Staff non MD Index Floor'!$N$2:$N$228,MATCH($B126,'[3]Staff non MD Index Floor'!$M$2:$M$228,0))</f>
        <v>1.1445563131759795</v>
      </c>
      <c r="E126" s="3">
        <f>INDEX('[3]Staff non MD Index Floor'!$N$2:$N$228,MATCH($B126,'[3]Staff non MD Index Floor'!$M$2:$M$228,0))</f>
        <v>1.1445563131759795</v>
      </c>
      <c r="F126" s="3">
        <f>INDEX('[4]M&amp;D Index'!$E$4:$E$230,MATCH($B126,'[4]M&amp;D Index'!$B$4:$B$230,0))</f>
        <v>1.0014591525175878</v>
      </c>
      <c r="G126" s="3">
        <f>INDEX('[5]Building Index'!$P$4:$P$230,MATCH($B126,'[5]Building Index'!$L$4:$L$230,0))</f>
        <v>1.007900663815503</v>
      </c>
      <c r="H126" s="3">
        <f>INDEX('[5]Building Index'!$P$4:$P$230,MATCH($B126,'[5]Building Index'!$L$4:$L$230,0))</f>
        <v>1.007900663815503</v>
      </c>
      <c r="I126" s="3">
        <f>INDEX('[6]Land Index'!$F$7:$F$233,MATCH($B126,'[6]Land Index'!$A$7:$A$233,0))</f>
        <v>1.8250118388624006</v>
      </c>
      <c r="J126" s="3">
        <f>INDEX('[7]Business Rates Index'!$P$4:$P$230,MATCH(B126,'[7]Business Rates Index'!$M$4:$M$230,0))</f>
        <v>0.88651220675869913</v>
      </c>
      <c r="K126" s="133">
        <f>SUMIF('Op Rev data input yr MFF adj'!$H$4:$H$241,$B126,'Op Rev data input yr MFF adj'!$F$4:$F$241)</f>
        <v>181844.03385765947</v>
      </c>
      <c r="N126" s="136">
        <f t="shared" si="9"/>
        <v>1.0769719770561001</v>
      </c>
      <c r="O126" s="31">
        <f t="shared" si="10"/>
        <v>1.0769719770561001</v>
      </c>
      <c r="P126" s="31">
        <f t="shared" si="11"/>
        <v>0.99748817379469135</v>
      </c>
      <c r="Q126" s="31">
        <f t="shared" si="12"/>
        <v>1.003566389886521</v>
      </c>
      <c r="R126" s="31">
        <f t="shared" si="13"/>
        <v>1.003566389886521</v>
      </c>
      <c r="S126" s="31">
        <f t="shared" si="14"/>
        <v>0.74077880538609608</v>
      </c>
      <c r="T126" s="137">
        <f t="shared" si="15"/>
        <v>0.86204802419402848</v>
      </c>
    </row>
    <row r="127" spans="1:20" ht="13.5" thickBot="1" x14ac:dyDescent="0.25">
      <c r="A127" s="8" t="str">
        <f>INDEX('[2]NHS Trusts and Care Trusts'!$H$2:$H$245,MATCH($B127,'[2]NHS Trusts and Care Trusts'!$A$2:$A$245,0))</f>
        <v>LONDON</v>
      </c>
      <c r="B127" s="7" t="s">
        <v>190</v>
      </c>
      <c r="C127" s="2" t="s">
        <v>191</v>
      </c>
      <c r="D127" s="3">
        <f>INDEX('[3]Staff non MD Index Floor'!$N$2:$N$228,MATCH($B127,'[3]Staff non MD Index Floor'!$M$2:$M$228,0))</f>
        <v>1.2301542277695718</v>
      </c>
      <c r="E127" s="3">
        <f>INDEX('[3]Staff non MD Index Floor'!$N$2:$N$228,MATCH($B127,'[3]Staff non MD Index Floor'!$M$2:$M$228,0))</f>
        <v>1.2301542277695718</v>
      </c>
      <c r="F127" s="3">
        <f>INDEX('[4]M&amp;D Index'!$E$4:$E$230,MATCH($B127,'[4]M&amp;D Index'!$B$4:$B$230,0))</f>
        <v>1.0211724009598964</v>
      </c>
      <c r="G127" s="3">
        <f>INDEX('[5]Building Index'!$P$4:$P$230,MATCH($B127,'[5]Building Index'!$L$4:$L$230,0))</f>
        <v>1.1798639674097879</v>
      </c>
      <c r="H127" s="3">
        <f>INDEX('[5]Building Index'!$P$4:$P$230,MATCH($B127,'[5]Building Index'!$L$4:$L$230,0))</f>
        <v>1.1798639674097879</v>
      </c>
      <c r="I127" s="3">
        <f>INDEX('[6]Land Index'!$F$7:$F$233,MATCH($B127,'[6]Land Index'!$A$7:$A$233,0))</f>
        <v>3.2039500378427013</v>
      </c>
      <c r="J127" s="3">
        <f>INDEX('[7]Business Rates Index'!$P$4:$P$230,MATCH(B127,'[7]Business Rates Index'!$M$4:$M$230,0))</f>
        <v>1.4627451411518535</v>
      </c>
      <c r="K127" s="133">
        <f>SUMIF('Op Rev data input yr MFF adj'!$H$4:$H$241,$B127,'Op Rev data input yr MFF adj'!$F$4:$F$241)</f>
        <v>255854.22621986383</v>
      </c>
      <c r="N127" s="136">
        <f t="shared" si="9"/>
        <v>1.1575154629907816</v>
      </c>
      <c r="O127" s="31">
        <f t="shared" si="10"/>
        <v>1.1575154629907816</v>
      </c>
      <c r="P127" s="31">
        <f t="shared" si="11"/>
        <v>1.0171232554042071</v>
      </c>
      <c r="Q127" s="31">
        <f t="shared" si="12"/>
        <v>1.1747901999074128</v>
      </c>
      <c r="R127" s="31">
        <f t="shared" si="13"/>
        <v>1.1747901999074128</v>
      </c>
      <c r="S127" s="31">
        <f t="shared" si="14"/>
        <v>1.300494731600917</v>
      </c>
      <c r="T127" s="137">
        <f t="shared" si="15"/>
        <v>1.4223792399201469</v>
      </c>
    </row>
    <row r="128" spans="1:20" ht="13.5" thickBot="1" x14ac:dyDescent="0.25">
      <c r="A128" s="8" t="str">
        <f>INDEX('[2]NHS Trusts and Care Trusts'!$H$2:$H$245,MATCH($B128,'[2]NHS Trusts and Care Trusts'!$A$2:$A$245,0))</f>
        <v>LONDON</v>
      </c>
      <c r="B128" s="7" t="s">
        <v>74</v>
      </c>
      <c r="C128" s="2" t="s">
        <v>75</v>
      </c>
      <c r="D128" s="3">
        <f>INDEX('[3]Staff non MD Index Floor'!$N$2:$N$228,MATCH($B128,'[3]Staff non MD Index Floor'!$M$2:$M$228,0))</f>
        <v>1.2260881380634039</v>
      </c>
      <c r="E128" s="3">
        <f>INDEX('[3]Staff non MD Index Floor'!$N$2:$N$228,MATCH($B128,'[3]Staff non MD Index Floor'!$M$2:$M$228,0))</f>
        <v>1.2260881380634039</v>
      </c>
      <c r="F128" s="3">
        <f>INDEX('[4]M&amp;D Index'!$E$4:$E$230,MATCH($B128,'[4]M&amp;D Index'!$B$4:$B$230,0))</f>
        <v>1.0211724009598964</v>
      </c>
      <c r="G128" s="3">
        <f>INDEX('[5]Building Index'!$P$4:$P$230,MATCH($B128,'[5]Building Index'!$L$4:$L$230,0))</f>
        <v>1.207603427622131</v>
      </c>
      <c r="H128" s="3">
        <f>INDEX('[5]Building Index'!$P$4:$P$230,MATCH($B128,'[5]Building Index'!$L$4:$L$230,0))</f>
        <v>1.207603427622131</v>
      </c>
      <c r="I128" s="3">
        <f>INDEX('[6]Land Index'!$F$7:$F$233,MATCH($B128,'[6]Land Index'!$A$7:$A$233,0))</f>
        <v>2.0277536820544597</v>
      </c>
      <c r="J128" s="3">
        <f>INDEX('[7]Business Rates Index'!$P$4:$P$230,MATCH(B128,'[7]Business Rates Index'!$M$4:$M$230,0))</f>
        <v>1.5577483520790045</v>
      </c>
      <c r="K128" s="133">
        <f>SUMIF('Op Rev data input yr MFF adj'!$H$4:$H$241,$B128,'Op Rev data input yr MFF adj'!$F$4:$F$241)</f>
        <v>135969.33209187048</v>
      </c>
      <c r="N128" s="136">
        <f t="shared" si="9"/>
        <v>1.1536894697920828</v>
      </c>
      <c r="O128" s="31">
        <f t="shared" si="10"/>
        <v>1.1536894697920828</v>
      </c>
      <c r="P128" s="31">
        <f t="shared" si="11"/>
        <v>1.0171232554042071</v>
      </c>
      <c r="Q128" s="31">
        <f t="shared" si="12"/>
        <v>1.2024103721546628</v>
      </c>
      <c r="R128" s="31">
        <f t="shared" si="13"/>
        <v>1.2024103721546628</v>
      </c>
      <c r="S128" s="31">
        <f t="shared" si="14"/>
        <v>0.82307244162639903</v>
      </c>
      <c r="T128" s="137">
        <f t="shared" si="15"/>
        <v>1.5147607431272776</v>
      </c>
    </row>
    <row r="129" spans="1:20" ht="13.5" thickBot="1" x14ac:dyDescent="0.25">
      <c r="A129" s="8" t="str">
        <f>INDEX('[2]NHS Trusts and Care Trusts'!$H$2:$H$245,MATCH($B129,'[2]NHS Trusts and Care Trusts'!$A$2:$A$245,0))</f>
        <v>GATESHEAD</v>
      </c>
      <c r="B129" s="7" t="s">
        <v>290</v>
      </c>
      <c r="C129" s="2" t="s">
        <v>291</v>
      </c>
      <c r="D129" s="3">
        <f>INDEX('[3]Staff non MD Index Floor'!$N$2:$N$228,MATCH($B129,'[3]Staff non MD Index Floor'!$M$2:$M$228,0))</f>
        <v>1.0055485639697253</v>
      </c>
      <c r="E129" s="3">
        <f>INDEX('[3]Staff non MD Index Floor'!$N$2:$N$228,MATCH($B129,'[3]Staff non MD Index Floor'!$M$2:$M$228,0))</f>
        <v>1.0055485639697253</v>
      </c>
      <c r="F129" s="3">
        <f>INDEX('[4]M&amp;D Index'!$E$4:$E$230,MATCH($B129,'[4]M&amp;D Index'!$B$4:$B$230,0))</f>
        <v>1</v>
      </c>
      <c r="G129" s="3">
        <f>INDEX('[5]Building Index'!$P$4:$P$230,MATCH($B129,'[5]Building Index'!$L$4:$L$230,0))</f>
        <v>0.93077980693898144</v>
      </c>
      <c r="H129" s="3">
        <f>INDEX('[5]Building Index'!$P$4:$P$230,MATCH($B129,'[5]Building Index'!$L$4:$L$230,0))</f>
        <v>0.93077980693898144</v>
      </c>
      <c r="I129" s="3">
        <f>INDEX('[6]Land Index'!$F$7:$F$233,MATCH($B129,'[6]Land Index'!$A$7:$A$233,0))</f>
        <v>0.18857412858245223</v>
      </c>
      <c r="J129" s="3">
        <f>INDEX('[7]Business Rates Index'!$P$4:$P$230,MATCH(B129,'[7]Business Rates Index'!$M$4:$M$230,0))</f>
        <v>0.72867305802130822</v>
      </c>
      <c r="K129" s="133">
        <f>SUMIF('Op Rev data input yr MFF adj'!$H$4:$H$241,$B129,'Op Rev data input yr MFF adj'!$F$4:$F$241)</f>
        <v>239289.17019542551</v>
      </c>
      <c r="N129" s="136">
        <f t="shared" si="9"/>
        <v>0.9461724272520704</v>
      </c>
      <c r="O129" s="31">
        <f t="shared" si="10"/>
        <v>0.9461724272520704</v>
      </c>
      <c r="P129" s="31">
        <f t="shared" si="11"/>
        <v>0.99603480709830883</v>
      </c>
      <c r="Q129" s="31">
        <f t="shared" si="12"/>
        <v>0.92677717573168927</v>
      </c>
      <c r="R129" s="31">
        <f t="shared" si="13"/>
        <v>0.92677717573168927</v>
      </c>
      <c r="S129" s="31">
        <f t="shared" si="14"/>
        <v>7.654291042030073E-2</v>
      </c>
      <c r="T129" s="137">
        <f t="shared" si="15"/>
        <v>0.7085646031286591</v>
      </c>
    </row>
    <row r="130" spans="1:20" ht="13.5" thickBot="1" x14ac:dyDescent="0.25">
      <c r="A130" s="8" t="str">
        <f>INDEX('[2]NHS Trusts and Care Trusts'!$H$2:$H$245,MATCH($B130,'[2]NHS Trusts and Care Trusts'!$A$2:$A$245,0))</f>
        <v>LEEDS</v>
      </c>
      <c r="B130" s="7" t="s">
        <v>20</v>
      </c>
      <c r="C130" s="2" t="s">
        <v>21</v>
      </c>
      <c r="D130" s="3">
        <f>INDEX('[3]Staff non MD Index Floor'!$N$2:$N$228,MATCH($B130,'[3]Staff non MD Index Floor'!$M$2:$M$228,0))</f>
        <v>1.0162267948570229</v>
      </c>
      <c r="E130" s="3">
        <f>INDEX('[3]Staff non MD Index Floor'!$N$2:$N$228,MATCH($B130,'[3]Staff non MD Index Floor'!$M$2:$M$228,0))</f>
        <v>1.0162267948570229</v>
      </c>
      <c r="F130" s="3">
        <f>INDEX('[4]M&amp;D Index'!$E$4:$E$230,MATCH($B130,'[4]M&amp;D Index'!$B$4:$B$230,0))</f>
        <v>1</v>
      </c>
      <c r="G130" s="3">
        <f>INDEX('[5]Building Index'!$P$4:$P$230,MATCH($B130,'[5]Building Index'!$L$4:$L$230,0))</f>
        <v>0.84645199388430648</v>
      </c>
      <c r="H130" s="3">
        <f>INDEX('[5]Building Index'!$P$4:$P$230,MATCH($B130,'[5]Building Index'!$L$4:$L$230,0))</f>
        <v>0.84645199388430648</v>
      </c>
      <c r="I130" s="3">
        <f>INDEX('[6]Land Index'!$F$7:$F$233,MATCH($B130,'[6]Land Index'!$A$7:$A$233,0))</f>
        <v>0.59262231734751725</v>
      </c>
      <c r="J130" s="3">
        <f>INDEX('[7]Business Rates Index'!$P$4:$P$230,MATCH(B130,'[7]Business Rates Index'!$M$4:$M$230,0))</f>
        <v>0.897593609343183</v>
      </c>
      <c r="K130" s="133">
        <f>SUMIF('Op Rev data input yr MFF adj'!$H$4:$H$241,$B130,'Op Rev data input yr MFF adj'!$F$4:$F$241)</f>
        <v>1121240.0750216518</v>
      </c>
      <c r="N130" s="136">
        <f t="shared" si="9"/>
        <v>0.95622012459799055</v>
      </c>
      <c r="O130" s="31">
        <f t="shared" si="10"/>
        <v>0.95622012459799055</v>
      </c>
      <c r="P130" s="31">
        <f t="shared" si="11"/>
        <v>0.99603480709830883</v>
      </c>
      <c r="Q130" s="31">
        <f t="shared" si="12"/>
        <v>0.84281199746309265</v>
      </c>
      <c r="R130" s="31">
        <f t="shared" si="13"/>
        <v>0.84281199746309265</v>
      </c>
      <c r="S130" s="31">
        <f t="shared" si="14"/>
        <v>0.24054750930464125</v>
      </c>
      <c r="T130" s="137">
        <f t="shared" si="15"/>
        <v>0.87282362449645401</v>
      </c>
    </row>
    <row r="131" spans="1:20" ht="13.5" thickBot="1" x14ac:dyDescent="0.25">
      <c r="A131" s="8" t="str">
        <f>INDEX('[2]NHS Trusts and Care Trusts'!$H$2:$H$245,MATCH($B131,'[2]NHS Trusts and Care Trusts'!$A$2:$A$245,0))</f>
        <v>STAFFORD</v>
      </c>
      <c r="B131" s="7" t="s">
        <v>67</v>
      </c>
      <c r="C131" s="2" t="s">
        <v>818</v>
      </c>
      <c r="D131" s="3">
        <f>INDEX('[3]Staff non MD Index Floor'!$N$2:$N$228,MATCH($B131,'[3]Staff non MD Index Floor'!$M$2:$M$228,0))</f>
        <v>0.99215072929612835</v>
      </c>
      <c r="E131" s="3">
        <f>INDEX('[3]Staff non MD Index Floor'!$N$2:$N$228,MATCH($B131,'[3]Staff non MD Index Floor'!$M$2:$M$228,0))</f>
        <v>0.99215072929612835</v>
      </c>
      <c r="F131" s="3">
        <f>INDEX('[4]M&amp;D Index'!$E$4:$E$230,MATCH($B131,'[4]M&amp;D Index'!$B$4:$B$230,0))</f>
        <v>1</v>
      </c>
      <c r="G131" s="3">
        <f>INDEX('[5]Building Index'!$P$4:$P$230,MATCH($B131,'[5]Building Index'!$L$4:$L$230,0))</f>
        <v>0.94470152525561257</v>
      </c>
      <c r="H131" s="3">
        <f>INDEX('[5]Building Index'!$P$4:$P$230,MATCH($B131,'[5]Building Index'!$L$4:$L$230,0))</f>
        <v>0.94470152525561257</v>
      </c>
      <c r="I131" s="3">
        <f>INDEX('[6]Land Index'!$F$7:$F$233,MATCH($B131,'[6]Land Index'!$A$7:$A$233,0))</f>
        <v>1.28647209467205</v>
      </c>
      <c r="J131" s="3">
        <f>INDEX('[7]Business Rates Index'!$P$4:$P$230,MATCH(B131,'[7]Business Rates Index'!$M$4:$M$230,0))</f>
        <v>0.53293923188540349</v>
      </c>
      <c r="K131" s="133">
        <f>SUMIF('Op Rev data input yr MFF adj'!$H$4:$H$241,$B131,'Op Rev data input yr MFF adj'!$F$4:$F$241)</f>
        <v>522025.28198071849</v>
      </c>
      <c r="N131" s="136">
        <f t="shared" si="9"/>
        <v>0.93356571465034988</v>
      </c>
      <c r="O131" s="31">
        <f t="shared" si="10"/>
        <v>0.93356571465034988</v>
      </c>
      <c r="P131" s="31">
        <f t="shared" si="11"/>
        <v>0.99603480709830883</v>
      </c>
      <c r="Q131" s="31">
        <f t="shared" si="12"/>
        <v>0.94063902650093933</v>
      </c>
      <c r="R131" s="31">
        <f t="shared" si="13"/>
        <v>0.94063902650093933</v>
      </c>
      <c r="S131" s="31">
        <f t="shared" si="14"/>
        <v>0.52218360514732098</v>
      </c>
      <c r="T131" s="137">
        <f t="shared" si="15"/>
        <v>0.5182322458277725</v>
      </c>
    </row>
    <row r="132" spans="1:20" ht="13.5" thickBot="1" x14ac:dyDescent="0.25">
      <c r="A132" s="8" t="str">
        <f>INDEX('[2]NHS Trusts and Care Trusts'!$H$2:$H$245,MATCH($B132,'[2]NHS Trusts and Care Trusts'!$A$2:$A$245,0))</f>
        <v>WIGAN</v>
      </c>
      <c r="B132" s="7" t="s">
        <v>154</v>
      </c>
      <c r="C132" s="2" t="s">
        <v>155</v>
      </c>
      <c r="D132" s="3">
        <f>INDEX('[3]Staff non MD Index Floor'!$N$2:$N$228,MATCH($B132,'[3]Staff non MD Index Floor'!$M$2:$M$228,0))</f>
        <v>1.0118177320357389</v>
      </c>
      <c r="E132" s="3">
        <f>INDEX('[3]Staff non MD Index Floor'!$N$2:$N$228,MATCH($B132,'[3]Staff non MD Index Floor'!$M$2:$M$228,0))</f>
        <v>1.0118177320357389</v>
      </c>
      <c r="F132" s="3">
        <f>INDEX('[4]M&amp;D Index'!$E$4:$E$230,MATCH($B132,'[4]M&amp;D Index'!$B$4:$B$230,0))</f>
        <v>1</v>
      </c>
      <c r="G132" s="3">
        <f>INDEX('[5]Building Index'!$P$4:$P$230,MATCH($B132,'[5]Building Index'!$L$4:$L$230,0))</f>
        <v>0.92509296348867198</v>
      </c>
      <c r="H132" s="3">
        <f>INDEX('[5]Building Index'!$P$4:$P$230,MATCH($B132,'[5]Building Index'!$L$4:$L$230,0))</f>
        <v>0.92509296348867198</v>
      </c>
      <c r="I132" s="3">
        <f>INDEX('[6]Land Index'!$F$7:$F$233,MATCH($B132,'[6]Land Index'!$A$7:$A$233,0))</f>
        <v>0.46815208444408596</v>
      </c>
      <c r="J132" s="3">
        <f>INDEX('[7]Business Rates Index'!$P$4:$P$230,MATCH(B132,'[7]Business Rates Index'!$M$4:$M$230,0))</f>
        <v>0.54536614208341827</v>
      </c>
      <c r="K132" s="133">
        <f>SUMIF('Op Rev data input yr MFF adj'!$H$4:$H$241,$B132,'Op Rev data input yr MFF adj'!$F$4:$F$241)</f>
        <v>285561.93672182545</v>
      </c>
      <c r="N132" s="136">
        <f t="shared" ref="N132:N195" si="16">IFERROR((D132/N$1),0)</f>
        <v>0.95207141033296105</v>
      </c>
      <c r="O132" s="31">
        <f t="shared" ref="O132:O195" si="17">IFERROR((E132/O$1),0)</f>
        <v>0.95207141033296105</v>
      </c>
      <c r="P132" s="31">
        <f t="shared" ref="P132:P195" si="18">IFERROR((F132/P$1),0)</f>
        <v>0.99603480709830883</v>
      </c>
      <c r="Q132" s="31">
        <f t="shared" ref="Q132:Q195" si="19">IFERROR((G132/Q$1),0)</f>
        <v>0.92111478740695896</v>
      </c>
      <c r="R132" s="31">
        <f t="shared" ref="R132:R195" si="20">IFERROR((H132/R$1),0)</f>
        <v>0.92111478740695896</v>
      </c>
      <c r="S132" s="31">
        <f t="shared" ref="S132:S195" si="21">IFERROR((I132/S$1),0)</f>
        <v>0.19002459845393257</v>
      </c>
      <c r="T132" s="137">
        <f t="shared" ref="T132:T195" si="22">IFERROR((J132/T$1),0)</f>
        <v>0.53031622312821269</v>
      </c>
    </row>
    <row r="133" spans="1:20" ht="13.5" thickBot="1" x14ac:dyDescent="0.25">
      <c r="A133" s="8" t="str">
        <f>INDEX('[2]NHS Trusts and Care Trusts'!$H$2:$H$245,MATCH($B133,'[2]NHS Trusts and Care Trusts'!$A$2:$A$245,0))</f>
        <v>BIRMINGHAM</v>
      </c>
      <c r="B133" s="7" t="s">
        <v>118</v>
      </c>
      <c r="C133" s="2" t="s">
        <v>420</v>
      </c>
      <c r="D133" s="3">
        <f>INDEX('[3]Staff non MD Index Floor'!$N$2:$N$228,MATCH($B133,'[3]Staff non MD Index Floor'!$M$2:$M$228,0))</f>
        <v>1.036991866064382</v>
      </c>
      <c r="E133" s="3">
        <f>INDEX('[3]Staff non MD Index Floor'!$N$2:$N$228,MATCH($B133,'[3]Staff non MD Index Floor'!$M$2:$M$228,0))</f>
        <v>1.036991866064382</v>
      </c>
      <c r="F133" s="3">
        <f>INDEX('[4]M&amp;D Index'!$E$4:$E$230,MATCH($B133,'[4]M&amp;D Index'!$B$4:$B$230,0))</f>
        <v>1</v>
      </c>
      <c r="G133" s="3">
        <f>INDEX('[5]Building Index'!$P$4:$P$230,MATCH($B133,'[5]Building Index'!$L$4:$L$230,0))</f>
        <v>0.95084968284481408</v>
      </c>
      <c r="H133" s="3">
        <f>INDEX('[5]Building Index'!$P$4:$P$230,MATCH($B133,'[5]Building Index'!$L$4:$L$230,0))</f>
        <v>0.95084968284481408</v>
      </c>
      <c r="I133" s="3">
        <f>INDEX('[6]Land Index'!$F$7:$F$233,MATCH($B133,'[6]Land Index'!$A$7:$A$233,0))</f>
        <v>1.2632392019851426</v>
      </c>
      <c r="J133" s="3">
        <f>INDEX('[7]Business Rates Index'!$P$4:$P$230,MATCH(B133,'[7]Business Rates Index'!$M$4:$M$230,0))</f>
        <v>0.79786098608282929</v>
      </c>
      <c r="K133" s="133">
        <f>SUMIF('Op Rev data input yr MFF adj'!$H$4:$H$241,$B133,'Op Rev data input yr MFF adj'!$F$4:$F$241)</f>
        <v>76067.51685049021</v>
      </c>
      <c r="N133" s="136">
        <f t="shared" si="16"/>
        <v>0.97575904944987923</v>
      </c>
      <c r="O133" s="31">
        <f t="shared" si="17"/>
        <v>0.97575904944987923</v>
      </c>
      <c r="P133" s="31">
        <f t="shared" si="18"/>
        <v>0.99603480709830883</v>
      </c>
      <c r="Q133" s="31">
        <f t="shared" si="19"/>
        <v>0.9467607451759632</v>
      </c>
      <c r="R133" s="31">
        <f t="shared" si="20"/>
        <v>0.9467607451759632</v>
      </c>
      <c r="S133" s="31">
        <f t="shared" si="21"/>
        <v>0.51275329125905678</v>
      </c>
      <c r="T133" s="137">
        <f t="shared" si="22"/>
        <v>0.77584322177462572</v>
      </c>
    </row>
    <row r="134" spans="1:20" ht="13.5" thickBot="1" x14ac:dyDescent="0.25">
      <c r="A134" s="8" t="str">
        <f>INDEX('[2]NHS Trusts and Care Trusts'!$H$2:$H$245,MATCH($B134,'[2]NHS Trusts and Care Trusts'!$A$2:$A$245,0))</f>
        <v>BIRMINGHAM</v>
      </c>
      <c r="B134" s="7" t="s">
        <v>430</v>
      </c>
      <c r="C134" s="2" t="s">
        <v>123</v>
      </c>
      <c r="D134" s="3">
        <f>INDEX('[3]Staff non MD Index Floor'!$N$2:$N$228,MATCH($B134,'[3]Staff non MD Index Floor'!$M$2:$M$228,0))</f>
        <v>1.0389104363361252</v>
      </c>
      <c r="E134" s="3">
        <f>INDEX('[3]Staff non MD Index Floor'!$N$2:$N$228,MATCH($B134,'[3]Staff non MD Index Floor'!$M$2:$M$228,0))</f>
        <v>1.0389104363361252</v>
      </c>
      <c r="F134" s="3">
        <f>INDEX('[4]M&amp;D Index'!$E$4:$E$230,MATCH($B134,'[4]M&amp;D Index'!$B$4:$B$230,0))</f>
        <v>1</v>
      </c>
      <c r="G134" s="3">
        <f>INDEX('[5]Building Index'!$P$4:$P$230,MATCH($B134,'[5]Building Index'!$L$4:$L$230,0))</f>
        <v>0.94900501601673726</v>
      </c>
      <c r="H134" s="3">
        <f>INDEX('[5]Building Index'!$P$4:$P$230,MATCH($B134,'[5]Building Index'!$L$4:$L$230,0))</f>
        <v>0.94900501601673726</v>
      </c>
      <c r="I134" s="3">
        <f>INDEX('[6]Land Index'!$F$7:$F$233,MATCH($B134,'[6]Land Index'!$A$7:$A$233,0))</f>
        <v>1.0950119666232996</v>
      </c>
      <c r="J134" s="3">
        <f>INDEX('[7]Business Rates Index'!$P$4:$P$230,MATCH(B134,'[7]Business Rates Index'!$M$4:$M$230,0))</f>
        <v>0.85268123277235963</v>
      </c>
      <c r="K134" s="133">
        <f>SUMIF('Op Rev data input yr MFF adj'!$H$4:$H$241,$B134,'Op Rev data input yr MFF adj'!$F$4:$F$241)</f>
        <v>1452998.8203221429</v>
      </c>
      <c r="N134" s="136">
        <f t="shared" si="16"/>
        <v>0.97756433102047036</v>
      </c>
      <c r="O134" s="31">
        <f t="shared" si="17"/>
        <v>0.97756433102047036</v>
      </c>
      <c r="P134" s="31">
        <f t="shared" si="18"/>
        <v>0.99603480709830883</v>
      </c>
      <c r="Q134" s="31">
        <f t="shared" si="19"/>
        <v>0.94492401096627587</v>
      </c>
      <c r="R134" s="31">
        <f t="shared" si="20"/>
        <v>0.94492401096627587</v>
      </c>
      <c r="S134" s="31">
        <f t="shared" si="21"/>
        <v>0.44446925726482711</v>
      </c>
      <c r="T134" s="137">
        <f t="shared" si="22"/>
        <v>0.82915064944933792</v>
      </c>
    </row>
    <row r="135" spans="1:20" ht="13.5" thickBot="1" x14ac:dyDescent="0.25">
      <c r="A135" s="8" t="str">
        <f>INDEX('[2]NHS Trusts and Care Trusts'!$H$2:$H$245,MATCH($B135,'[2]NHS Trusts and Care Trusts'!$A$2:$A$245,0))</f>
        <v>LONDON</v>
      </c>
      <c r="B135" s="7" t="s">
        <v>209</v>
      </c>
      <c r="C135" s="2" t="s">
        <v>210</v>
      </c>
      <c r="D135" s="3">
        <f>INDEX('[3]Staff non MD Index Floor'!$N$2:$N$228,MATCH($B135,'[3]Staff non MD Index Floor'!$M$2:$M$228,0))</f>
        <v>1.2197540556158697</v>
      </c>
      <c r="E135" s="3">
        <f>INDEX('[3]Staff non MD Index Floor'!$N$2:$N$228,MATCH($B135,'[3]Staff non MD Index Floor'!$M$2:$M$228,0))</f>
        <v>1.2197540556158697</v>
      </c>
      <c r="F135" s="3">
        <f>INDEX('[4]M&amp;D Index'!$E$4:$E$230,MATCH($B135,'[4]M&amp;D Index'!$B$4:$B$230,0))</f>
        <v>1.0211724009598964</v>
      </c>
      <c r="G135" s="3">
        <f>INDEX('[5]Building Index'!$P$4:$P$230,MATCH($B135,'[5]Building Index'!$L$4:$L$230,0))</f>
        <v>1.1371942002197881</v>
      </c>
      <c r="H135" s="3">
        <f>INDEX('[5]Building Index'!$P$4:$P$230,MATCH($B135,'[5]Building Index'!$L$4:$L$230,0))</f>
        <v>1.1371942002197881</v>
      </c>
      <c r="I135" s="3">
        <f>INDEX('[6]Land Index'!$F$7:$F$233,MATCH($B135,'[6]Land Index'!$A$7:$A$233,0))</f>
        <v>4.5251355414649161</v>
      </c>
      <c r="J135" s="3">
        <f>INDEX('[7]Business Rates Index'!$P$4:$P$230,MATCH(B135,'[7]Business Rates Index'!$M$4:$M$230,0))</f>
        <v>1.2481125609552597</v>
      </c>
      <c r="K135" s="133">
        <f>SUMIF('Op Rev data input yr MFF adj'!$H$4:$H$241,$B135,'Op Rev data input yr MFF adj'!$F$4:$F$241)</f>
        <v>168311.09063507285</v>
      </c>
      <c r="N135" s="136">
        <f t="shared" si="16"/>
        <v>1.1477294054266796</v>
      </c>
      <c r="O135" s="31">
        <f t="shared" si="17"/>
        <v>1.1477294054266796</v>
      </c>
      <c r="P135" s="31">
        <f t="shared" si="18"/>
        <v>1.0171232554042071</v>
      </c>
      <c r="Q135" s="31">
        <f t="shared" si="19"/>
        <v>1.1323039254624094</v>
      </c>
      <c r="R135" s="31">
        <f t="shared" si="20"/>
        <v>1.1323039254624094</v>
      </c>
      <c r="S135" s="31">
        <f t="shared" si="21"/>
        <v>1.8367686330769517</v>
      </c>
      <c r="T135" s="137">
        <f t="shared" si="22"/>
        <v>1.2136696583988382</v>
      </c>
    </row>
    <row r="136" spans="1:20" ht="13.5" thickBot="1" x14ac:dyDescent="0.25">
      <c r="A136" s="8" t="str">
        <f>INDEX('[2]NHS Trusts and Care Trusts'!$H$2:$H$245,MATCH($B136,'[2]NHS Trusts and Care Trusts'!$A$2:$A$245,0))</f>
        <v>LONDON</v>
      </c>
      <c r="B136" s="7" t="s">
        <v>33</v>
      </c>
      <c r="C136" s="2" t="s">
        <v>34</v>
      </c>
      <c r="D136" s="3">
        <f>INDEX('[3]Staff non MD Index Floor'!$N$2:$N$228,MATCH($B136,'[3]Staff non MD Index Floor'!$M$2:$M$228,0))</f>
        <v>1.2324603796005249</v>
      </c>
      <c r="E136" s="3">
        <f>INDEX('[3]Staff non MD Index Floor'!$N$2:$N$228,MATCH($B136,'[3]Staff non MD Index Floor'!$M$2:$M$228,0))</f>
        <v>1.2324603796005249</v>
      </c>
      <c r="F136" s="3">
        <f>INDEX('[4]M&amp;D Index'!$E$4:$E$230,MATCH($B136,'[4]M&amp;D Index'!$B$4:$B$230,0))</f>
        <v>1.0211724009598964</v>
      </c>
      <c r="G136" s="3">
        <f>INDEX('[5]Building Index'!$P$4:$P$230,MATCH($B136,'[5]Building Index'!$L$4:$L$230,0))</f>
        <v>1.1470387596079321</v>
      </c>
      <c r="H136" s="3">
        <f>INDEX('[5]Building Index'!$P$4:$P$230,MATCH($B136,'[5]Building Index'!$L$4:$L$230,0))</f>
        <v>1.1470387596079321</v>
      </c>
      <c r="I136" s="3">
        <f>INDEX('[6]Land Index'!$F$7:$F$233,MATCH($B136,'[6]Land Index'!$A$7:$A$233,0))</f>
        <v>6.271428808020433</v>
      </c>
      <c r="J136" s="3">
        <f>INDEX('[7]Business Rates Index'!$P$4:$P$230,MATCH(B136,'[7]Business Rates Index'!$M$4:$M$230,0))</f>
        <v>1.5624777644122074</v>
      </c>
      <c r="K136" s="133">
        <f>SUMIF('Op Rev data input yr MFF adj'!$H$4:$H$241,$B136,'Op Rev data input yr MFF adj'!$F$4:$F$241)</f>
        <v>297125.66872853617</v>
      </c>
      <c r="N136" s="136">
        <f t="shared" si="16"/>
        <v>1.1596854400099823</v>
      </c>
      <c r="O136" s="31">
        <f t="shared" si="17"/>
        <v>1.1596854400099823</v>
      </c>
      <c r="P136" s="31">
        <f t="shared" si="18"/>
        <v>1.0171232554042071</v>
      </c>
      <c r="Q136" s="31">
        <f t="shared" si="19"/>
        <v>1.1421061503044716</v>
      </c>
      <c r="R136" s="31">
        <f t="shared" si="20"/>
        <v>1.1421061503044716</v>
      </c>
      <c r="S136" s="31">
        <f t="shared" si="21"/>
        <v>2.545595289598336</v>
      </c>
      <c r="T136" s="137">
        <f t="shared" si="22"/>
        <v>1.5193596426419755</v>
      </c>
    </row>
    <row r="137" spans="1:20" ht="13.5" thickBot="1" x14ac:dyDescent="0.25">
      <c r="A137" s="8" t="str">
        <f>INDEX('[2]NHS Trusts and Care Trusts'!$H$2:$H$245,MATCH($B137,'[2]NHS Trusts and Care Trusts'!$A$2:$A$245,0))</f>
        <v>LONDON</v>
      </c>
      <c r="B137" s="7" t="s">
        <v>428</v>
      </c>
      <c r="C137" s="2" t="s">
        <v>429</v>
      </c>
      <c r="D137" s="3">
        <f>INDEX('[3]Staff non MD Index Floor'!$N$2:$N$228,MATCH($B137,'[3]Staff non MD Index Floor'!$M$2:$M$228,0))</f>
        <v>1.2300818191101515</v>
      </c>
      <c r="E137" s="3">
        <f>INDEX('[3]Staff non MD Index Floor'!$N$2:$N$228,MATCH($B137,'[3]Staff non MD Index Floor'!$M$2:$M$228,0))</f>
        <v>1.2300818191101515</v>
      </c>
      <c r="F137" s="3">
        <f>INDEX('[4]M&amp;D Index'!$E$4:$E$230,MATCH($B137,'[4]M&amp;D Index'!$B$4:$B$230,0))</f>
        <v>1.0211724009598964</v>
      </c>
      <c r="G137" s="3">
        <f>INDEX('[5]Building Index'!$P$4:$P$230,MATCH($B137,'[5]Building Index'!$L$4:$L$230,0))</f>
        <v>1.2257758251923687</v>
      </c>
      <c r="H137" s="3">
        <f>INDEX('[5]Building Index'!$P$4:$P$230,MATCH($B137,'[5]Building Index'!$L$4:$L$230,0))</f>
        <v>1.2257758251923687</v>
      </c>
      <c r="I137" s="3">
        <f>INDEX('[6]Land Index'!$F$7:$F$233,MATCH($B137,'[6]Land Index'!$A$7:$A$233,0))</f>
        <v>30.997760817015408</v>
      </c>
      <c r="J137" s="3">
        <f>INDEX('[7]Business Rates Index'!$P$4:$P$230,MATCH(B137,'[7]Business Rates Index'!$M$4:$M$230,0))</f>
        <v>3.4455307525178158</v>
      </c>
      <c r="K137" s="133">
        <f>SUMIF('Op Rev data input yr MFF adj'!$H$4:$H$241,$B137,'Op Rev data input yr MFF adj'!$F$4:$F$241)</f>
        <v>803789.7289395018</v>
      </c>
      <c r="N137" s="136">
        <f t="shared" si="16"/>
        <v>1.1574473299542554</v>
      </c>
      <c r="O137" s="31">
        <f t="shared" si="17"/>
        <v>1.1574473299542554</v>
      </c>
      <c r="P137" s="31">
        <f t="shared" si="18"/>
        <v>1.0171232554042071</v>
      </c>
      <c r="Q137" s="31">
        <f t="shared" si="19"/>
        <v>1.2205046229869894</v>
      </c>
      <c r="R137" s="31">
        <f t="shared" si="20"/>
        <v>1.2205046229869894</v>
      </c>
      <c r="S137" s="31">
        <f t="shared" si="21"/>
        <v>12.582101517755634</v>
      </c>
      <c r="T137" s="137">
        <f t="shared" si="22"/>
        <v>3.350447918103189</v>
      </c>
    </row>
    <row r="138" spans="1:20" ht="13.5" thickBot="1" x14ac:dyDescent="0.25">
      <c r="A138" s="8" t="str">
        <f>INDEX('[2]NHS Trusts and Care Trusts'!$H$2:$H$245,MATCH($B138,'[2]NHS Trusts and Care Trusts'!$A$2:$A$245,0))</f>
        <v>CAMBRIDGE</v>
      </c>
      <c r="B138" s="7" t="s">
        <v>238</v>
      </c>
      <c r="C138" s="2" t="s">
        <v>239</v>
      </c>
      <c r="D138" s="3">
        <f>INDEX('[3]Staff non MD Index Floor'!$N$2:$N$228,MATCH($B138,'[3]Staff non MD Index Floor'!$M$2:$M$228,0))</f>
        <v>1.0684951384409593</v>
      </c>
      <c r="E138" s="3">
        <f>INDEX('[3]Staff non MD Index Floor'!$N$2:$N$228,MATCH($B138,'[3]Staff non MD Index Floor'!$M$2:$M$228,0))</f>
        <v>1.0684951384409593</v>
      </c>
      <c r="F138" s="3">
        <f>INDEX('[4]M&amp;D Index'!$E$4:$E$230,MATCH($B138,'[4]M&amp;D Index'!$B$4:$B$230,0))</f>
        <v>0.99999999999999978</v>
      </c>
      <c r="G138" s="3">
        <f>INDEX('[5]Building Index'!$P$4:$P$230,MATCH($B138,'[5]Building Index'!$L$4:$L$230,0))</f>
        <v>0.95440415263976097</v>
      </c>
      <c r="H138" s="3">
        <f>INDEX('[5]Building Index'!$P$4:$P$230,MATCH($B138,'[5]Building Index'!$L$4:$L$230,0))</f>
        <v>0.95440415263976097</v>
      </c>
      <c r="I138" s="3">
        <f>INDEX('[6]Land Index'!$F$7:$F$233,MATCH($B138,'[6]Land Index'!$A$7:$A$233,0))</f>
        <v>0.60521589533578413</v>
      </c>
      <c r="J138" s="3">
        <f>INDEX('[7]Business Rates Index'!$P$4:$P$230,MATCH(B138,'[7]Business Rates Index'!$M$4:$M$230,0))</f>
        <v>0.94149463746671325</v>
      </c>
      <c r="K138" s="133">
        <f>SUMIF('Op Rev data input yr MFF adj'!$H$4:$H$241,$B138,'Op Rev data input yr MFF adj'!$F$4:$F$241)</f>
        <v>185464.30354931712</v>
      </c>
      <c r="N138" s="136">
        <f t="shared" si="16"/>
        <v>1.0054021007742773</v>
      </c>
      <c r="O138" s="31">
        <f t="shared" si="17"/>
        <v>1.0054021007742773</v>
      </c>
      <c r="P138" s="31">
        <f t="shared" si="18"/>
        <v>0.99603480709830861</v>
      </c>
      <c r="Q138" s="31">
        <f t="shared" si="19"/>
        <v>0.95029992968902011</v>
      </c>
      <c r="R138" s="31">
        <f t="shared" si="20"/>
        <v>0.95029992968902011</v>
      </c>
      <c r="S138" s="31">
        <f t="shared" si="21"/>
        <v>0.24565928746357096</v>
      </c>
      <c r="T138" s="137">
        <f t="shared" si="22"/>
        <v>0.91551316025856766</v>
      </c>
    </row>
    <row r="139" spans="1:20" ht="13.5" thickBot="1" x14ac:dyDescent="0.25">
      <c r="A139" s="8" t="str">
        <f>INDEX('[2]NHS Trusts and Care Trusts'!$H$2:$H$245,MATCH($B139,'[2]NHS Trusts and Care Trusts'!$A$2:$A$245,0))</f>
        <v>ASHTON-UNDER-LYNE</v>
      </c>
      <c r="B139" s="7" t="s">
        <v>385</v>
      </c>
      <c r="C139" s="2" t="s">
        <v>386</v>
      </c>
      <c r="D139" s="3">
        <f>INDEX('[3]Staff non MD Index Floor'!$N$2:$N$228,MATCH($B139,'[3]Staff non MD Index Floor'!$M$2:$M$228,0))</f>
        <v>1.0185152381084768</v>
      </c>
      <c r="E139" s="3">
        <f>INDEX('[3]Staff non MD Index Floor'!$N$2:$N$228,MATCH($B139,'[3]Staff non MD Index Floor'!$M$2:$M$228,0))</f>
        <v>1.0185152381084768</v>
      </c>
      <c r="F139" s="3">
        <f>INDEX('[4]M&amp;D Index'!$E$4:$E$230,MATCH($B139,'[4]M&amp;D Index'!$B$4:$B$230,0))</f>
        <v>0.99999999999999989</v>
      </c>
      <c r="G139" s="3">
        <f>INDEX('[5]Building Index'!$P$4:$P$230,MATCH($B139,'[5]Building Index'!$L$4:$L$230,0))</f>
        <v>0.95099643052044114</v>
      </c>
      <c r="H139" s="3">
        <f>INDEX('[5]Building Index'!$P$4:$P$230,MATCH($B139,'[5]Building Index'!$L$4:$L$230,0))</f>
        <v>0.95099643052044114</v>
      </c>
      <c r="I139" s="3">
        <f>INDEX('[6]Land Index'!$F$7:$F$233,MATCH($B139,'[6]Land Index'!$A$7:$A$233,0))</f>
        <v>1.0336830491950419</v>
      </c>
      <c r="J139" s="3">
        <f>INDEX('[7]Business Rates Index'!$P$4:$P$230,MATCH(B139,'[7]Business Rates Index'!$M$4:$M$230,0))</f>
        <v>0.59105511264233257</v>
      </c>
      <c r="K139" s="133">
        <f>SUMIF('Op Rev data input yr MFF adj'!$H$4:$H$241,$B139,'Op Rev data input yr MFF adj'!$F$4:$F$241)</f>
        <v>260247.11790891449</v>
      </c>
      <c r="N139" s="136">
        <f t="shared" si="16"/>
        <v>0.9583734387027899</v>
      </c>
      <c r="O139" s="31">
        <f t="shared" si="17"/>
        <v>0.9583734387027899</v>
      </c>
      <c r="P139" s="31">
        <f t="shared" si="18"/>
        <v>0.99603480709830872</v>
      </c>
      <c r="Q139" s="31">
        <f t="shared" si="19"/>
        <v>0.94690686179274941</v>
      </c>
      <c r="R139" s="31">
        <f t="shared" si="20"/>
        <v>0.94690686179274941</v>
      </c>
      <c r="S139" s="31">
        <f t="shared" si="21"/>
        <v>0.41957563125062758</v>
      </c>
      <c r="T139" s="137">
        <f t="shared" si="22"/>
        <v>0.57474436128298922</v>
      </c>
    </row>
    <row r="140" spans="1:20" ht="13.5" thickBot="1" x14ac:dyDescent="0.25">
      <c r="A140" s="8" t="str">
        <f>INDEX('[2]NHS Trusts and Care Trusts'!$H$2:$H$245,MATCH($B140,'[2]NHS Trusts and Care Trusts'!$A$2:$A$245,0))</f>
        <v>LONDON</v>
      </c>
      <c r="B140" s="7" t="s">
        <v>402</v>
      </c>
      <c r="C140" s="2" t="s">
        <v>451</v>
      </c>
      <c r="D140" s="3">
        <f>INDEX('[3]Staff non MD Index Floor'!$N$2:$N$228,MATCH($B140,'[3]Staff non MD Index Floor'!$M$2:$M$228,0))</f>
        <v>1.2119830103502327</v>
      </c>
      <c r="E140" s="3">
        <f>INDEX('[3]Staff non MD Index Floor'!$N$2:$N$228,MATCH($B140,'[3]Staff non MD Index Floor'!$M$2:$M$228,0))</f>
        <v>1.2119830103502327</v>
      </c>
      <c r="F140" s="3">
        <f>INDEX('[4]M&amp;D Index'!$E$4:$E$230,MATCH($B140,'[4]M&amp;D Index'!$B$4:$B$230,0))</f>
        <v>1.0211724009598964</v>
      </c>
      <c r="G140" s="3">
        <f>INDEX('[5]Building Index'!$P$4:$P$230,MATCH($B140,'[5]Building Index'!$L$4:$L$230,0))</f>
        <v>1.2024742917858189</v>
      </c>
      <c r="H140" s="3">
        <f>INDEX('[5]Building Index'!$P$4:$P$230,MATCH($B140,'[5]Building Index'!$L$4:$L$230,0))</f>
        <v>1.2024742917858189</v>
      </c>
      <c r="I140" s="3">
        <f>INDEX('[6]Land Index'!$F$7:$F$233,MATCH($B140,'[6]Land Index'!$A$7:$A$233,0))</f>
        <v>1.761169864829552</v>
      </c>
      <c r="J140" s="3">
        <f>INDEX('[7]Business Rates Index'!$P$4:$P$230,MATCH(B140,'[7]Business Rates Index'!$M$4:$M$230,0))</f>
        <v>2.8666123120818221</v>
      </c>
      <c r="K140" s="133">
        <f>SUMIF('Op Rev data input yr MFF adj'!$H$4:$H$241,$B140,'Op Rev data input yr MFF adj'!$F$4:$F$241)</f>
        <v>301094.40270668175</v>
      </c>
      <c r="N140" s="136">
        <f t="shared" si="16"/>
        <v>1.1404172287454797</v>
      </c>
      <c r="O140" s="31">
        <f t="shared" si="17"/>
        <v>1.1404172287454797</v>
      </c>
      <c r="P140" s="31">
        <f t="shared" si="18"/>
        <v>1.0171232554042071</v>
      </c>
      <c r="Q140" s="31">
        <f t="shared" si="19"/>
        <v>1.1973032931345944</v>
      </c>
      <c r="R140" s="31">
        <f t="shared" si="20"/>
        <v>1.1973032931345944</v>
      </c>
      <c r="S140" s="31">
        <f t="shared" si="21"/>
        <v>0.71486512074554975</v>
      </c>
      <c r="T140" s="137">
        <f t="shared" si="22"/>
        <v>2.7875053055338674</v>
      </c>
    </row>
    <row r="141" spans="1:20" ht="13.5" thickBot="1" x14ac:dyDescent="0.25">
      <c r="A141" s="8" t="str">
        <f>INDEX('[2]NHS Trusts and Care Trusts'!$H$2:$H$245,MATCH($B141,'[2]NHS Trusts and Care Trusts'!$A$2:$A$245,0))</f>
        <v>LEICESTER</v>
      </c>
      <c r="B141" s="7" t="s">
        <v>22</v>
      </c>
      <c r="C141" s="2" t="s">
        <v>23</v>
      </c>
      <c r="D141" s="3">
        <f>INDEX('[3]Staff non MD Index Floor'!$N$2:$N$228,MATCH($B141,'[3]Staff non MD Index Floor'!$M$2:$M$228,0))</f>
        <v>1.0049459137093828</v>
      </c>
      <c r="E141" s="3">
        <f>INDEX('[3]Staff non MD Index Floor'!$N$2:$N$228,MATCH($B141,'[3]Staff non MD Index Floor'!$M$2:$M$228,0))</f>
        <v>1.0049459137093828</v>
      </c>
      <c r="F141" s="3">
        <f>INDEX('[4]M&amp;D Index'!$E$4:$E$230,MATCH($B141,'[4]M&amp;D Index'!$B$4:$B$230,0))</f>
        <v>1</v>
      </c>
      <c r="G141" s="3">
        <f>INDEX('[5]Building Index'!$P$4:$P$230,MATCH($B141,'[5]Building Index'!$L$4:$L$230,0))</f>
        <v>1.0038808624448237</v>
      </c>
      <c r="H141" s="3">
        <f>INDEX('[5]Building Index'!$P$4:$P$230,MATCH($B141,'[5]Building Index'!$L$4:$L$230,0))</f>
        <v>1.0038808624448237</v>
      </c>
      <c r="I141" s="3">
        <f>INDEX('[6]Land Index'!$F$7:$F$233,MATCH($B141,'[6]Land Index'!$A$7:$A$233,0))</f>
        <v>1.3984860135059667</v>
      </c>
      <c r="J141" s="3">
        <f>INDEX('[7]Business Rates Index'!$P$4:$P$230,MATCH(B141,'[7]Business Rates Index'!$M$4:$M$230,0))</f>
        <v>0.55051630434035581</v>
      </c>
      <c r="K141" s="133">
        <f>SUMIF('Op Rev data input yr MFF adj'!$H$4:$H$241,$B141,'Op Rev data input yr MFF adj'!$F$4:$F$241)</f>
        <v>266153.14273006737</v>
      </c>
      <c r="N141" s="136">
        <f t="shared" si="16"/>
        <v>0.94560536258702699</v>
      </c>
      <c r="O141" s="31">
        <f t="shared" si="17"/>
        <v>0.94560536258702699</v>
      </c>
      <c r="P141" s="31">
        <f t="shared" si="18"/>
        <v>0.99603480709830883</v>
      </c>
      <c r="Q141" s="31">
        <f t="shared" si="19"/>
        <v>0.99956387486250875</v>
      </c>
      <c r="R141" s="31">
        <f t="shared" si="20"/>
        <v>0.99956387486250875</v>
      </c>
      <c r="S141" s="31">
        <f t="shared" si="21"/>
        <v>0.56765045375260281</v>
      </c>
      <c r="T141" s="137">
        <f t="shared" si="22"/>
        <v>0.53532426155568602</v>
      </c>
    </row>
    <row r="142" spans="1:20" ht="13.5" thickBot="1" x14ac:dyDescent="0.25">
      <c r="A142" s="8" t="str">
        <f>INDEX('[2]NHS Trusts and Care Trusts'!$H$2:$H$245,MATCH($B142,'[2]NHS Trusts and Care Trusts'!$A$2:$A$245,0))</f>
        <v>NEWCASTLE-UPON-TYNE</v>
      </c>
      <c r="B142" s="7" t="s">
        <v>107</v>
      </c>
      <c r="C142" s="2" t="s">
        <v>108</v>
      </c>
      <c r="D142" s="3">
        <f>INDEX('[3]Staff non MD Index Floor'!$N$2:$N$228,MATCH($B142,'[3]Staff non MD Index Floor'!$M$2:$M$228,0))</f>
        <v>1.0062552597358971</v>
      </c>
      <c r="E142" s="3">
        <f>INDEX('[3]Staff non MD Index Floor'!$N$2:$N$228,MATCH($B142,'[3]Staff non MD Index Floor'!$M$2:$M$228,0))</f>
        <v>1.0062552597358971</v>
      </c>
      <c r="F142" s="3">
        <f>INDEX('[4]M&amp;D Index'!$E$4:$E$230,MATCH($B142,'[4]M&amp;D Index'!$B$4:$B$230,0))</f>
        <v>1</v>
      </c>
      <c r="G142" s="3">
        <f>INDEX('[5]Building Index'!$P$4:$P$230,MATCH($B142,'[5]Building Index'!$L$4:$L$230,0))</f>
        <v>0.9128156955310216</v>
      </c>
      <c r="H142" s="3">
        <f>INDEX('[5]Building Index'!$P$4:$P$230,MATCH($B142,'[5]Building Index'!$L$4:$L$230,0))</f>
        <v>0.9128156955310216</v>
      </c>
      <c r="I142" s="3">
        <f>INDEX('[6]Land Index'!$F$7:$F$233,MATCH($B142,'[6]Land Index'!$A$7:$A$233,0))</f>
        <v>1.2684975136437635</v>
      </c>
      <c r="J142" s="3">
        <f>INDEX('[7]Business Rates Index'!$P$4:$P$230,MATCH(B142,'[7]Business Rates Index'!$M$4:$M$230,0))</f>
        <v>1.0194890377725041</v>
      </c>
      <c r="K142" s="133">
        <f>SUMIF('Op Rev data input yr MFF adj'!$H$4:$H$241,$B142,'Op Rev data input yr MFF adj'!$F$4:$F$241)</f>
        <v>1015728.6470486582</v>
      </c>
      <c r="N142" s="136">
        <f t="shared" si="16"/>
        <v>0.94683739369165032</v>
      </c>
      <c r="O142" s="31">
        <f t="shared" si="17"/>
        <v>0.94683739369165032</v>
      </c>
      <c r="P142" s="31">
        <f t="shared" si="18"/>
        <v>0.99603480709830883</v>
      </c>
      <c r="Q142" s="31">
        <f t="shared" si="19"/>
        <v>0.90889031536892473</v>
      </c>
      <c r="R142" s="31">
        <f t="shared" si="20"/>
        <v>0.90889031536892473</v>
      </c>
      <c r="S142" s="31">
        <f t="shared" si="21"/>
        <v>0.51488765868937936</v>
      </c>
      <c r="T142" s="137">
        <f t="shared" si="22"/>
        <v>0.9913552278231329</v>
      </c>
    </row>
    <row r="143" spans="1:20" ht="13.5" thickBot="1" x14ac:dyDescent="0.25">
      <c r="A143" s="8" t="str">
        <f>INDEX('[2]NHS Trusts and Care Trusts'!$H$2:$H$245,MATCH($B143,'[2]NHS Trusts and Care Trusts'!$A$2:$A$245,0))</f>
        <v>CHELTENHAM</v>
      </c>
      <c r="B143" s="7" t="s">
        <v>294</v>
      </c>
      <c r="C143" s="2" t="s">
        <v>295</v>
      </c>
      <c r="D143" s="3">
        <f>INDEX('[3]Staff non MD Index Floor'!$N$2:$N$228,MATCH($B143,'[3]Staff non MD Index Floor'!$M$2:$M$228,0))</f>
        <v>1.0374105296822487</v>
      </c>
      <c r="E143" s="3">
        <f>INDEX('[3]Staff non MD Index Floor'!$N$2:$N$228,MATCH($B143,'[3]Staff non MD Index Floor'!$M$2:$M$228,0))</f>
        <v>1.0374105296822487</v>
      </c>
      <c r="F143" s="3">
        <f>INDEX('[4]M&amp;D Index'!$E$4:$E$230,MATCH($B143,'[4]M&amp;D Index'!$B$4:$B$230,0))</f>
        <v>1</v>
      </c>
      <c r="G143" s="3">
        <f>INDEX('[5]Building Index'!$P$4:$P$230,MATCH($B143,'[5]Building Index'!$L$4:$L$230,0))</f>
        <v>0.91573936837574443</v>
      </c>
      <c r="H143" s="3">
        <f>INDEX('[5]Building Index'!$P$4:$P$230,MATCH($B143,'[5]Building Index'!$L$4:$L$230,0))</f>
        <v>0.91573936837574443</v>
      </c>
      <c r="I143" s="3">
        <f>INDEX('[6]Land Index'!$F$7:$F$233,MATCH($B143,'[6]Land Index'!$A$7:$A$233,0))</f>
        <v>1.8742806571484114</v>
      </c>
      <c r="J143" s="3">
        <f>INDEX('[7]Business Rates Index'!$P$4:$P$230,MATCH(B143,'[7]Business Rates Index'!$M$4:$M$230,0))</f>
        <v>0.90596684272214134</v>
      </c>
      <c r="K143" s="133">
        <f>SUMIF('Op Rev data input yr MFF adj'!$H$4:$H$241,$B143,'Op Rev data input yr MFF adj'!$F$4:$F$241)</f>
        <v>480013.16815123695</v>
      </c>
      <c r="N143" s="136">
        <f t="shared" si="16"/>
        <v>0.97615299160813285</v>
      </c>
      <c r="O143" s="31">
        <f t="shared" si="17"/>
        <v>0.97615299160813285</v>
      </c>
      <c r="P143" s="31">
        <f t="shared" si="18"/>
        <v>0.99603480709830883</v>
      </c>
      <c r="Q143" s="31">
        <f t="shared" si="19"/>
        <v>0.91180141554707173</v>
      </c>
      <c r="R143" s="31">
        <f t="shared" si="20"/>
        <v>0.91180141554707173</v>
      </c>
      <c r="S143" s="31">
        <f t="shared" si="21"/>
        <v>0.76077719420501244</v>
      </c>
      <c r="T143" s="137">
        <f t="shared" si="22"/>
        <v>0.88096579020541554</v>
      </c>
    </row>
    <row r="144" spans="1:20" ht="13.5" thickBot="1" x14ac:dyDescent="0.25">
      <c r="A144" s="8" t="str">
        <f>INDEX('[2]NHS Trusts and Care Trusts'!$H$2:$H$245,MATCH($B144,'[2]NHS Trusts and Care Trusts'!$A$2:$A$245,0))</f>
        <v>NORTH SHIELDS</v>
      </c>
      <c r="B144" s="7" t="s">
        <v>372</v>
      </c>
      <c r="C144" s="2" t="s">
        <v>373</v>
      </c>
      <c r="D144" s="3">
        <f>INDEX('[3]Staff non MD Index Floor'!$N$2:$N$228,MATCH($B144,'[3]Staff non MD Index Floor'!$M$2:$M$228,0))</f>
        <v>0.99875731803909273</v>
      </c>
      <c r="E144" s="3">
        <f>INDEX('[3]Staff non MD Index Floor'!$N$2:$N$228,MATCH($B144,'[3]Staff non MD Index Floor'!$M$2:$M$228,0))</f>
        <v>0.99875731803909273</v>
      </c>
      <c r="F144" s="3">
        <f>INDEX('[4]M&amp;D Index'!$E$4:$E$230,MATCH($B144,'[4]M&amp;D Index'!$B$4:$B$230,0))</f>
        <v>1</v>
      </c>
      <c r="G144" s="3">
        <f>INDEX('[5]Building Index'!$P$4:$P$230,MATCH($B144,'[5]Building Index'!$L$4:$L$230,0))</f>
        <v>0.92420066595079076</v>
      </c>
      <c r="H144" s="3">
        <f>INDEX('[5]Building Index'!$P$4:$P$230,MATCH($B144,'[5]Building Index'!$L$4:$L$230,0))</f>
        <v>0.92420066595079076</v>
      </c>
      <c r="I144" s="3">
        <f>INDEX('[6]Land Index'!$F$7:$F$233,MATCH($B144,'[6]Land Index'!$A$7:$A$233,0))</f>
        <v>0.1590539744993901</v>
      </c>
      <c r="J144" s="3">
        <f>INDEX('[7]Business Rates Index'!$P$4:$P$230,MATCH(B144,'[7]Business Rates Index'!$M$4:$M$230,0))</f>
        <v>0.56268043640689913</v>
      </c>
      <c r="K144" s="133">
        <f>SUMIF('Op Rev data input yr MFF adj'!$H$4:$H$241,$B144,'Op Rev data input yr MFF adj'!$F$4:$F$241)</f>
        <v>521783.79023872607</v>
      </c>
      <c r="N144" s="136">
        <f t="shared" si="16"/>
        <v>0.9397821942225637</v>
      </c>
      <c r="O144" s="31">
        <f t="shared" si="17"/>
        <v>0.9397821942225637</v>
      </c>
      <c r="P144" s="31">
        <f t="shared" si="18"/>
        <v>0.99603480709830883</v>
      </c>
      <c r="Q144" s="31">
        <f t="shared" si="19"/>
        <v>0.92022632701503282</v>
      </c>
      <c r="R144" s="31">
        <f t="shared" si="20"/>
        <v>0.92022632701503282</v>
      </c>
      <c r="S144" s="31">
        <f t="shared" si="21"/>
        <v>6.4560574738524903E-2</v>
      </c>
      <c r="T144" s="137">
        <f t="shared" si="22"/>
        <v>0.54715271234751262</v>
      </c>
    </row>
    <row r="145" spans="1:20" ht="13.5" thickBot="1" x14ac:dyDescent="0.25">
      <c r="A145" s="8" t="str">
        <f>INDEX('[2]NHS Trusts and Care Trusts'!$H$2:$H$245,MATCH($B145,'[2]NHS Trusts and Care Trusts'!$A$2:$A$245,0))</f>
        <v>DERBY</v>
      </c>
      <c r="B145" s="7" t="s">
        <v>260</v>
      </c>
      <c r="C145" s="2" t="s">
        <v>819</v>
      </c>
      <c r="D145" s="3">
        <f>INDEX('[3]Staff non MD Index Floor'!$N$2:$N$228,MATCH($B145,'[3]Staff non MD Index Floor'!$M$2:$M$228,0))</f>
        <v>1.0223630831845956</v>
      </c>
      <c r="E145" s="3">
        <f>INDEX('[3]Staff non MD Index Floor'!$N$2:$N$228,MATCH($B145,'[3]Staff non MD Index Floor'!$M$2:$M$228,0))</f>
        <v>1.0223630831845956</v>
      </c>
      <c r="F145" s="3">
        <f>INDEX('[4]M&amp;D Index'!$E$4:$E$230,MATCH($B145,'[4]M&amp;D Index'!$B$4:$B$230,0))</f>
        <v>1</v>
      </c>
      <c r="G145" s="3">
        <f>INDEX('[5]Building Index'!$P$4:$P$230,MATCH($B145,'[5]Building Index'!$L$4:$L$230,0))</f>
        <v>0.94315812148321043</v>
      </c>
      <c r="H145" s="3">
        <f>INDEX('[5]Building Index'!$P$4:$P$230,MATCH($B145,'[5]Building Index'!$L$4:$L$230,0))</f>
        <v>0.94315812148321043</v>
      </c>
      <c r="I145" s="3">
        <f>INDEX('[6]Land Index'!$F$7:$F$233,MATCH($B145,'[6]Land Index'!$A$7:$A$233,0))</f>
        <v>0.70626506887839258</v>
      </c>
      <c r="J145" s="3">
        <f>INDEX('[7]Business Rates Index'!$P$4:$P$230,MATCH(B145,'[7]Business Rates Index'!$M$4:$M$230,0))</f>
        <v>0.62912141470068628</v>
      </c>
      <c r="K145" s="133">
        <f>SUMIF('Op Rev data input yr MFF adj'!$H$4:$H$241,$B145,'Op Rev data input yr MFF adj'!$F$4:$F$241)</f>
        <v>707964.88847482332</v>
      </c>
      <c r="N145" s="136">
        <f t="shared" si="16"/>
        <v>0.96199407428998451</v>
      </c>
      <c r="O145" s="31">
        <f t="shared" si="17"/>
        <v>0.96199407428998451</v>
      </c>
      <c r="P145" s="31">
        <f t="shared" si="18"/>
        <v>0.99603480709830883</v>
      </c>
      <c r="Q145" s="31">
        <f t="shared" si="19"/>
        <v>0.93910225982579565</v>
      </c>
      <c r="R145" s="31">
        <f t="shared" si="20"/>
        <v>0.93910225982579565</v>
      </c>
      <c r="S145" s="31">
        <f t="shared" si="21"/>
        <v>0.28667550690289573</v>
      </c>
      <c r="T145" s="137">
        <f t="shared" si="22"/>
        <v>0.61176018602583881</v>
      </c>
    </row>
    <row r="146" spans="1:20" ht="13.5" thickBot="1" x14ac:dyDescent="0.25">
      <c r="A146" s="8" t="str">
        <f>INDEX('[2]NHS Trusts and Care Trusts'!$H$2:$H$245,MATCH($B146,'[2]NHS Trusts and Care Trusts'!$A$2:$A$245,0))</f>
        <v>OXFORD</v>
      </c>
      <c r="B146" s="7" t="s">
        <v>377</v>
      </c>
      <c r="C146" s="2" t="s">
        <v>453</v>
      </c>
      <c r="D146" s="3">
        <f>INDEX('[3]Staff non MD Index Floor'!$N$2:$N$228,MATCH($B146,'[3]Staff non MD Index Floor'!$M$2:$M$228,0))</f>
        <v>1.1026514403291674</v>
      </c>
      <c r="E146" s="3">
        <f>INDEX('[3]Staff non MD Index Floor'!$N$2:$N$228,MATCH($B146,'[3]Staff non MD Index Floor'!$M$2:$M$228,0))</f>
        <v>1.1026514403291674</v>
      </c>
      <c r="F146" s="3">
        <f>INDEX('[4]M&amp;D Index'!$E$4:$E$230,MATCH($B146,'[4]M&amp;D Index'!$B$4:$B$230,0))</f>
        <v>1</v>
      </c>
      <c r="G146" s="3">
        <f>INDEX('[5]Building Index'!$P$4:$P$230,MATCH($B146,'[5]Building Index'!$L$4:$L$230,0))</f>
        <v>1.0686031925576078</v>
      </c>
      <c r="H146" s="3">
        <f>INDEX('[5]Building Index'!$P$4:$P$230,MATCH($B146,'[5]Building Index'!$L$4:$L$230,0))</f>
        <v>1.0686031925576078</v>
      </c>
      <c r="I146" s="3">
        <f>INDEX('[6]Land Index'!$F$7:$F$233,MATCH($B146,'[6]Land Index'!$A$7:$A$233,0))</f>
        <v>0.94162358890038433</v>
      </c>
      <c r="J146" s="3">
        <f>INDEX('[7]Business Rates Index'!$P$4:$P$230,MATCH(B146,'[7]Business Rates Index'!$M$4:$M$230,0))</f>
        <v>1.3990074756511113</v>
      </c>
      <c r="K146" s="133">
        <f>SUMIF('Op Rev data input yr MFF adj'!$H$4:$H$241,$B146,'Op Rev data input yr MFF adj'!$F$4:$F$241)</f>
        <v>907004.74859700538</v>
      </c>
      <c r="N146" s="136">
        <f t="shared" si="16"/>
        <v>1.0375415241910197</v>
      </c>
      <c r="O146" s="31">
        <f t="shared" si="17"/>
        <v>1.0375415241910197</v>
      </c>
      <c r="P146" s="31">
        <f t="shared" si="18"/>
        <v>0.99603480709830883</v>
      </c>
      <c r="Q146" s="31">
        <f t="shared" si="19"/>
        <v>1.0640078796223074</v>
      </c>
      <c r="R146" s="31">
        <f t="shared" si="20"/>
        <v>1.0640078796223074</v>
      </c>
      <c r="S146" s="31">
        <f t="shared" si="21"/>
        <v>0.38220836843655498</v>
      </c>
      <c r="T146" s="137">
        <f t="shared" si="22"/>
        <v>1.3604004784403174</v>
      </c>
    </row>
    <row r="147" spans="1:20" ht="13.5" thickBot="1" x14ac:dyDescent="0.25">
      <c r="A147" s="8" t="str">
        <f>INDEX('[2]NHS Trusts and Care Trusts'!$H$2:$H$245,MATCH($B147,'[2]NHS Trusts and Care Trusts'!$A$2:$A$245,0))</f>
        <v>CHERTSEY</v>
      </c>
      <c r="B147" s="7" t="s">
        <v>342</v>
      </c>
      <c r="C147" s="2" t="s">
        <v>178</v>
      </c>
      <c r="D147" s="3">
        <f>INDEX('[3]Staff non MD Index Floor'!$N$2:$N$228,MATCH($B147,'[3]Staff non MD Index Floor'!$M$2:$M$228,0))</f>
        <v>1.1986326163153431</v>
      </c>
      <c r="E147" s="3">
        <f>INDEX('[3]Staff non MD Index Floor'!$N$2:$N$228,MATCH($B147,'[3]Staff non MD Index Floor'!$M$2:$M$228,0))</f>
        <v>1.1986326163153431</v>
      </c>
      <c r="F147" s="3">
        <f>INDEX('[4]M&amp;D Index'!$E$4:$E$230,MATCH($B147,'[4]M&amp;D Index'!$B$4:$B$230,0))</f>
        <v>1.0014591525175878</v>
      </c>
      <c r="G147" s="3">
        <f>INDEX('[5]Building Index'!$P$4:$P$230,MATCH($B147,'[5]Building Index'!$L$4:$L$230,0))</f>
        <v>1.0799770887318272</v>
      </c>
      <c r="H147" s="3">
        <f>INDEX('[5]Building Index'!$P$4:$P$230,MATCH($B147,'[5]Building Index'!$L$4:$L$230,0))</f>
        <v>1.0799770887318272</v>
      </c>
      <c r="I147" s="3">
        <f>INDEX('[6]Land Index'!$F$7:$F$233,MATCH($B147,'[6]Land Index'!$A$7:$A$233,0))</f>
        <v>1.5188904124780578</v>
      </c>
      <c r="J147" s="3">
        <f>INDEX('[7]Business Rates Index'!$P$4:$P$230,MATCH(B147,'[7]Business Rates Index'!$M$4:$M$230,0))</f>
        <v>1.2532948676317579</v>
      </c>
      <c r="K147" s="133">
        <f>SUMIF('Op Rev data input yr MFF adj'!$H$4:$H$241,$B147,'Op Rev data input yr MFF adj'!$F$4:$F$241)</f>
        <v>246379.14969012741</v>
      </c>
      <c r="N147" s="136">
        <f t="shared" si="16"/>
        <v>1.1278551554838014</v>
      </c>
      <c r="O147" s="31">
        <f t="shared" si="17"/>
        <v>1.1278551554838014</v>
      </c>
      <c r="P147" s="31">
        <f t="shared" si="18"/>
        <v>0.99748817379469135</v>
      </c>
      <c r="Q147" s="31">
        <f t="shared" si="19"/>
        <v>1.0753328646454294</v>
      </c>
      <c r="R147" s="31">
        <f t="shared" si="20"/>
        <v>1.0753328646454294</v>
      </c>
      <c r="S147" s="31">
        <f t="shared" si="21"/>
        <v>0.61652302812964033</v>
      </c>
      <c r="T147" s="137">
        <f t="shared" si="22"/>
        <v>1.2187089541887706</v>
      </c>
    </row>
    <row r="148" spans="1:20" ht="13.5" thickBot="1" x14ac:dyDescent="0.25">
      <c r="A148" s="8" t="str">
        <f>INDEX('[2]NHS Trusts and Care Trusts'!$H$2:$H$245,MATCH($B148,'[2]NHS Trusts and Care Trusts'!$A$2:$A$245,0))</f>
        <v>REDHILL</v>
      </c>
      <c r="B148" s="7" t="s">
        <v>91</v>
      </c>
      <c r="C148" s="2" t="s">
        <v>92</v>
      </c>
      <c r="D148" s="3">
        <f>INDEX('[3]Staff non MD Index Floor'!$N$2:$N$228,MATCH($B148,'[3]Staff non MD Index Floor'!$M$2:$M$228,0))</f>
        <v>1.1601899261165687</v>
      </c>
      <c r="E148" s="3">
        <f>INDEX('[3]Staff non MD Index Floor'!$N$2:$N$228,MATCH($B148,'[3]Staff non MD Index Floor'!$M$2:$M$228,0))</f>
        <v>1.1601899261165687</v>
      </c>
      <c r="F148" s="3">
        <f>INDEX('[4]M&amp;D Index'!$E$4:$E$230,MATCH($B148,'[4]M&amp;D Index'!$B$4:$B$230,0))</f>
        <v>1.0014591525175878</v>
      </c>
      <c r="G148" s="3">
        <f>INDEX('[5]Building Index'!$P$4:$P$230,MATCH($B148,'[5]Building Index'!$L$4:$L$230,0))</f>
        <v>1.1410196194137769</v>
      </c>
      <c r="H148" s="3">
        <f>INDEX('[5]Building Index'!$P$4:$P$230,MATCH($B148,'[5]Building Index'!$L$4:$L$230,0))</f>
        <v>1.1410196194137769</v>
      </c>
      <c r="I148" s="3">
        <f>INDEX('[6]Land Index'!$F$7:$F$233,MATCH($B148,'[6]Land Index'!$A$7:$A$233,0))</f>
        <v>0.55560423578802276</v>
      </c>
      <c r="J148" s="3">
        <f>INDEX('[7]Business Rates Index'!$P$4:$P$230,MATCH(B148,'[7]Business Rates Index'!$M$4:$M$230,0))</f>
        <v>1.2411170894621788</v>
      </c>
      <c r="K148" s="133">
        <f>SUMIF('Op Rev data input yr MFF adj'!$H$4:$H$241,$B148,'Op Rev data input yr MFF adj'!$F$4:$F$241)</f>
        <v>245845.90102284466</v>
      </c>
      <c r="N148" s="136">
        <f t="shared" si="16"/>
        <v>1.0916824485666159</v>
      </c>
      <c r="O148" s="31">
        <f t="shared" si="17"/>
        <v>1.0916824485666159</v>
      </c>
      <c r="P148" s="31">
        <f t="shared" si="18"/>
        <v>0.99748817379469135</v>
      </c>
      <c r="Q148" s="31">
        <f t="shared" si="19"/>
        <v>1.1361128942111558</v>
      </c>
      <c r="R148" s="31">
        <f t="shared" si="20"/>
        <v>1.1361128942111558</v>
      </c>
      <c r="S148" s="31">
        <f t="shared" si="21"/>
        <v>0.22552173815544108</v>
      </c>
      <c r="T148" s="137">
        <f t="shared" si="22"/>
        <v>1.20686723387164</v>
      </c>
    </row>
    <row r="149" spans="1:20" ht="13.5" thickBot="1" x14ac:dyDescent="0.25">
      <c r="A149" s="8" t="str">
        <f>INDEX('[2]NHS Trusts and Care Trusts'!$H$2:$H$245,MATCH($B149,'[2]NHS Trusts and Care Trusts'!$A$2:$A$245,0))</f>
        <v>GLOUCESTER</v>
      </c>
      <c r="B149" s="7" t="s">
        <v>333</v>
      </c>
      <c r="C149" s="2" t="s">
        <v>334</v>
      </c>
      <c r="D149" s="3">
        <f>INDEX('[3]Staff non MD Index Floor'!$N$2:$N$228,MATCH($B149,'[3]Staff non MD Index Floor'!$M$2:$M$228,0))</f>
        <v>1.0238124730046583</v>
      </c>
      <c r="E149" s="3">
        <f>INDEX('[3]Staff non MD Index Floor'!$N$2:$N$228,MATCH($B149,'[3]Staff non MD Index Floor'!$M$2:$M$228,0))</f>
        <v>1.0238124730046583</v>
      </c>
      <c r="F149" s="3">
        <f>INDEX('[4]M&amp;D Index'!$E$4:$E$230,MATCH($B149,'[4]M&amp;D Index'!$B$4:$B$230,0))</f>
        <v>0.99999999999999978</v>
      </c>
      <c r="G149" s="3">
        <f>INDEX('[5]Building Index'!$P$4:$P$230,MATCH($B149,'[5]Building Index'!$L$4:$L$230,0))</f>
        <v>0.92478896931245558</v>
      </c>
      <c r="H149" s="3">
        <f>INDEX('[5]Building Index'!$P$4:$P$230,MATCH($B149,'[5]Building Index'!$L$4:$L$230,0))</f>
        <v>0.92478896931245558</v>
      </c>
      <c r="I149" s="3">
        <f>INDEX('[6]Land Index'!$F$7:$F$233,MATCH($B149,'[6]Land Index'!$A$7:$A$233,0))</f>
        <v>2.417100034603834</v>
      </c>
      <c r="J149" s="3">
        <f>INDEX('[7]Business Rates Index'!$P$4:$P$230,MATCH(B149,'[7]Business Rates Index'!$M$4:$M$230,0))</f>
        <v>0.81997324711671282</v>
      </c>
      <c r="K149" s="133">
        <f>SUMIF('Op Rev data input yr MFF adj'!$H$4:$H$241,$B149,'Op Rev data input yr MFF adj'!$F$4:$F$241)</f>
        <v>106357.42346777637</v>
      </c>
      <c r="N149" s="136">
        <f t="shared" si="16"/>
        <v>0.96335787981188714</v>
      </c>
      <c r="O149" s="31">
        <f t="shared" si="17"/>
        <v>0.96335787981188714</v>
      </c>
      <c r="P149" s="31">
        <f t="shared" si="18"/>
        <v>0.99603480709830861</v>
      </c>
      <c r="Q149" s="31">
        <f t="shared" si="19"/>
        <v>0.92081210049650775</v>
      </c>
      <c r="R149" s="31">
        <f t="shared" si="20"/>
        <v>0.92081210049650775</v>
      </c>
      <c r="S149" s="31">
        <f t="shared" si="21"/>
        <v>0.98110951282849168</v>
      </c>
      <c r="T149" s="137">
        <f t="shared" si="22"/>
        <v>0.79734527305987146</v>
      </c>
    </row>
    <row r="150" spans="1:20" ht="13.5" thickBot="1" x14ac:dyDescent="0.25">
      <c r="A150" s="8" t="str">
        <f>INDEX('[2]NHS Trusts and Care Trusts'!$H$2:$H$245,MATCH($B150,'[2]NHS Trusts and Care Trusts'!$A$2:$A$245,0))</f>
        <v>MIDDLESBROUGH</v>
      </c>
      <c r="B150" s="7" t="s">
        <v>69</v>
      </c>
      <c r="C150" s="2" t="s">
        <v>70</v>
      </c>
      <c r="D150" s="3">
        <f>INDEX('[3]Staff non MD Index Floor'!$N$2:$N$228,MATCH($B150,'[3]Staff non MD Index Floor'!$M$2:$M$228,0))</f>
        <v>0.99057990068120971</v>
      </c>
      <c r="E150" s="3">
        <f>INDEX('[3]Staff non MD Index Floor'!$N$2:$N$228,MATCH($B150,'[3]Staff non MD Index Floor'!$M$2:$M$228,0))</f>
        <v>0.99057990068120971</v>
      </c>
      <c r="F150" s="3">
        <f>INDEX('[4]M&amp;D Index'!$E$4:$E$230,MATCH($B150,'[4]M&amp;D Index'!$B$4:$B$230,0))</f>
        <v>1</v>
      </c>
      <c r="G150" s="3">
        <f>INDEX('[5]Building Index'!$P$4:$P$230,MATCH($B150,'[5]Building Index'!$L$4:$L$230,0))</f>
        <v>0.93924984445281767</v>
      </c>
      <c r="H150" s="3">
        <f>INDEX('[5]Building Index'!$P$4:$P$230,MATCH($B150,'[5]Building Index'!$L$4:$L$230,0))</f>
        <v>0.93924984445281767</v>
      </c>
      <c r="I150" s="3">
        <f>INDEX('[6]Land Index'!$F$7:$F$233,MATCH($B150,'[6]Land Index'!$A$7:$A$233,0))</f>
        <v>0.11756443807500805</v>
      </c>
      <c r="J150" s="3">
        <f>INDEX('[7]Business Rates Index'!$P$4:$P$230,MATCH(B150,'[7]Business Rates Index'!$M$4:$M$230,0))</f>
        <v>0.62713420620772176</v>
      </c>
      <c r="K150" s="133">
        <f>SUMIF('Op Rev data input yr MFF adj'!$H$4:$H$241,$B150,'Op Rev data input yr MFF adj'!$F$4:$F$241)</f>
        <v>565495.52429356903</v>
      </c>
      <c r="N150" s="136">
        <f t="shared" si="16"/>
        <v>0.93208764111255171</v>
      </c>
      <c r="O150" s="31">
        <f t="shared" si="17"/>
        <v>0.93208764111255171</v>
      </c>
      <c r="P150" s="31">
        <f t="shared" si="18"/>
        <v>0.99603480709830883</v>
      </c>
      <c r="Q150" s="31">
        <f t="shared" si="19"/>
        <v>0.93521078955409265</v>
      </c>
      <c r="R150" s="31">
        <f t="shared" si="20"/>
        <v>0.93521078955409265</v>
      </c>
      <c r="S150" s="31">
        <f t="shared" si="21"/>
        <v>4.7719824134060507E-2</v>
      </c>
      <c r="T150" s="137">
        <f t="shared" si="22"/>
        <v>0.6098278165198564</v>
      </c>
    </row>
    <row r="151" spans="1:20" ht="13.5" thickBot="1" x14ac:dyDescent="0.25">
      <c r="A151" s="8" t="str">
        <f>INDEX('[2]NHS Trusts and Care Trusts'!$H$2:$H$245,MATCH($B151,'[2]NHS Trusts and Care Trusts'!$A$2:$A$245,0))</f>
        <v>WARRINGTON</v>
      </c>
      <c r="B151" s="7" t="s">
        <v>337</v>
      </c>
      <c r="C151" s="2" t="s">
        <v>809</v>
      </c>
      <c r="D151" s="3">
        <f>INDEX('[3]Staff non MD Index Floor'!$N$2:$N$228,MATCH($B151,'[3]Staff non MD Index Floor'!$M$2:$M$228,0))</f>
        <v>1.012676089156477</v>
      </c>
      <c r="E151" s="3">
        <f>INDEX('[3]Staff non MD Index Floor'!$N$2:$N$228,MATCH($B151,'[3]Staff non MD Index Floor'!$M$2:$M$228,0))</f>
        <v>1.012676089156477</v>
      </c>
      <c r="F151" s="3">
        <f>INDEX('[4]M&amp;D Index'!$E$4:$E$230,MATCH($B151,'[4]M&amp;D Index'!$B$4:$B$230,0))</f>
        <v>0.99999999999999989</v>
      </c>
      <c r="G151" s="3">
        <f>INDEX('[5]Building Index'!$P$4:$P$230,MATCH($B151,'[5]Building Index'!$L$4:$L$230,0))</f>
        <v>0.94600472890108667</v>
      </c>
      <c r="H151" s="3">
        <f>INDEX('[5]Building Index'!$P$4:$P$230,MATCH($B151,'[5]Building Index'!$L$4:$L$230,0))</f>
        <v>0.94600472890108667</v>
      </c>
      <c r="I151" s="3">
        <f>INDEX('[6]Land Index'!$F$7:$F$233,MATCH($B151,'[6]Land Index'!$A$7:$A$233,0))</f>
        <v>0.39692642110928961</v>
      </c>
      <c r="J151" s="3">
        <f>INDEX('[7]Business Rates Index'!$P$4:$P$230,MATCH(B151,'[7]Business Rates Index'!$M$4:$M$230,0))</f>
        <v>0.64131521882324372</v>
      </c>
      <c r="K151" s="133">
        <f>SUMIF('Op Rev data input yr MFF adj'!$H$4:$H$241,$B151,'Op Rev data input yr MFF adj'!$F$4:$F$241)</f>
        <v>148586.21167851795</v>
      </c>
      <c r="N151" s="136">
        <f t="shared" si="16"/>
        <v>0.95287908275125943</v>
      </c>
      <c r="O151" s="31">
        <f t="shared" si="17"/>
        <v>0.95287908275125943</v>
      </c>
      <c r="P151" s="31">
        <f t="shared" si="18"/>
        <v>0.99603480709830872</v>
      </c>
      <c r="Q151" s="31">
        <f t="shared" si="19"/>
        <v>0.941936625981452</v>
      </c>
      <c r="R151" s="31">
        <f t="shared" si="20"/>
        <v>0.941936625981452</v>
      </c>
      <c r="S151" s="31">
        <f t="shared" si="21"/>
        <v>0.16111384802785778</v>
      </c>
      <c r="T151" s="137">
        <f t="shared" si="22"/>
        <v>0.62361749004389933</v>
      </c>
    </row>
    <row r="152" spans="1:20" ht="13.5" thickBot="1" x14ac:dyDescent="0.25">
      <c r="A152" s="8" t="str">
        <f>INDEX('[2]NHS Trusts and Care Trusts'!$H$2:$H$245,MATCH($B152,'[2]NHS Trusts and Care Trusts'!$A$2:$A$245,0))</f>
        <v>KENDAL</v>
      </c>
      <c r="B152" s="7" t="s">
        <v>136</v>
      </c>
      <c r="C152" s="2" t="s">
        <v>179</v>
      </c>
      <c r="D152" s="3">
        <f>INDEX('[3]Staff non MD Index Floor'!$N$2:$N$228,MATCH($B152,'[3]Staff non MD Index Floor'!$M$2:$M$228,0))</f>
        <v>0.9863099522752441</v>
      </c>
      <c r="E152" s="3">
        <f>INDEX('[3]Staff non MD Index Floor'!$N$2:$N$228,MATCH($B152,'[3]Staff non MD Index Floor'!$M$2:$M$228,0))</f>
        <v>0.9863099522752441</v>
      </c>
      <c r="F152" s="3">
        <f>INDEX('[4]M&amp;D Index'!$E$4:$E$230,MATCH($B152,'[4]M&amp;D Index'!$B$4:$B$230,0))</f>
        <v>1</v>
      </c>
      <c r="G152" s="3">
        <f>INDEX('[5]Building Index'!$P$4:$P$230,MATCH($B152,'[5]Building Index'!$L$4:$L$230,0))</f>
        <v>0.94625721996251111</v>
      </c>
      <c r="H152" s="3">
        <f>INDEX('[5]Building Index'!$P$4:$P$230,MATCH($B152,'[5]Building Index'!$L$4:$L$230,0))</f>
        <v>0.94625721996251111</v>
      </c>
      <c r="I152" s="3">
        <f>INDEX('[6]Land Index'!$F$7:$F$233,MATCH($B152,'[6]Land Index'!$A$7:$A$233,0))</f>
        <v>0.42722877518441027</v>
      </c>
      <c r="J152" s="3">
        <f>INDEX('[7]Business Rates Index'!$P$4:$P$230,MATCH(B152,'[7]Business Rates Index'!$M$4:$M$230,0))</f>
        <v>0.59528122980799791</v>
      </c>
      <c r="K152" s="133">
        <f>SUMIF('Op Rev data input yr MFF adj'!$H$4:$H$241,$B152,'Op Rev data input yr MFF adj'!$F$4:$F$241)</f>
        <v>315057.62022915966</v>
      </c>
      <c r="N152" s="136">
        <f t="shared" si="16"/>
        <v>0.92806982676496419</v>
      </c>
      <c r="O152" s="31">
        <f t="shared" si="17"/>
        <v>0.92806982676496419</v>
      </c>
      <c r="P152" s="31">
        <f t="shared" si="18"/>
        <v>0.99603480709830883</v>
      </c>
      <c r="Q152" s="31">
        <f t="shared" si="19"/>
        <v>0.94218803125588957</v>
      </c>
      <c r="R152" s="31">
        <f t="shared" si="20"/>
        <v>0.94218803125588957</v>
      </c>
      <c r="S152" s="31">
        <f t="shared" si="21"/>
        <v>0.17341368147230637</v>
      </c>
      <c r="T152" s="137">
        <f t="shared" si="22"/>
        <v>0.57885385455888483</v>
      </c>
    </row>
    <row r="153" spans="1:20" ht="13.5" thickBot="1" x14ac:dyDescent="0.25">
      <c r="A153" s="8" t="str">
        <f>INDEX('[2]NHS Trusts and Care Trusts'!$H$2:$H$245,MATCH($B153,'[2]NHS Trusts and Care Trusts'!$A$2:$A$245,0))</f>
        <v>LONDON</v>
      </c>
      <c r="B153" s="7" t="s">
        <v>243</v>
      </c>
      <c r="C153" s="2" t="s">
        <v>244</v>
      </c>
      <c r="D153" s="3">
        <f>INDEX('[3]Staff non MD Index Floor'!$N$2:$N$228,MATCH($B153,'[3]Staff non MD Index Floor'!$M$2:$M$228,0))</f>
        <v>1.2140051706285466</v>
      </c>
      <c r="E153" s="3">
        <f>INDEX('[3]Staff non MD Index Floor'!$N$2:$N$228,MATCH($B153,'[3]Staff non MD Index Floor'!$M$2:$M$228,0))</f>
        <v>1.2140051706285466</v>
      </c>
      <c r="F153" s="3">
        <f>INDEX('[4]M&amp;D Index'!$E$4:$E$230,MATCH($B153,'[4]M&amp;D Index'!$B$4:$B$230,0))</f>
        <v>1.0186227405721355</v>
      </c>
      <c r="G153" s="3">
        <f>INDEX('[5]Building Index'!$P$4:$P$230,MATCH($B153,'[5]Building Index'!$L$4:$L$230,0))</f>
        <v>1.1703622586221898</v>
      </c>
      <c r="H153" s="3">
        <f>INDEX('[5]Building Index'!$P$4:$P$230,MATCH($B153,'[5]Building Index'!$L$4:$L$230,0))</f>
        <v>1.1703622586221898</v>
      </c>
      <c r="I153" s="3">
        <f>INDEX('[6]Land Index'!$F$7:$F$233,MATCH($B153,'[6]Land Index'!$A$7:$A$233,0))</f>
        <v>5.3233180320621534</v>
      </c>
      <c r="J153" s="3">
        <f>INDEX('[7]Business Rates Index'!$P$4:$P$230,MATCH(B153,'[7]Business Rates Index'!$M$4:$M$230,0))</f>
        <v>2.639521368585056</v>
      </c>
      <c r="K153" s="133">
        <f>SUMIF('Op Rev data input yr MFF adj'!$H$4:$H$241,$B153,'Op Rev data input yr MFF adj'!$F$4:$F$241)</f>
        <v>390354.64469982008</v>
      </c>
      <c r="N153" s="136">
        <f t="shared" si="16"/>
        <v>1.1423199834878976</v>
      </c>
      <c r="O153" s="31">
        <f t="shared" si="17"/>
        <v>1.1423199834878976</v>
      </c>
      <c r="P153" s="31">
        <f t="shared" si="18"/>
        <v>1.0145837049117177</v>
      </c>
      <c r="Q153" s="31">
        <f t="shared" si="19"/>
        <v>1.1653293513058998</v>
      </c>
      <c r="R153" s="31">
        <f t="shared" si="20"/>
        <v>1.1653293513058998</v>
      </c>
      <c r="S153" s="31">
        <f t="shared" si="21"/>
        <v>2.1607537488301105</v>
      </c>
      <c r="T153" s="137">
        <f t="shared" si="22"/>
        <v>2.5666811615894738</v>
      </c>
    </row>
    <row r="154" spans="1:20" ht="13.5" thickBot="1" x14ac:dyDescent="0.25">
      <c r="A154" s="8" t="str">
        <f>INDEX('[2]NHS Trusts and Care Trusts'!$H$2:$H$245,MATCH($B154,'[2]NHS Trusts and Care Trusts'!$A$2:$A$245,0))</f>
        <v>LONDON</v>
      </c>
      <c r="B154" s="7" t="s">
        <v>65</v>
      </c>
      <c r="C154" s="2" t="s">
        <v>66</v>
      </c>
      <c r="D154" s="3">
        <f>INDEX('[3]Staff non MD Index Floor'!$N$2:$N$228,MATCH($B154,'[3]Staff non MD Index Floor'!$M$2:$M$228,0))</f>
        <v>1.2243892464428676</v>
      </c>
      <c r="E154" s="3">
        <f>INDEX('[3]Staff non MD Index Floor'!$N$2:$N$228,MATCH($B154,'[3]Staff non MD Index Floor'!$M$2:$M$228,0))</f>
        <v>1.2243892464428676</v>
      </c>
      <c r="F154" s="3">
        <f>INDEX('[4]M&amp;D Index'!$E$4:$E$230,MATCH($B154,'[4]M&amp;D Index'!$B$4:$B$230,0))</f>
        <v>1.0206153362371537</v>
      </c>
      <c r="G154" s="3">
        <f>INDEX('[5]Building Index'!$P$4:$P$230,MATCH($B154,'[5]Building Index'!$L$4:$L$230,0))</f>
        <v>1.1621531713381466</v>
      </c>
      <c r="H154" s="3">
        <f>INDEX('[5]Building Index'!$P$4:$P$230,MATCH($B154,'[5]Building Index'!$L$4:$L$230,0))</f>
        <v>1.1621531713381466</v>
      </c>
      <c r="I154" s="3">
        <f>INDEX('[6]Land Index'!$F$7:$F$233,MATCH($B154,'[6]Land Index'!$A$7:$A$233,0))</f>
        <v>0.12963846438765472</v>
      </c>
      <c r="J154" s="3">
        <f>INDEX('[7]Business Rates Index'!$P$4:$P$230,MATCH(B154,'[7]Business Rates Index'!$M$4:$M$230,0))</f>
        <v>1.4918841069922195</v>
      </c>
      <c r="K154" s="133">
        <f>SUMIF('Op Rev data input yr MFF adj'!$H$4:$H$241,$B154,'Op Rev data input yr MFF adj'!$F$4:$F$241)</f>
        <v>322879.11539601401</v>
      </c>
      <c r="N154" s="136">
        <f t="shared" si="16"/>
        <v>1.1520908951773519</v>
      </c>
      <c r="O154" s="31">
        <f t="shared" si="17"/>
        <v>1.1520908951773519</v>
      </c>
      <c r="P154" s="31">
        <f t="shared" si="18"/>
        <v>1.016568399550549</v>
      </c>
      <c r="Q154" s="31">
        <f t="shared" si="19"/>
        <v>1.1571555655493517</v>
      </c>
      <c r="R154" s="31">
        <f t="shared" si="20"/>
        <v>1.1571555655493517</v>
      </c>
      <c r="S154" s="31">
        <f t="shared" si="21"/>
        <v>5.2620714417412284E-2</v>
      </c>
      <c r="T154" s="137">
        <f t="shared" si="22"/>
        <v>1.4507140871317681</v>
      </c>
    </row>
    <row r="155" spans="1:20" ht="13.5" thickBot="1" x14ac:dyDescent="0.25">
      <c r="A155" s="8" t="str">
        <f>INDEX('[2]NHS Trusts and Care Trusts'!$H$2:$H$245,MATCH($B155,'[2]NHS Trusts and Care Trusts'!$A$2:$A$245,0))</f>
        <v>HULL</v>
      </c>
      <c r="B155" s="7" t="s">
        <v>196</v>
      </c>
      <c r="C155" s="2" t="s">
        <v>820</v>
      </c>
      <c r="D155" s="3">
        <f>INDEX('[3]Staff non MD Index Floor'!$N$2:$N$228,MATCH($B155,'[3]Staff non MD Index Floor'!$M$2:$M$228,0))</f>
        <v>0.96258300751690073</v>
      </c>
      <c r="E155" s="3">
        <f>INDEX('[3]Staff non MD Index Floor'!$N$2:$N$228,MATCH($B155,'[3]Staff non MD Index Floor'!$M$2:$M$228,0))</f>
        <v>0.96258300751690073</v>
      </c>
      <c r="F155" s="3">
        <f>INDEX('[4]M&amp;D Index'!$E$4:$E$230,MATCH($B155,'[4]M&amp;D Index'!$B$4:$B$230,0))</f>
        <v>1</v>
      </c>
      <c r="G155" s="3">
        <f>INDEX('[5]Building Index'!$P$4:$P$230,MATCH($B155,'[5]Building Index'!$L$4:$L$230,0))</f>
        <v>0.87307288168740904</v>
      </c>
      <c r="H155" s="3">
        <f>INDEX('[5]Building Index'!$P$4:$P$230,MATCH($B155,'[5]Building Index'!$L$4:$L$230,0))</f>
        <v>0.87307288168740904</v>
      </c>
      <c r="I155" s="3">
        <f>INDEX('[6]Land Index'!$F$7:$F$233,MATCH($B155,'[6]Land Index'!$A$7:$A$233,0))</f>
        <v>0.34801028950722523</v>
      </c>
      <c r="J155" s="3">
        <f>INDEX('[7]Business Rates Index'!$P$4:$P$230,MATCH(B155,'[7]Business Rates Index'!$M$4:$M$230,0))</f>
        <v>0.50621840205577906</v>
      </c>
      <c r="K155" s="133">
        <f>SUMIF('Op Rev data input yr MFF adj'!$H$4:$H$241,$B155,'Op Rev data input yr MFF adj'!$F$4:$F$241)</f>
        <v>140361.74381486003</v>
      </c>
      <c r="N155" s="136">
        <f t="shared" si="16"/>
        <v>0.90574392255935343</v>
      </c>
      <c r="O155" s="31">
        <f t="shared" si="17"/>
        <v>0.90574392255935343</v>
      </c>
      <c r="P155" s="31">
        <f t="shared" si="18"/>
        <v>0.99603480709830883</v>
      </c>
      <c r="Q155" s="31">
        <f t="shared" si="19"/>
        <v>0.86931840749659584</v>
      </c>
      <c r="R155" s="31">
        <f t="shared" si="20"/>
        <v>0.86931840749659584</v>
      </c>
      <c r="S155" s="31">
        <f t="shared" si="21"/>
        <v>0.14125861599008993</v>
      </c>
      <c r="T155" s="137">
        <f t="shared" si="22"/>
        <v>0.49224880376816149</v>
      </c>
    </row>
    <row r="156" spans="1:20" ht="13.5" thickBot="1" x14ac:dyDescent="0.25">
      <c r="A156" s="8" t="str">
        <f>INDEX('[2]NHS Trusts and Care Trusts'!$H$2:$H$245,MATCH($B156,'[2]NHS Trusts and Care Trusts'!$A$2:$A$245,0))</f>
        <v>BRISTOL</v>
      </c>
      <c r="B156" s="7" t="s">
        <v>56</v>
      </c>
      <c r="C156" s="2" t="s">
        <v>57</v>
      </c>
      <c r="D156" s="3">
        <f>INDEX('[3]Staff non MD Index Floor'!$N$2:$N$228,MATCH($B156,'[3]Staff non MD Index Floor'!$M$2:$M$228,0))</f>
        <v>1.062864533207039</v>
      </c>
      <c r="E156" s="3">
        <f>INDEX('[3]Staff non MD Index Floor'!$N$2:$N$228,MATCH($B156,'[3]Staff non MD Index Floor'!$M$2:$M$228,0))</f>
        <v>1.062864533207039</v>
      </c>
      <c r="F156" s="3">
        <f>INDEX('[4]M&amp;D Index'!$E$4:$E$230,MATCH($B156,'[4]M&amp;D Index'!$B$4:$B$230,0))</f>
        <v>1</v>
      </c>
      <c r="G156" s="3">
        <f>INDEX('[5]Building Index'!$P$4:$P$230,MATCH($B156,'[5]Building Index'!$L$4:$L$230,0))</f>
        <v>0.94904190546358869</v>
      </c>
      <c r="H156" s="3">
        <f>INDEX('[5]Building Index'!$P$4:$P$230,MATCH($B156,'[5]Building Index'!$L$4:$L$230,0))</f>
        <v>0.94904190546358869</v>
      </c>
      <c r="I156" s="3">
        <f>INDEX('[6]Land Index'!$F$7:$F$233,MATCH($B156,'[6]Land Index'!$A$7:$A$233,0))</f>
        <v>1.2146224298294923</v>
      </c>
      <c r="J156" s="3">
        <f>INDEX('[7]Business Rates Index'!$P$4:$P$230,MATCH(B156,'[7]Business Rates Index'!$M$4:$M$230,0))</f>
        <v>0.94191921968111791</v>
      </c>
      <c r="K156" s="133">
        <f>SUMIF('Op Rev data input yr MFF adj'!$H$4:$H$241,$B156,'Op Rev data input yr MFF adj'!$F$4:$F$241)</f>
        <v>492021.98682570772</v>
      </c>
      <c r="N156" s="136">
        <f t="shared" si="16"/>
        <v>1.0001039743466043</v>
      </c>
      <c r="O156" s="31">
        <f t="shared" si="17"/>
        <v>1.0001039743466043</v>
      </c>
      <c r="P156" s="31">
        <f t="shared" si="18"/>
        <v>0.99603480709830883</v>
      </c>
      <c r="Q156" s="31">
        <f t="shared" si="19"/>
        <v>0.94496074177748646</v>
      </c>
      <c r="R156" s="31">
        <f t="shared" si="20"/>
        <v>0.94496074177748646</v>
      </c>
      <c r="S156" s="31">
        <f t="shared" si="21"/>
        <v>0.49301957028679189</v>
      </c>
      <c r="T156" s="137">
        <f t="shared" si="22"/>
        <v>0.91592602570615544</v>
      </c>
    </row>
    <row r="157" spans="1:20" ht="13.5" thickBot="1" x14ac:dyDescent="0.25">
      <c r="A157" s="8" t="str">
        <f>INDEX('[2]NHS Trusts and Care Trusts'!$H$2:$H$245,MATCH($B157,'[2]NHS Trusts and Care Trusts'!$A$2:$A$245,0))</f>
        <v>CHIPPENHAM</v>
      </c>
      <c r="B157" s="7" t="s">
        <v>343</v>
      </c>
      <c r="C157" s="2" t="s">
        <v>344</v>
      </c>
      <c r="D157" s="3">
        <f>INDEX('[3]Staff non MD Index Floor'!$N$2:$N$228,MATCH($B157,'[3]Staff non MD Index Floor'!$M$2:$M$228,0))</f>
        <v>1.0466323646715048</v>
      </c>
      <c r="E157" s="3">
        <f>INDEX('[3]Staff non MD Index Floor'!$N$2:$N$228,MATCH($B157,'[3]Staff non MD Index Floor'!$M$2:$M$228,0))</f>
        <v>1.0466323646715048</v>
      </c>
      <c r="F157" s="3">
        <f>INDEX('[4]M&amp;D Index'!$E$4:$E$230,MATCH($B157,'[4]M&amp;D Index'!$B$4:$B$230,0))</f>
        <v>1</v>
      </c>
      <c r="G157" s="3">
        <f>INDEX('[5]Building Index'!$P$4:$P$230,MATCH($B157,'[5]Building Index'!$L$4:$L$230,0))</f>
        <v>0.94269134046913683</v>
      </c>
      <c r="H157" s="3">
        <f>INDEX('[5]Building Index'!$P$4:$P$230,MATCH($B157,'[5]Building Index'!$L$4:$L$230,0))</f>
        <v>0.94269134046913683</v>
      </c>
      <c r="I157" s="3">
        <f>INDEX('[6]Land Index'!$F$7:$F$233,MATCH($B157,'[6]Land Index'!$A$7:$A$233,0))</f>
        <v>0.71608159528340265</v>
      </c>
      <c r="J157" s="3">
        <f>INDEX('[7]Business Rates Index'!$P$4:$P$230,MATCH(B157,'[7]Business Rates Index'!$M$4:$M$230,0))</f>
        <v>0.86203619992574854</v>
      </c>
      <c r="K157" s="133">
        <f>SUMIF('Op Rev data input yr MFF adj'!$H$4:$H$241,$B157,'Op Rev data input yr MFF adj'!$F$4:$F$241)</f>
        <v>199453.99681218999</v>
      </c>
      <c r="N157" s="136">
        <f t="shared" si="16"/>
        <v>0.98483029105258335</v>
      </c>
      <c r="O157" s="31">
        <f t="shared" si="17"/>
        <v>0.98483029105258335</v>
      </c>
      <c r="P157" s="31">
        <f t="shared" si="18"/>
        <v>0.99603480709830883</v>
      </c>
      <c r="Q157" s="31">
        <f t="shared" si="19"/>
        <v>0.93863748610951681</v>
      </c>
      <c r="R157" s="31">
        <f t="shared" si="20"/>
        <v>0.93863748610951681</v>
      </c>
      <c r="S157" s="31">
        <f t="shared" si="21"/>
        <v>0.29066006993338939</v>
      </c>
      <c r="T157" s="137">
        <f t="shared" si="22"/>
        <v>0.83824745701667469</v>
      </c>
    </row>
    <row r="158" spans="1:20" ht="13.5" thickBot="1" x14ac:dyDescent="0.25">
      <c r="A158" s="8" t="str">
        <f>INDEX('[2]NHS Trusts and Care Trusts'!$H$2:$H$245,MATCH($B158,'[2]NHS Trusts and Care Trusts'!$A$2:$A$245,0))</f>
        <v>CARSHALTON</v>
      </c>
      <c r="B158" s="7" t="s">
        <v>287</v>
      </c>
      <c r="C158" s="2" t="s">
        <v>288</v>
      </c>
      <c r="D158" s="3">
        <f>INDEX('[3]Staff non MD Index Floor'!$N$2:$N$228,MATCH($B158,'[3]Staff non MD Index Floor'!$M$2:$M$228,0))</f>
        <v>1.2209637391648105</v>
      </c>
      <c r="E158" s="3">
        <f>INDEX('[3]Staff non MD Index Floor'!$N$2:$N$228,MATCH($B158,'[3]Staff non MD Index Floor'!$M$2:$M$228,0))</f>
        <v>1.2209637391648105</v>
      </c>
      <c r="F158" s="3">
        <f>INDEX('[4]M&amp;D Index'!$E$4:$E$230,MATCH($B158,'[4]M&amp;D Index'!$B$4:$B$230,0))</f>
        <v>1.0120944876593481</v>
      </c>
      <c r="G158" s="3">
        <f>INDEX('[5]Building Index'!$P$4:$P$230,MATCH($B158,'[5]Building Index'!$L$4:$L$230,0))</f>
        <v>1.1220026257568807</v>
      </c>
      <c r="H158" s="3">
        <f>INDEX('[5]Building Index'!$P$4:$P$230,MATCH($B158,'[5]Building Index'!$L$4:$L$230,0))</f>
        <v>1.1220026257568807</v>
      </c>
      <c r="I158" s="3">
        <f>INDEX('[6]Land Index'!$F$7:$F$233,MATCH($B158,'[6]Land Index'!$A$7:$A$233,0))</f>
        <v>2.3005783817662318</v>
      </c>
      <c r="J158" s="3">
        <f>INDEX('[7]Business Rates Index'!$P$4:$P$230,MATCH(B158,'[7]Business Rates Index'!$M$4:$M$230,0))</f>
        <v>1.261229200950386</v>
      </c>
      <c r="K158" s="133">
        <f>SUMIF('Op Rev data input yr MFF adj'!$H$4:$H$241,$B158,'Op Rev data input yr MFF adj'!$F$4:$F$241)</f>
        <v>328943.07510998711</v>
      </c>
      <c r="N158" s="136">
        <f t="shared" si="16"/>
        <v>1.1488676589737681</v>
      </c>
      <c r="O158" s="31">
        <f t="shared" si="17"/>
        <v>1.1488676589737681</v>
      </c>
      <c r="P158" s="31">
        <f t="shared" si="18"/>
        <v>1.0080813377810405</v>
      </c>
      <c r="Q158" s="31">
        <f t="shared" si="19"/>
        <v>1.1171776793076367</v>
      </c>
      <c r="R158" s="31">
        <f t="shared" si="20"/>
        <v>1.1171776793076367</v>
      </c>
      <c r="S158" s="31">
        <f t="shared" si="21"/>
        <v>0.93381295893629501</v>
      </c>
      <c r="T158" s="137">
        <f t="shared" si="22"/>
        <v>1.226424331719361</v>
      </c>
    </row>
    <row r="159" spans="1:20" ht="13.5" thickBot="1" x14ac:dyDescent="0.25">
      <c r="A159" s="8" t="str">
        <f>INDEX('[2]NHS Trusts and Care Trusts'!$H$2:$H$245,MATCH($B159,'[2]NHS Trusts and Care Trusts'!$A$2:$A$245,0))</f>
        <v>CANTERBURY</v>
      </c>
      <c r="B159" s="7" t="s">
        <v>276</v>
      </c>
      <c r="C159" s="2" t="s">
        <v>277</v>
      </c>
      <c r="D159" s="3">
        <f>INDEX('[3]Staff non MD Index Floor'!$N$2:$N$228,MATCH($B159,'[3]Staff non MD Index Floor'!$M$2:$M$228,0))</f>
        <v>0.99763419088766203</v>
      </c>
      <c r="E159" s="3">
        <f>INDEX('[3]Staff non MD Index Floor'!$N$2:$N$228,MATCH($B159,'[3]Staff non MD Index Floor'!$M$2:$M$228,0))</f>
        <v>0.99763419088766203</v>
      </c>
      <c r="F159" s="3">
        <f>INDEX('[4]M&amp;D Index'!$E$4:$E$230,MATCH($B159,'[4]M&amp;D Index'!$B$4:$B$230,0))</f>
        <v>1</v>
      </c>
      <c r="G159" s="3">
        <f>INDEX('[5]Building Index'!$P$4:$P$230,MATCH($B159,'[5]Building Index'!$L$4:$L$230,0))</f>
        <v>1.1017906678971887</v>
      </c>
      <c r="H159" s="3">
        <f>INDEX('[5]Building Index'!$P$4:$P$230,MATCH($B159,'[5]Building Index'!$L$4:$L$230,0))</f>
        <v>1.1017906678971887</v>
      </c>
      <c r="I159" s="3">
        <f>INDEX('[6]Land Index'!$F$7:$F$233,MATCH($B159,'[6]Land Index'!$A$7:$A$233,0))</f>
        <v>0.73179768189570416</v>
      </c>
      <c r="J159" s="3">
        <f>INDEX('[7]Business Rates Index'!$P$4:$P$230,MATCH(B159,'[7]Business Rates Index'!$M$4:$M$230,0))</f>
        <v>0.89968121196559225</v>
      </c>
      <c r="K159" s="133">
        <f>SUMIF('Op Rev data input yr MFF adj'!$H$4:$H$241,$B159,'Op Rev data input yr MFF adj'!$F$4:$F$241)</f>
        <v>540835.28285933461</v>
      </c>
      <c r="N159" s="136">
        <f t="shared" si="16"/>
        <v>0.93872538604734579</v>
      </c>
      <c r="O159" s="31">
        <f t="shared" si="17"/>
        <v>0.93872538604734579</v>
      </c>
      <c r="P159" s="31">
        <f t="shared" si="18"/>
        <v>0.99603480709830883</v>
      </c>
      <c r="Q159" s="31">
        <f t="shared" si="19"/>
        <v>1.0970526389043469</v>
      </c>
      <c r="R159" s="31">
        <f t="shared" si="20"/>
        <v>1.0970526389043469</v>
      </c>
      <c r="S159" s="31">
        <f t="shared" si="21"/>
        <v>0.29703928546399228</v>
      </c>
      <c r="T159" s="137">
        <f t="shared" si="22"/>
        <v>0.87485361765642411</v>
      </c>
    </row>
    <row r="160" spans="1:20" ht="13.5" thickBot="1" x14ac:dyDescent="0.25">
      <c r="A160" s="8" t="str">
        <f>INDEX('[2]NHS Trusts and Care Trusts'!$H$2:$H$245,MATCH($B160,'[2]NHS Trusts and Care Trusts'!$A$2:$A$245,0))</f>
        <v>HARTLEPOOL</v>
      </c>
      <c r="B160" s="7" t="s">
        <v>359</v>
      </c>
      <c r="C160" s="2" t="s">
        <v>360</v>
      </c>
      <c r="D160" s="3">
        <f>INDEX('[3]Staff non MD Index Floor'!$N$2:$N$228,MATCH($B160,'[3]Staff non MD Index Floor'!$M$2:$M$228,0))</f>
        <v>0.98280752251181303</v>
      </c>
      <c r="E160" s="3">
        <f>INDEX('[3]Staff non MD Index Floor'!$N$2:$N$228,MATCH($B160,'[3]Staff non MD Index Floor'!$M$2:$M$228,0))</f>
        <v>0.98280752251181303</v>
      </c>
      <c r="F160" s="3">
        <f>INDEX('[4]M&amp;D Index'!$E$4:$E$230,MATCH($B160,'[4]M&amp;D Index'!$B$4:$B$230,0))</f>
        <v>1</v>
      </c>
      <c r="G160" s="3">
        <f>INDEX('[5]Building Index'!$P$4:$P$230,MATCH($B160,'[5]Building Index'!$L$4:$L$230,0))</f>
        <v>0.91281288072450706</v>
      </c>
      <c r="H160" s="3">
        <f>INDEX('[5]Building Index'!$P$4:$P$230,MATCH($B160,'[5]Building Index'!$L$4:$L$230,0))</f>
        <v>0.91281288072450706</v>
      </c>
      <c r="I160" s="3">
        <f>INDEX('[6]Land Index'!$F$7:$F$233,MATCH($B160,'[6]Land Index'!$A$7:$A$233,0))</f>
        <v>0.24569771055349973</v>
      </c>
      <c r="J160" s="3">
        <f>INDEX('[7]Business Rates Index'!$P$4:$P$230,MATCH(B160,'[7]Business Rates Index'!$M$4:$M$230,0))</f>
        <v>0.58730449567314646</v>
      </c>
      <c r="K160" s="133">
        <f>SUMIF('Op Rev data input yr MFF adj'!$H$4:$H$241,$B160,'Op Rev data input yr MFF adj'!$F$4:$F$241)</f>
        <v>285726.72768204345</v>
      </c>
      <c r="N160" s="136">
        <f t="shared" si="16"/>
        <v>0.92477421023356288</v>
      </c>
      <c r="O160" s="31">
        <f t="shared" si="17"/>
        <v>0.92477421023356288</v>
      </c>
      <c r="P160" s="31">
        <f t="shared" si="18"/>
        <v>0.99603480709830883</v>
      </c>
      <c r="Q160" s="31">
        <f t="shared" si="19"/>
        <v>0.90888751266691903</v>
      </c>
      <c r="R160" s="31">
        <f t="shared" si="20"/>
        <v>0.90888751266691903</v>
      </c>
      <c r="S160" s="31">
        <f t="shared" si="21"/>
        <v>9.9729575794627531E-2</v>
      </c>
      <c r="T160" s="137">
        <f t="shared" si="22"/>
        <v>0.5710972463045989</v>
      </c>
    </row>
    <row r="161" spans="1:20" ht="13.5" thickBot="1" x14ac:dyDescent="0.25">
      <c r="A161" s="8" t="str">
        <f>INDEX('[2]NHS Trusts and Care Trusts'!$H$2:$H$245,MATCH($B161,'[2]NHS Trusts and Care Trusts'!$A$2:$A$245,0))</f>
        <v>SOUTHPORT</v>
      </c>
      <c r="B161" s="7" t="s">
        <v>82</v>
      </c>
      <c r="C161" s="2" t="s">
        <v>83</v>
      </c>
      <c r="D161" s="3">
        <f>INDEX('[3]Staff non MD Index Floor'!$N$2:$N$228,MATCH($B161,'[3]Staff non MD Index Floor'!$M$2:$M$228,0))</f>
        <v>1.0018340527816405</v>
      </c>
      <c r="E161" s="3">
        <f>INDEX('[3]Staff non MD Index Floor'!$N$2:$N$228,MATCH($B161,'[3]Staff non MD Index Floor'!$M$2:$M$228,0))</f>
        <v>1.0018340527816405</v>
      </c>
      <c r="F161" s="3">
        <f>INDEX('[4]M&amp;D Index'!$E$4:$E$230,MATCH($B161,'[4]M&amp;D Index'!$B$4:$B$230,0))</f>
        <v>1</v>
      </c>
      <c r="G161" s="3">
        <f>INDEX('[5]Building Index'!$P$4:$P$230,MATCH($B161,'[5]Building Index'!$L$4:$L$230,0))</f>
        <v>0.97937517333015855</v>
      </c>
      <c r="H161" s="3">
        <f>INDEX('[5]Building Index'!$P$4:$P$230,MATCH($B161,'[5]Building Index'!$L$4:$L$230,0))</f>
        <v>0.97937517333015855</v>
      </c>
      <c r="I161" s="3">
        <f>INDEX('[6]Land Index'!$F$7:$F$233,MATCH($B161,'[6]Land Index'!$A$7:$A$233,0))</f>
        <v>0.53184672871835859</v>
      </c>
      <c r="J161" s="3">
        <f>INDEX('[7]Business Rates Index'!$P$4:$P$230,MATCH(B161,'[7]Business Rates Index'!$M$4:$M$230,0))</f>
        <v>0.59180330291037642</v>
      </c>
      <c r="K161" s="133">
        <f>SUMIF('Op Rev data input yr MFF adj'!$H$4:$H$241,$B161,'Op Rev data input yr MFF adj'!$F$4:$F$241)</f>
        <v>180196.39713376781</v>
      </c>
      <c r="N161" s="136">
        <f t="shared" si="16"/>
        <v>0.94267725238651223</v>
      </c>
      <c r="O161" s="31">
        <f t="shared" si="17"/>
        <v>0.94267725238651223</v>
      </c>
      <c r="P161" s="31">
        <f t="shared" si="18"/>
        <v>0.99603480709830883</v>
      </c>
      <c r="Q161" s="31">
        <f t="shared" si="19"/>
        <v>0.97516356753124211</v>
      </c>
      <c r="R161" s="31">
        <f t="shared" si="20"/>
        <v>0.97516356753124211</v>
      </c>
      <c r="S161" s="31">
        <f t="shared" si="21"/>
        <v>0.21587848142074081</v>
      </c>
      <c r="T161" s="137">
        <f t="shared" si="22"/>
        <v>0.57547190449939511</v>
      </c>
    </row>
    <row r="162" spans="1:20" ht="13.5" thickBot="1" x14ac:dyDescent="0.25">
      <c r="A162" s="8" t="str">
        <f>INDEX('[2]NHS Trusts and Care Trusts'!$H$2:$H$245,MATCH($B162,'[2]NHS Trusts and Care Trusts'!$A$2:$A$245,0))</f>
        <v>SOUTHAMPTON</v>
      </c>
      <c r="B162" s="7" t="s">
        <v>305</v>
      </c>
      <c r="C162" s="2" t="s">
        <v>180</v>
      </c>
      <c r="D162" s="3">
        <f>INDEX('[3]Staff non MD Index Floor'!$N$2:$N$228,MATCH($B162,'[3]Staff non MD Index Floor'!$M$2:$M$228,0))</f>
        <v>1.0807766848150773</v>
      </c>
      <c r="E162" s="3">
        <f>INDEX('[3]Staff non MD Index Floor'!$N$2:$N$228,MATCH($B162,'[3]Staff non MD Index Floor'!$M$2:$M$228,0))</f>
        <v>1.0807766848150773</v>
      </c>
      <c r="F162" s="3">
        <f>INDEX('[4]M&amp;D Index'!$E$4:$E$230,MATCH($B162,'[4]M&amp;D Index'!$B$4:$B$230,0))</f>
        <v>1.0000000000000002</v>
      </c>
      <c r="G162" s="3">
        <f>INDEX('[5]Building Index'!$P$4:$P$230,MATCH($B162,'[5]Building Index'!$L$4:$L$230,0))</f>
        <v>1.0585999215471442</v>
      </c>
      <c r="H162" s="3">
        <f>INDEX('[5]Building Index'!$P$4:$P$230,MATCH($B162,'[5]Building Index'!$L$4:$L$230,0))</f>
        <v>1.0585999215471442</v>
      </c>
      <c r="I162" s="3">
        <f>INDEX('[6]Land Index'!$F$7:$F$233,MATCH($B162,'[6]Land Index'!$A$7:$A$233,0))</f>
        <v>1.6738447550003344</v>
      </c>
      <c r="J162" s="3">
        <f>INDEX('[7]Business Rates Index'!$P$4:$P$230,MATCH(B162,'[7]Business Rates Index'!$M$4:$M$230,0))</f>
        <v>0.87100942225465994</v>
      </c>
      <c r="K162" s="133">
        <f>SUMIF('Op Rev data input yr MFF adj'!$H$4:$H$241,$B162,'Op Rev data input yr MFF adj'!$F$4:$F$241)</f>
        <v>294774.94544311374</v>
      </c>
      <c r="N162" s="136">
        <f t="shared" si="16"/>
        <v>1.0169584402287661</v>
      </c>
      <c r="O162" s="31">
        <f t="shared" si="17"/>
        <v>1.0169584402287661</v>
      </c>
      <c r="P162" s="31">
        <f t="shared" si="18"/>
        <v>0.99603480709830905</v>
      </c>
      <c r="Q162" s="31">
        <f t="shared" si="19"/>
        <v>1.0540476256653113</v>
      </c>
      <c r="R162" s="31">
        <f t="shared" si="20"/>
        <v>1.0540476256653113</v>
      </c>
      <c r="S162" s="31">
        <f t="shared" si="21"/>
        <v>0.67941954764733892</v>
      </c>
      <c r="T162" s="137">
        <f t="shared" si="22"/>
        <v>0.84697305438613912</v>
      </c>
    </row>
    <row r="163" spans="1:20" ht="13.5" thickBot="1" x14ac:dyDescent="0.25">
      <c r="A163" s="8" t="str">
        <f>INDEX('[2]NHS Trusts and Care Trusts'!$H$2:$H$245,MATCH($B163,'[2]NHS Trusts and Care Trusts'!$A$2:$A$245,0))</f>
        <v>PRESCOT</v>
      </c>
      <c r="B163" s="7" t="s">
        <v>41</v>
      </c>
      <c r="C163" s="2" t="s">
        <v>464</v>
      </c>
      <c r="D163" s="3">
        <f>INDEX('[3]Staff non MD Index Floor'!$N$2:$N$228,MATCH($B163,'[3]Staff non MD Index Floor'!$M$2:$M$228,0))</f>
        <v>0.99943499629506827</v>
      </c>
      <c r="E163" s="3">
        <f>INDEX('[3]Staff non MD Index Floor'!$N$2:$N$228,MATCH($B163,'[3]Staff non MD Index Floor'!$M$2:$M$228,0))</f>
        <v>0.99943499629506827</v>
      </c>
      <c r="F163" s="3">
        <f>INDEX('[4]M&amp;D Index'!$E$4:$E$230,MATCH($B163,'[4]M&amp;D Index'!$B$4:$B$230,0))</f>
        <v>1</v>
      </c>
      <c r="G163" s="3">
        <f>INDEX('[5]Building Index'!$P$4:$P$230,MATCH($B163,'[5]Building Index'!$L$4:$L$230,0))</f>
        <v>0.97648920209822809</v>
      </c>
      <c r="H163" s="3">
        <f>INDEX('[5]Building Index'!$P$4:$P$230,MATCH($B163,'[5]Building Index'!$L$4:$L$230,0))</f>
        <v>0.97648920209822809</v>
      </c>
      <c r="I163" s="3">
        <f>INDEX('[6]Land Index'!$F$7:$F$233,MATCH($B163,'[6]Land Index'!$A$7:$A$233,0))</f>
        <v>0.21855648674356148</v>
      </c>
      <c r="J163" s="3">
        <f>INDEX('[7]Business Rates Index'!$P$4:$P$230,MATCH(B163,'[7]Business Rates Index'!$M$4:$M$230,0))</f>
        <v>0.68183779864133953</v>
      </c>
      <c r="K163" s="133">
        <f>SUMIF('Op Rev data input yr MFF adj'!$H$4:$H$241,$B163,'Op Rev data input yr MFF adj'!$F$4:$F$241)</f>
        <v>373544.04855621548</v>
      </c>
      <c r="N163" s="136">
        <f t="shared" si="16"/>
        <v>0.94041985659246552</v>
      </c>
      <c r="O163" s="31">
        <f t="shared" si="17"/>
        <v>0.94041985659246552</v>
      </c>
      <c r="P163" s="31">
        <f t="shared" si="18"/>
        <v>0.99603480709830883</v>
      </c>
      <c r="Q163" s="31">
        <f t="shared" si="19"/>
        <v>0.97229000683769051</v>
      </c>
      <c r="R163" s="31">
        <f t="shared" si="20"/>
        <v>0.97229000683769051</v>
      </c>
      <c r="S163" s="31">
        <f t="shared" si="21"/>
        <v>8.8712856383549435E-2</v>
      </c>
      <c r="T163" s="137">
        <f t="shared" si="22"/>
        <v>0.66302180912841102</v>
      </c>
    </row>
    <row r="164" spans="1:20" ht="13.5" thickBot="1" x14ac:dyDescent="0.25">
      <c r="A164" s="8" t="str">
        <f>INDEX('[2]NHS Trusts and Care Trusts'!$H$2:$H$245,MATCH($B164,'[2]NHS Trusts and Care Trusts'!$A$2:$A$245,0))</f>
        <v>PRESTON</v>
      </c>
      <c r="B164" s="7" t="s">
        <v>15</v>
      </c>
      <c r="C164" s="2" t="s">
        <v>16</v>
      </c>
      <c r="D164" s="3">
        <f>INDEX('[3]Staff non MD Index Floor'!$N$2:$N$228,MATCH($B164,'[3]Staff non MD Index Floor'!$M$2:$M$228,0))</f>
        <v>0.98394764312116045</v>
      </c>
      <c r="E164" s="3">
        <f>INDEX('[3]Staff non MD Index Floor'!$N$2:$N$228,MATCH($B164,'[3]Staff non MD Index Floor'!$M$2:$M$228,0))</f>
        <v>0.98394764312116045</v>
      </c>
      <c r="F164" s="3">
        <f>INDEX('[4]M&amp;D Index'!$E$4:$E$230,MATCH($B164,'[4]M&amp;D Index'!$B$4:$B$230,0))</f>
        <v>1</v>
      </c>
      <c r="G164" s="3">
        <f>INDEX('[5]Building Index'!$P$4:$P$230,MATCH($B164,'[5]Building Index'!$L$4:$L$230,0))</f>
        <v>0.97190197225318697</v>
      </c>
      <c r="H164" s="3">
        <f>INDEX('[5]Building Index'!$P$4:$P$230,MATCH($B164,'[5]Building Index'!$L$4:$L$230,0))</f>
        <v>0.97190197225318697</v>
      </c>
      <c r="I164" s="3">
        <f>INDEX('[6]Land Index'!$F$7:$F$233,MATCH($B164,'[6]Land Index'!$A$7:$A$233,0))</f>
        <v>0.55416190265784915</v>
      </c>
      <c r="J164" s="3">
        <f>INDEX('[7]Business Rates Index'!$P$4:$P$230,MATCH(B164,'[7]Business Rates Index'!$M$4:$M$230,0))</f>
        <v>0.63461629721678969</v>
      </c>
      <c r="K164" s="133">
        <f>SUMIF('Op Rev data input yr MFF adj'!$H$4:$H$241,$B164,'Op Rev data input yr MFF adj'!$F$4:$F$241)</f>
        <v>333479.09683512209</v>
      </c>
      <c r="N164" s="136">
        <f t="shared" si="16"/>
        <v>0.92584700842845824</v>
      </c>
      <c r="O164" s="31">
        <f t="shared" si="17"/>
        <v>0.92584700842845824</v>
      </c>
      <c r="P164" s="31">
        <f t="shared" si="18"/>
        <v>0.99603480709830883</v>
      </c>
      <c r="Q164" s="31">
        <f t="shared" si="19"/>
        <v>0.96772250345125532</v>
      </c>
      <c r="R164" s="31">
        <f t="shared" si="20"/>
        <v>0.96772250345125532</v>
      </c>
      <c r="S164" s="31">
        <f t="shared" si="21"/>
        <v>0.22493629000086648</v>
      </c>
      <c r="T164" s="137">
        <f t="shared" si="22"/>
        <v>0.6171034318154307</v>
      </c>
    </row>
    <row r="165" spans="1:20" ht="13.5" thickBot="1" x14ac:dyDescent="0.25">
      <c r="A165" s="8" t="str">
        <f>INDEX('[2]NHS Trusts and Care Trusts'!$H$2:$H$245,MATCH($B165,'[2]NHS Trusts and Care Trusts'!$A$2:$A$245,0))</f>
        <v>MANCHESTER</v>
      </c>
      <c r="B165" s="7" t="s">
        <v>383</v>
      </c>
      <c r="C165" s="2" t="s">
        <v>384</v>
      </c>
      <c r="D165" s="3">
        <f>INDEX('[3]Staff non MD Index Floor'!$N$2:$N$228,MATCH($B165,'[3]Staff non MD Index Floor'!$M$2:$M$228,0))</f>
        <v>1.0190824057296499</v>
      </c>
      <c r="E165" s="3">
        <f>INDEX('[3]Staff non MD Index Floor'!$N$2:$N$228,MATCH($B165,'[3]Staff non MD Index Floor'!$M$2:$M$228,0))</f>
        <v>1.0190824057296499</v>
      </c>
      <c r="F165" s="3">
        <f>INDEX('[4]M&amp;D Index'!$E$4:$E$230,MATCH($B165,'[4]M&amp;D Index'!$B$4:$B$230,0))</f>
        <v>1</v>
      </c>
      <c r="G165" s="3">
        <f>INDEX('[5]Building Index'!$P$4:$P$230,MATCH($B165,'[5]Building Index'!$L$4:$L$230,0))</f>
        <v>0.96231362115633479</v>
      </c>
      <c r="H165" s="3">
        <f>INDEX('[5]Building Index'!$P$4:$P$230,MATCH($B165,'[5]Building Index'!$L$4:$L$230,0))</f>
        <v>0.96231362115633479</v>
      </c>
      <c r="I165" s="3">
        <f>INDEX('[6]Land Index'!$F$7:$F$233,MATCH($B165,'[6]Land Index'!$A$7:$A$233,0))</f>
        <v>0.99242808462890819</v>
      </c>
      <c r="J165" s="3">
        <f>INDEX('[7]Business Rates Index'!$P$4:$P$230,MATCH(B165,'[7]Business Rates Index'!$M$4:$M$230,0))</f>
        <v>0.72920667116060855</v>
      </c>
      <c r="K165" s="133">
        <f>SUMIF('Op Rev data input yr MFF adj'!$H$4:$H$241,$B165,'Op Rev data input yr MFF adj'!$F$4:$F$241)</f>
        <v>613700.80061318702</v>
      </c>
      <c r="N165" s="136">
        <f t="shared" si="16"/>
        <v>0.95890711592536548</v>
      </c>
      <c r="O165" s="31">
        <f t="shared" si="17"/>
        <v>0.95890711592536548</v>
      </c>
      <c r="P165" s="31">
        <f t="shared" si="18"/>
        <v>0.99603480709830883</v>
      </c>
      <c r="Q165" s="31">
        <f t="shared" si="19"/>
        <v>0.95817538512829936</v>
      </c>
      <c r="R165" s="31">
        <f t="shared" si="20"/>
        <v>0.95817538512829936</v>
      </c>
      <c r="S165" s="31">
        <f t="shared" si="21"/>
        <v>0.40283009419888111</v>
      </c>
      <c r="T165" s="137">
        <f t="shared" si="22"/>
        <v>0.70908349068475918</v>
      </c>
    </row>
    <row r="166" spans="1:20" ht="13.5" thickBot="1" x14ac:dyDescent="0.25">
      <c r="A166" s="8" t="str">
        <f>INDEX('[2]NHS Trusts and Care Trusts'!$H$2:$H$245,MATCH($B166,'[2]NHS Trusts and Care Trusts'!$A$2:$A$245,0))</f>
        <v>HULL</v>
      </c>
      <c r="B166" s="7" t="s">
        <v>194</v>
      </c>
      <c r="C166" s="2" t="s">
        <v>195</v>
      </c>
      <c r="D166" s="3">
        <f>INDEX('[3]Staff non MD Index Floor'!$N$2:$N$228,MATCH($B166,'[3]Staff non MD Index Floor'!$M$2:$M$228,0))</f>
        <v>0.97365751815832657</v>
      </c>
      <c r="E166" s="3">
        <f>INDEX('[3]Staff non MD Index Floor'!$N$2:$N$228,MATCH($B166,'[3]Staff non MD Index Floor'!$M$2:$M$228,0))</f>
        <v>0.97365751815832657</v>
      </c>
      <c r="F166" s="3">
        <f>INDEX('[4]M&amp;D Index'!$E$4:$E$230,MATCH($B166,'[4]M&amp;D Index'!$B$4:$B$230,0))</f>
        <v>1</v>
      </c>
      <c r="G166" s="3">
        <f>INDEX('[5]Building Index'!$P$4:$P$230,MATCH($B166,'[5]Building Index'!$L$4:$L$230,0))</f>
        <v>0.85556989870231115</v>
      </c>
      <c r="H166" s="3">
        <f>INDEX('[5]Building Index'!$P$4:$P$230,MATCH($B166,'[5]Building Index'!$L$4:$L$230,0))</f>
        <v>0.85556989870231115</v>
      </c>
      <c r="I166" s="3">
        <f>INDEX('[6]Land Index'!$F$7:$F$233,MATCH($B166,'[6]Land Index'!$A$7:$A$233,0))</f>
        <v>0.19065131419218212</v>
      </c>
      <c r="J166" s="3">
        <f>INDEX('[7]Business Rates Index'!$P$4:$P$230,MATCH(B166,'[7]Business Rates Index'!$M$4:$M$230,0))</f>
        <v>0.47740848115863233</v>
      </c>
      <c r="K166" s="133">
        <f>SUMIF('Op Rev data input yr MFF adj'!$H$4:$H$241,$B166,'Op Rev data input yr MFF adj'!$F$4:$F$241)</f>
        <v>552551.29874094308</v>
      </c>
      <c r="N166" s="136">
        <f t="shared" si="16"/>
        <v>0.91616449993341875</v>
      </c>
      <c r="O166" s="31">
        <f t="shared" si="17"/>
        <v>0.91616449993341875</v>
      </c>
      <c r="P166" s="31">
        <f t="shared" si="18"/>
        <v>0.99603480709830883</v>
      </c>
      <c r="Q166" s="31">
        <f t="shared" si="19"/>
        <v>0.85189069256672922</v>
      </c>
      <c r="R166" s="31">
        <f t="shared" si="20"/>
        <v>0.85189069256672922</v>
      </c>
      <c r="S166" s="31">
        <f t="shared" si="21"/>
        <v>7.7386047457428137E-2</v>
      </c>
      <c r="T166" s="137">
        <f t="shared" si="22"/>
        <v>0.4642339211785847</v>
      </c>
    </row>
    <row r="167" spans="1:20" ht="13.5" thickBot="1" x14ac:dyDescent="0.25">
      <c r="A167" s="8" t="str">
        <f>INDEX('[2]NHS Trusts and Care Trusts'!$H$2:$H$245,MATCH($B167,'[2]NHS Trusts and Care Trusts'!$A$2:$A$245,0))</f>
        <v>LINCOLN</v>
      </c>
      <c r="B167" s="7" t="s">
        <v>426</v>
      </c>
      <c r="C167" s="2" t="s">
        <v>427</v>
      </c>
      <c r="D167" s="3">
        <f>INDEX('[3]Staff non MD Index Floor'!$N$2:$N$228,MATCH($B167,'[3]Staff non MD Index Floor'!$M$2:$M$228,0))</f>
        <v>0.96801323042787968</v>
      </c>
      <c r="E167" s="3">
        <f>INDEX('[3]Staff non MD Index Floor'!$N$2:$N$228,MATCH($B167,'[3]Staff non MD Index Floor'!$M$2:$M$228,0))</f>
        <v>0.96801323042787968</v>
      </c>
      <c r="F167" s="3">
        <f>INDEX('[4]M&amp;D Index'!$E$4:$E$230,MATCH($B167,'[4]M&amp;D Index'!$B$4:$B$230,0))</f>
        <v>1</v>
      </c>
      <c r="G167" s="3">
        <f>INDEX('[5]Building Index'!$P$4:$P$230,MATCH($B167,'[5]Building Index'!$L$4:$L$230,0))</f>
        <v>0.989264124532377</v>
      </c>
      <c r="H167" s="3">
        <f>INDEX('[5]Building Index'!$P$4:$P$230,MATCH($B167,'[5]Building Index'!$L$4:$L$230,0))</f>
        <v>0.989264124532377</v>
      </c>
      <c r="I167" s="3">
        <f>INDEX('[6]Land Index'!$F$7:$F$233,MATCH($B167,'[6]Land Index'!$A$7:$A$233,0))</f>
        <v>0.31011031095431024</v>
      </c>
      <c r="J167" s="3">
        <f>INDEX('[7]Business Rates Index'!$P$4:$P$230,MATCH(B167,'[7]Business Rates Index'!$M$4:$M$230,0))</f>
        <v>0.63639390005956309</v>
      </c>
      <c r="K167" s="133">
        <f>SUMIF('Op Rev data input yr MFF adj'!$H$4:$H$241,$B167,'Op Rev data input yr MFF adj'!$F$4:$F$241)</f>
        <v>431215.827799224</v>
      </c>
      <c r="N167" s="136">
        <f t="shared" si="16"/>
        <v>0.91085349894014711</v>
      </c>
      <c r="O167" s="31">
        <f t="shared" si="17"/>
        <v>0.91085349894014711</v>
      </c>
      <c r="P167" s="31">
        <f t="shared" si="18"/>
        <v>0.99603480709830883</v>
      </c>
      <c r="Q167" s="31">
        <f t="shared" si="19"/>
        <v>0.9850099932893176</v>
      </c>
      <c r="R167" s="31">
        <f t="shared" si="20"/>
        <v>0.9850099932893176</v>
      </c>
      <c r="S167" s="31">
        <f t="shared" si="21"/>
        <v>0.12587487971028172</v>
      </c>
      <c r="T167" s="137">
        <f t="shared" si="22"/>
        <v>0.61883197994678385</v>
      </c>
    </row>
    <row r="168" spans="1:20" ht="13.5" thickBot="1" x14ac:dyDescent="0.25">
      <c r="A168" s="8" t="str">
        <f>INDEX('[2]NHS Trusts and Care Trusts'!$H$2:$H$245,MATCH($B168,'[2]NHS Trusts and Care Trusts'!$A$2:$A$245,0))</f>
        <v>LEICESTER</v>
      </c>
      <c r="B168" s="7" t="s">
        <v>134</v>
      </c>
      <c r="C168" s="2" t="s">
        <v>135</v>
      </c>
      <c r="D168" s="3">
        <f>INDEX('[3]Staff non MD Index Floor'!$N$2:$N$228,MATCH($B168,'[3]Staff non MD Index Floor'!$M$2:$M$228,0))</f>
        <v>1.0032595339765737</v>
      </c>
      <c r="E168" s="3">
        <f>INDEX('[3]Staff non MD Index Floor'!$N$2:$N$228,MATCH($B168,'[3]Staff non MD Index Floor'!$M$2:$M$228,0))</f>
        <v>1.0032595339765737</v>
      </c>
      <c r="F168" s="3">
        <f>INDEX('[4]M&amp;D Index'!$E$4:$E$230,MATCH($B168,'[4]M&amp;D Index'!$B$4:$B$230,0))</f>
        <v>1</v>
      </c>
      <c r="G168" s="3">
        <f>INDEX('[5]Building Index'!$P$4:$P$230,MATCH($B168,'[5]Building Index'!$L$4:$L$230,0))</f>
        <v>0.99401842222703929</v>
      </c>
      <c r="H168" s="3">
        <f>INDEX('[5]Building Index'!$P$4:$P$230,MATCH($B168,'[5]Building Index'!$L$4:$L$230,0))</f>
        <v>0.99401842222703929</v>
      </c>
      <c r="I168" s="3">
        <f>INDEX('[6]Land Index'!$F$7:$F$233,MATCH($B168,'[6]Land Index'!$A$7:$A$233,0))</f>
        <v>0.79209983685555263</v>
      </c>
      <c r="J168" s="3">
        <f>INDEX('[7]Business Rates Index'!$P$4:$P$230,MATCH(B168,'[7]Business Rates Index'!$M$4:$M$230,0))</f>
        <v>0.56515153180867073</v>
      </c>
      <c r="K168" s="133">
        <f>SUMIF('Op Rev data input yr MFF adj'!$H$4:$H$241,$B168,'Op Rev data input yr MFF adj'!$F$4:$F$241)</f>
        <v>885820.83258258551</v>
      </c>
      <c r="N168" s="136">
        <f t="shared" si="16"/>
        <v>0.94401856105179194</v>
      </c>
      <c r="O168" s="31">
        <f t="shared" si="17"/>
        <v>0.94401856105179194</v>
      </c>
      <c r="P168" s="31">
        <f t="shared" si="18"/>
        <v>0.99603480709830883</v>
      </c>
      <c r="Q168" s="31">
        <f t="shared" si="19"/>
        <v>0.98974384608371502</v>
      </c>
      <c r="R168" s="31">
        <f t="shared" si="20"/>
        <v>0.98974384608371502</v>
      </c>
      <c r="S168" s="31">
        <f t="shared" si="21"/>
        <v>0.32151614493533065</v>
      </c>
      <c r="T168" s="137">
        <f t="shared" si="22"/>
        <v>0.54955561542369324</v>
      </c>
    </row>
    <row r="169" spans="1:20" ht="13.5" thickBot="1" x14ac:dyDescent="0.25">
      <c r="A169" s="8" t="str">
        <f>INDEX('[2]NHS Trusts and Care Trusts'!$H$2:$H$245,MATCH($B169,'[2]NHS Trusts and Care Trusts'!$A$2:$A$245,0))</f>
        <v>MAIDSTONE</v>
      </c>
      <c r="B169" s="7" t="s">
        <v>36</v>
      </c>
      <c r="C169" s="2" t="s">
        <v>37</v>
      </c>
      <c r="D169" s="3">
        <f>INDEX('[3]Staff non MD Index Floor'!$N$2:$N$228,MATCH($B169,'[3]Staff non MD Index Floor'!$M$2:$M$228,0))</f>
        <v>1.0617831397519364</v>
      </c>
      <c r="E169" s="3">
        <f>INDEX('[3]Staff non MD Index Floor'!$N$2:$N$228,MATCH($B169,'[3]Staff non MD Index Floor'!$M$2:$M$228,0))</f>
        <v>1.0617831397519364</v>
      </c>
      <c r="F169" s="3">
        <f>INDEX('[4]M&amp;D Index'!$E$4:$E$230,MATCH($B169,'[4]M&amp;D Index'!$B$4:$B$230,0))</f>
        <v>1</v>
      </c>
      <c r="G169" s="3">
        <f>INDEX('[5]Building Index'!$P$4:$P$230,MATCH($B169,'[5]Building Index'!$L$4:$L$230,0))</f>
        <v>1.0803389363289317</v>
      </c>
      <c r="H169" s="3">
        <f>INDEX('[5]Building Index'!$P$4:$P$230,MATCH($B169,'[5]Building Index'!$L$4:$L$230,0))</f>
        <v>1.0803389363289317</v>
      </c>
      <c r="I169" s="3">
        <f>INDEX('[6]Land Index'!$F$7:$F$233,MATCH($B169,'[6]Land Index'!$A$7:$A$233,0))</f>
        <v>0.82702923379733861</v>
      </c>
      <c r="J169" s="3">
        <f>INDEX('[7]Business Rates Index'!$P$4:$P$230,MATCH(B169,'[7]Business Rates Index'!$M$4:$M$230,0))</f>
        <v>1.0581139605388459</v>
      </c>
      <c r="K169" s="133">
        <f>SUMIF('Op Rev data input yr MFF adj'!$H$4:$H$241,$B169,'Op Rev data input yr MFF adj'!$F$4:$F$241)</f>
        <v>388011.62316990958</v>
      </c>
      <c r="N169" s="136">
        <f t="shared" si="16"/>
        <v>0.99908643555544974</v>
      </c>
      <c r="O169" s="31">
        <f t="shared" si="17"/>
        <v>0.99908643555544974</v>
      </c>
      <c r="P169" s="31">
        <f t="shared" si="18"/>
        <v>0.99603480709830883</v>
      </c>
      <c r="Q169" s="31">
        <f t="shared" si="19"/>
        <v>1.0756931561897773</v>
      </c>
      <c r="R169" s="31">
        <f t="shared" si="20"/>
        <v>1.0756931561897773</v>
      </c>
      <c r="S169" s="31">
        <f t="shared" si="21"/>
        <v>0.33569411155910983</v>
      </c>
      <c r="T169" s="137">
        <f t="shared" si="22"/>
        <v>1.0289142575821386</v>
      </c>
    </row>
    <row r="170" spans="1:20" ht="13.5" thickBot="1" x14ac:dyDescent="0.25">
      <c r="A170" s="8" t="str">
        <f>INDEX('[2]NHS Trusts and Care Trusts'!$H$2:$H$245,MATCH($B170,'[2]NHS Trusts and Care Trusts'!$A$2:$A$245,0))</f>
        <v>WATFORD</v>
      </c>
      <c r="B170" s="7" t="s">
        <v>140</v>
      </c>
      <c r="C170" s="2" t="s">
        <v>141</v>
      </c>
      <c r="D170" s="3">
        <f>INDEX('[3]Staff non MD Index Floor'!$N$2:$N$228,MATCH($B170,'[3]Staff non MD Index Floor'!$M$2:$M$228,0))</f>
        <v>1.1514783006762446</v>
      </c>
      <c r="E170" s="3">
        <f>INDEX('[3]Staff non MD Index Floor'!$N$2:$N$228,MATCH($B170,'[3]Staff non MD Index Floor'!$M$2:$M$228,0))</f>
        <v>1.1514783006762446</v>
      </c>
      <c r="F170" s="3">
        <f>INDEX('[4]M&amp;D Index'!$E$4:$E$230,MATCH($B170,'[4]M&amp;D Index'!$B$4:$B$230,0))</f>
        <v>1.0014591525175875</v>
      </c>
      <c r="G170" s="3">
        <f>INDEX('[5]Building Index'!$P$4:$P$230,MATCH($B170,'[5]Building Index'!$L$4:$L$230,0))</f>
        <v>1.0307136205837806</v>
      </c>
      <c r="H170" s="3">
        <f>INDEX('[5]Building Index'!$P$4:$P$230,MATCH($B170,'[5]Building Index'!$L$4:$L$230,0))</f>
        <v>1.0307136205837806</v>
      </c>
      <c r="I170" s="3">
        <f>INDEX('[6]Land Index'!$F$7:$F$233,MATCH($B170,'[6]Land Index'!$A$7:$A$233,0))</f>
        <v>3.1658236272026929</v>
      </c>
      <c r="J170" s="3">
        <f>INDEX('[7]Business Rates Index'!$P$4:$P$230,MATCH(B170,'[7]Business Rates Index'!$M$4:$M$230,0))</f>
        <v>1.337765394380791</v>
      </c>
      <c r="K170" s="133">
        <f>SUMIF('Op Rev data input yr MFF adj'!$H$4:$H$241,$B170,'Op Rev data input yr MFF adj'!$F$4:$F$241)</f>
        <v>275584.00049198768</v>
      </c>
      <c r="N170" s="136">
        <f t="shared" si="16"/>
        <v>1.0834852315613608</v>
      </c>
      <c r="O170" s="31">
        <f t="shared" si="17"/>
        <v>1.0834852315613608</v>
      </c>
      <c r="P170" s="31">
        <f t="shared" si="18"/>
        <v>0.99748817379469112</v>
      </c>
      <c r="Q170" s="31">
        <f t="shared" si="19"/>
        <v>1.0262812441261333</v>
      </c>
      <c r="R170" s="31">
        <f t="shared" si="20"/>
        <v>1.0262812441261333</v>
      </c>
      <c r="S170" s="31">
        <f t="shared" si="21"/>
        <v>1.2850190857304933</v>
      </c>
      <c r="T170" s="137">
        <f t="shared" si="22"/>
        <v>1.3008484330718326</v>
      </c>
    </row>
    <row r="171" spans="1:20" ht="13.5" thickBot="1" x14ac:dyDescent="0.25">
      <c r="A171" s="8" t="str">
        <f>INDEX('[2]NHS Trusts and Care Trusts'!$H$2:$H$245,MATCH($B171,'[2]NHS Trusts and Care Trusts'!$A$2:$A$245,0))</f>
        <v>STEVENAGE</v>
      </c>
      <c r="B171" s="7" t="s">
        <v>272</v>
      </c>
      <c r="C171" s="2" t="s">
        <v>273</v>
      </c>
      <c r="D171" s="3">
        <f>INDEX('[3]Staff non MD Index Floor'!$N$2:$N$228,MATCH($B171,'[3]Staff non MD Index Floor'!$M$2:$M$228,0))</f>
        <v>1.1189245473514795</v>
      </c>
      <c r="E171" s="3">
        <f>INDEX('[3]Staff non MD Index Floor'!$N$2:$N$228,MATCH($B171,'[3]Staff non MD Index Floor'!$M$2:$M$228,0))</f>
        <v>1.1189245473514795</v>
      </c>
      <c r="F171" s="3">
        <f>INDEX('[4]M&amp;D Index'!$E$4:$E$230,MATCH($B171,'[4]M&amp;D Index'!$B$4:$B$230,0))</f>
        <v>1.0031246274536048</v>
      </c>
      <c r="G171" s="3">
        <f>INDEX('[5]Building Index'!$P$4:$P$230,MATCH($B171,'[5]Building Index'!$L$4:$L$230,0))</f>
        <v>0.99481109924042954</v>
      </c>
      <c r="H171" s="3">
        <f>INDEX('[5]Building Index'!$P$4:$P$230,MATCH($B171,'[5]Building Index'!$L$4:$L$230,0))</f>
        <v>0.99481109924042954</v>
      </c>
      <c r="I171" s="3">
        <f>INDEX('[6]Land Index'!$F$7:$F$233,MATCH($B171,'[6]Land Index'!$A$7:$A$233,0))</f>
        <v>2.2459215738680611</v>
      </c>
      <c r="J171" s="3">
        <f>INDEX('[7]Business Rates Index'!$P$4:$P$230,MATCH(B171,'[7]Business Rates Index'!$M$4:$M$230,0))</f>
        <v>1.0443863418883714</v>
      </c>
      <c r="K171" s="133">
        <f>SUMIF('Op Rev data input yr MFF adj'!$H$4:$H$241,$B171,'Op Rev data input yr MFF adj'!$F$4:$F$241)</f>
        <v>361143.43234884844</v>
      </c>
      <c r="N171" s="136">
        <f t="shared" si="16"/>
        <v>1.0528537286154867</v>
      </c>
      <c r="O171" s="31">
        <f t="shared" si="17"/>
        <v>1.0528537286154867</v>
      </c>
      <c r="P171" s="31">
        <f t="shared" si="18"/>
        <v>0.99914704480131411</v>
      </c>
      <c r="Q171" s="31">
        <f t="shared" si="19"/>
        <v>0.99053311434916358</v>
      </c>
      <c r="R171" s="31">
        <f t="shared" si="20"/>
        <v>0.99053311434916358</v>
      </c>
      <c r="S171" s="31">
        <f t="shared" si="21"/>
        <v>0.91162756594385164</v>
      </c>
      <c r="T171" s="137">
        <f t="shared" si="22"/>
        <v>1.0155654661675253</v>
      </c>
    </row>
    <row r="172" spans="1:20" ht="13.5" thickBot="1" x14ac:dyDescent="0.25">
      <c r="A172" s="8" t="str">
        <f>INDEX('[2]NHS Trusts and Care Trusts'!$H$2:$H$245,MATCH($B172,'[2]NHS Trusts and Care Trusts'!$A$2:$A$245,0))</f>
        <v>STOCKPORT</v>
      </c>
      <c r="B172" s="7" t="s">
        <v>87</v>
      </c>
      <c r="C172" s="2" t="s">
        <v>88</v>
      </c>
      <c r="D172" s="3">
        <f>INDEX('[3]Staff non MD Index Floor'!$N$2:$N$228,MATCH($B172,'[3]Staff non MD Index Floor'!$M$2:$M$228,0))</f>
        <v>1.0198089959170722</v>
      </c>
      <c r="E172" s="3">
        <f>INDEX('[3]Staff non MD Index Floor'!$N$2:$N$228,MATCH($B172,'[3]Staff non MD Index Floor'!$M$2:$M$228,0))</f>
        <v>1.0198089959170722</v>
      </c>
      <c r="F172" s="3">
        <f>INDEX('[4]M&amp;D Index'!$E$4:$E$230,MATCH($B172,'[4]M&amp;D Index'!$B$4:$B$230,0))</f>
        <v>1</v>
      </c>
      <c r="G172" s="3">
        <f>INDEX('[5]Building Index'!$P$4:$P$230,MATCH($B172,'[5]Building Index'!$L$4:$L$230,0))</f>
        <v>0.95084968284481408</v>
      </c>
      <c r="H172" s="3">
        <f>INDEX('[5]Building Index'!$P$4:$P$230,MATCH($B172,'[5]Building Index'!$L$4:$L$230,0))</f>
        <v>0.95084968284481408</v>
      </c>
      <c r="I172" s="3">
        <f>INDEX('[6]Land Index'!$F$7:$F$233,MATCH($B172,'[6]Land Index'!$A$7:$A$233,0))</f>
        <v>1.2012492133307835</v>
      </c>
      <c r="J172" s="3">
        <f>INDEX('[7]Business Rates Index'!$P$4:$P$230,MATCH(B172,'[7]Business Rates Index'!$M$4:$M$230,0))</f>
        <v>0.78677958349834554</v>
      </c>
      <c r="K172" s="133">
        <f>SUMIF('Op Rev data input yr MFF adj'!$H$4:$H$241,$B172,'Op Rev data input yr MFF adj'!$F$4:$F$241)</f>
        <v>286675.42480767088</v>
      </c>
      <c r="N172" s="136">
        <f t="shared" si="16"/>
        <v>0.95959080205041625</v>
      </c>
      <c r="O172" s="31">
        <f t="shared" si="17"/>
        <v>0.95959080205041625</v>
      </c>
      <c r="P172" s="31">
        <f t="shared" si="18"/>
        <v>0.99603480709830883</v>
      </c>
      <c r="Q172" s="31">
        <f t="shared" si="19"/>
        <v>0.9467607451759632</v>
      </c>
      <c r="R172" s="31">
        <f t="shared" si="20"/>
        <v>0.9467607451759632</v>
      </c>
      <c r="S172" s="31">
        <f t="shared" si="21"/>
        <v>0.48759133407970057</v>
      </c>
      <c r="T172" s="137">
        <f t="shared" si="22"/>
        <v>0.76506762147220042</v>
      </c>
    </row>
    <row r="173" spans="1:20" ht="13.5" thickBot="1" x14ac:dyDescent="0.25">
      <c r="A173" s="8" t="str">
        <f>INDEX('[2]NHS Trusts and Care Trusts'!$H$2:$H$245,MATCH($B173,'[2]NHS Trusts and Care Trusts'!$A$2:$A$245,0))</f>
        <v>LONDON</v>
      </c>
      <c r="B173" s="7" t="s">
        <v>280</v>
      </c>
      <c r="C173" s="2" t="s">
        <v>281</v>
      </c>
      <c r="D173" s="3">
        <f>INDEX('[3]Staff non MD Index Floor'!$N$2:$N$228,MATCH($B173,'[3]Staff non MD Index Floor'!$M$2:$M$228,0))</f>
        <v>1.2010004552160347</v>
      </c>
      <c r="E173" s="3">
        <f>INDEX('[3]Staff non MD Index Floor'!$N$2:$N$228,MATCH($B173,'[3]Staff non MD Index Floor'!$M$2:$M$228,0))</f>
        <v>1.2010004552160347</v>
      </c>
      <c r="F173" s="3">
        <f>INDEX('[4]M&amp;D Index'!$E$4:$E$230,MATCH($B173,'[4]M&amp;D Index'!$B$4:$B$230,0))</f>
        <v>1.0171482529221729</v>
      </c>
      <c r="G173" s="3">
        <f>INDEX('[5]Building Index'!$P$4:$P$230,MATCH($B173,'[5]Building Index'!$L$4:$L$230,0))</f>
        <v>1.1284274422769318</v>
      </c>
      <c r="H173" s="3">
        <f>INDEX('[5]Building Index'!$P$4:$P$230,MATCH($B173,'[5]Building Index'!$L$4:$L$230,0))</f>
        <v>1.1284274422769318</v>
      </c>
      <c r="I173" s="3">
        <f>INDEX('[6]Land Index'!$F$7:$F$233,MATCH($B173,'[6]Land Index'!$A$7:$A$233,0))</f>
        <v>18.084033487313231</v>
      </c>
      <c r="J173" s="3">
        <f>INDEX('[7]Business Rates Index'!$P$4:$P$230,MATCH(B173,'[7]Business Rates Index'!$M$4:$M$230,0))</f>
        <v>1.3715617107131546</v>
      </c>
      <c r="K173" s="133">
        <f>SUMIF('Op Rev data input yr MFF adj'!$H$4:$H$241,$B173,'Op Rev data input yr MFF adj'!$F$4:$F$241)</f>
        <v>295167.57972306939</v>
      </c>
      <c r="N173" s="136">
        <f t="shared" si="16"/>
        <v>1.1300831770436599</v>
      </c>
      <c r="O173" s="31">
        <f t="shared" si="17"/>
        <v>1.1300831770436599</v>
      </c>
      <c r="P173" s="31">
        <f t="shared" si="18"/>
        <v>1.0131150638897184</v>
      </c>
      <c r="Q173" s="31">
        <f t="shared" si="19"/>
        <v>1.1235748671974655</v>
      </c>
      <c r="R173" s="31">
        <f t="shared" si="20"/>
        <v>1.1235748671974655</v>
      </c>
      <c r="S173" s="31">
        <f t="shared" si="21"/>
        <v>7.3403736008882312</v>
      </c>
      <c r="T173" s="137">
        <f t="shared" si="22"/>
        <v>1.3337121065748421</v>
      </c>
    </row>
    <row r="174" spans="1:20" ht="13.5" thickBot="1" x14ac:dyDescent="0.25">
      <c r="A174" s="8" t="str">
        <f>INDEX('[2]NHS Trusts and Care Trusts'!$H$2:$H$245,MATCH($B174,'[2]NHS Trusts and Care Trusts'!$A$2:$A$245,0))</f>
        <v>WORCESTER</v>
      </c>
      <c r="B174" s="7" t="s">
        <v>152</v>
      </c>
      <c r="C174" s="2" t="s">
        <v>153</v>
      </c>
      <c r="D174" s="3">
        <f>INDEX('[3]Staff non MD Index Floor'!$N$2:$N$228,MATCH($B174,'[3]Staff non MD Index Floor'!$M$2:$M$228,0))</f>
        <v>1.0094667246815505</v>
      </c>
      <c r="E174" s="3">
        <f>INDEX('[3]Staff non MD Index Floor'!$N$2:$N$228,MATCH($B174,'[3]Staff non MD Index Floor'!$M$2:$M$228,0))</f>
        <v>1.0094667246815505</v>
      </c>
      <c r="F174" s="3">
        <f>INDEX('[4]M&amp;D Index'!$E$4:$E$230,MATCH($B174,'[4]M&amp;D Index'!$B$4:$B$230,0))</f>
        <v>1</v>
      </c>
      <c r="G174" s="3">
        <f>INDEX('[5]Building Index'!$P$4:$P$230,MATCH($B174,'[5]Building Index'!$L$4:$L$230,0))</f>
        <v>0.96526945557455079</v>
      </c>
      <c r="H174" s="3">
        <f>INDEX('[5]Building Index'!$P$4:$P$230,MATCH($B174,'[5]Building Index'!$L$4:$L$230,0))</f>
        <v>0.96526945557455079</v>
      </c>
      <c r="I174" s="3">
        <f>INDEX('[6]Land Index'!$F$7:$F$233,MATCH($B174,'[6]Land Index'!$A$7:$A$233,0))</f>
        <v>1.4018429391613338</v>
      </c>
      <c r="J174" s="3">
        <f>INDEX('[7]Business Rates Index'!$P$4:$P$230,MATCH(B174,'[7]Business Rates Index'!$M$4:$M$230,0))</f>
        <v>0.71176618640174694</v>
      </c>
      <c r="K174" s="133">
        <f>SUMIF('Op Rev data input yr MFF adj'!$H$4:$H$241,$B174,'Op Rev data input yr MFF adj'!$F$4:$F$241)</f>
        <v>388728.31673588027</v>
      </c>
      <c r="N174" s="136">
        <f t="shared" si="16"/>
        <v>0.94985922644199294</v>
      </c>
      <c r="O174" s="31">
        <f t="shared" si="17"/>
        <v>0.94985922644199294</v>
      </c>
      <c r="P174" s="31">
        <f t="shared" si="18"/>
        <v>0.99603480709830883</v>
      </c>
      <c r="Q174" s="31">
        <f t="shared" si="19"/>
        <v>0.96111850857556635</v>
      </c>
      <c r="R174" s="31">
        <f t="shared" si="20"/>
        <v>0.96111850857556635</v>
      </c>
      <c r="S174" s="31">
        <f t="shared" si="21"/>
        <v>0.56901304183219736</v>
      </c>
      <c r="T174" s="137">
        <f t="shared" si="22"/>
        <v>0.6921242933801528</v>
      </c>
    </row>
    <row r="175" spans="1:20" ht="13.5" thickBot="1" x14ac:dyDescent="0.25">
      <c r="A175" s="8" t="str">
        <f>INDEX('[2]NHS Trusts and Care Trusts'!$H$2:$H$245,MATCH($B175,'[2]NHS Trusts and Care Trusts'!$A$2:$A$245,0))</f>
        <v>ST. ALBANS</v>
      </c>
      <c r="B175" s="7" t="s">
        <v>189</v>
      </c>
      <c r="C175" s="2" t="s">
        <v>454</v>
      </c>
      <c r="D175" s="3">
        <f>INDEX('[3]Staff non MD Index Floor'!$N$2:$N$228,MATCH($B175,'[3]Staff non MD Index Floor'!$M$2:$M$228,0))</f>
        <v>1.1138731796288877</v>
      </c>
      <c r="E175" s="3">
        <f>INDEX('[3]Staff non MD Index Floor'!$N$2:$N$228,MATCH($B175,'[3]Staff non MD Index Floor'!$M$2:$M$228,0))</f>
        <v>1.1138731796288877</v>
      </c>
      <c r="F175" s="3">
        <f>INDEX('[4]M&amp;D Index'!$E$4:$E$230,MATCH($B175,'[4]M&amp;D Index'!$B$4:$B$230,0))</f>
        <v>1.0008505446973586</v>
      </c>
      <c r="G175" s="3">
        <f>INDEX('[5]Building Index'!$P$4:$P$230,MATCH($B175,'[5]Building Index'!$L$4:$L$230,0))</f>
        <v>0.99394397873189488</v>
      </c>
      <c r="H175" s="3">
        <f>INDEX('[5]Building Index'!$P$4:$P$230,MATCH($B175,'[5]Building Index'!$L$4:$L$230,0))</f>
        <v>0.99394397873189488</v>
      </c>
      <c r="I175" s="3">
        <f>INDEX('[6]Land Index'!$F$7:$F$233,MATCH($B175,'[6]Land Index'!$A$7:$A$233,0))</f>
        <v>2.0667752089699913</v>
      </c>
      <c r="J175" s="3">
        <f>INDEX('[7]Business Rates Index'!$P$4:$P$230,MATCH(B175,'[7]Business Rates Index'!$M$4:$M$230,0))</f>
        <v>1.1464407136024795</v>
      </c>
      <c r="K175" s="133">
        <f>SUMIF('Op Rev data input yr MFF adj'!$H$4:$H$241,$B175,'Op Rev data input yr MFF adj'!$F$4:$F$241)</f>
        <v>196367.33060907881</v>
      </c>
      <c r="N175" s="136">
        <f t="shared" si="16"/>
        <v>1.0481006365916077</v>
      </c>
      <c r="O175" s="31">
        <f t="shared" si="17"/>
        <v>1.0481006365916077</v>
      </c>
      <c r="P175" s="31">
        <f t="shared" si="18"/>
        <v>0.99688197922187083</v>
      </c>
      <c r="Q175" s="31">
        <f t="shared" si="19"/>
        <v>0.98966972271783715</v>
      </c>
      <c r="R175" s="31">
        <f t="shared" si="20"/>
        <v>0.98966972271783715</v>
      </c>
      <c r="S175" s="31">
        <f t="shared" si="21"/>
        <v>0.83891141838111827</v>
      </c>
      <c r="T175" s="137">
        <f t="shared" si="22"/>
        <v>1.1148035463944972</v>
      </c>
    </row>
    <row r="176" spans="1:20" ht="13.5" thickBot="1" x14ac:dyDescent="0.25">
      <c r="A176" s="8" t="str">
        <f>INDEX('[2]NHS Trusts and Care Trusts'!$H$2:$H$245,MATCH($B176,'[2]NHS Trusts and Care Trusts'!$A$2:$A$245,0))</f>
        <v>EXETER</v>
      </c>
      <c r="B176" s="7" t="s">
        <v>263</v>
      </c>
      <c r="C176" s="2" t="s">
        <v>264</v>
      </c>
      <c r="D176" s="3">
        <f>INDEX('[3]Staff non MD Index Floor'!$N$2:$N$228,MATCH($B176,'[3]Staff non MD Index Floor'!$M$2:$M$228,0))</f>
        <v>0.95902720187773705</v>
      </c>
      <c r="E176" s="3">
        <f>INDEX('[3]Staff non MD Index Floor'!$N$2:$N$228,MATCH($B176,'[3]Staff non MD Index Floor'!$M$2:$M$228,0))</f>
        <v>0.95902720187773705</v>
      </c>
      <c r="F176" s="3">
        <f>INDEX('[4]M&amp;D Index'!$E$4:$E$230,MATCH($B176,'[4]M&amp;D Index'!$B$4:$B$230,0))</f>
        <v>1</v>
      </c>
      <c r="G176" s="3">
        <f>INDEX('[5]Building Index'!$P$4:$P$230,MATCH($B176,'[5]Building Index'!$L$4:$L$230,0))</f>
        <v>0.93386704818655863</v>
      </c>
      <c r="H176" s="3">
        <f>INDEX('[5]Building Index'!$P$4:$P$230,MATCH($B176,'[5]Building Index'!$L$4:$L$230,0))</f>
        <v>0.93386704818655863</v>
      </c>
      <c r="I176" s="3">
        <f>INDEX('[6]Land Index'!$F$7:$F$233,MATCH($B176,'[6]Land Index'!$A$7:$A$233,0))</f>
        <v>0.23296096412221273</v>
      </c>
      <c r="J176" s="3">
        <f>INDEX('[7]Business Rates Index'!$P$4:$P$230,MATCH(B176,'[7]Business Rates Index'!$M$4:$M$230,0))</f>
        <v>0.82470896157632256</v>
      </c>
      <c r="K176" s="133">
        <f>SUMIF('Op Rev data input yr MFF adj'!$H$4:$H$241,$B176,'Op Rev data input yr MFF adj'!$F$4:$F$241)</f>
        <v>146117.79612330504</v>
      </c>
      <c r="N176" s="136">
        <f t="shared" si="16"/>
        <v>0.90239808191774185</v>
      </c>
      <c r="O176" s="31">
        <f t="shared" si="17"/>
        <v>0.90239808191774185</v>
      </c>
      <c r="P176" s="31">
        <f t="shared" si="18"/>
        <v>0.99603480709830883</v>
      </c>
      <c r="Q176" s="31">
        <f t="shared" si="19"/>
        <v>0.929851140919698</v>
      </c>
      <c r="R176" s="31">
        <f t="shared" si="20"/>
        <v>0.929851140919698</v>
      </c>
      <c r="S176" s="31">
        <f t="shared" si="21"/>
        <v>9.4559685054764891E-2</v>
      </c>
      <c r="T176" s="137">
        <f t="shared" si="22"/>
        <v>0.80195030078755491</v>
      </c>
    </row>
    <row r="177" spans="1:20" ht="13.5" thickBot="1" x14ac:dyDescent="0.25">
      <c r="A177" s="8" t="str">
        <f>INDEX('[2]NHS Trusts and Care Trusts'!$H$2:$H$245,MATCH($B177,'[2]NHS Trusts and Care Trusts'!$A$2:$A$245,0))</f>
        <v>WARRINGTON</v>
      </c>
      <c r="B177" s="7" t="s">
        <v>138</v>
      </c>
      <c r="C177" s="2" t="s">
        <v>139</v>
      </c>
      <c r="D177" s="3">
        <f>INDEX('[3]Staff non MD Index Floor'!$N$2:$N$228,MATCH($B177,'[3]Staff non MD Index Floor'!$M$2:$M$228,0))</f>
        <v>1.0121109647022062</v>
      </c>
      <c r="E177" s="3">
        <f>INDEX('[3]Staff non MD Index Floor'!$N$2:$N$228,MATCH($B177,'[3]Staff non MD Index Floor'!$M$2:$M$228,0))</f>
        <v>1.0121109647022062</v>
      </c>
      <c r="F177" s="3">
        <f>INDEX('[4]M&amp;D Index'!$E$4:$E$230,MATCH($B177,'[4]M&amp;D Index'!$B$4:$B$230,0))</f>
        <v>1</v>
      </c>
      <c r="G177" s="3">
        <f>INDEX('[5]Building Index'!$P$4:$P$230,MATCH($B177,'[5]Building Index'!$L$4:$L$230,0))</f>
        <v>0.94427935210454339</v>
      </c>
      <c r="H177" s="3">
        <f>INDEX('[5]Building Index'!$P$4:$P$230,MATCH($B177,'[5]Building Index'!$L$4:$L$230,0))</f>
        <v>0.94427935210454339</v>
      </c>
      <c r="I177" s="3">
        <f>INDEX('[6]Land Index'!$F$7:$F$233,MATCH($B177,'[6]Land Index'!$A$7:$A$233,0))</f>
        <v>0.68481146502632184</v>
      </c>
      <c r="J177" s="3">
        <f>INDEX('[7]Business Rates Index'!$P$4:$P$230,MATCH(B177,'[7]Business Rates Index'!$M$4:$M$230,0))</f>
        <v>0.72595277185269058</v>
      </c>
      <c r="K177" s="133">
        <f>SUMIF('Op Rev data input yr MFF adj'!$H$4:$H$241,$B177,'Op Rev data input yr MFF adj'!$F$4:$F$241)</f>
        <v>222204.23338672845</v>
      </c>
      <c r="N177" s="136">
        <f t="shared" si="16"/>
        <v>0.95234732804964062</v>
      </c>
      <c r="O177" s="31">
        <f t="shared" si="17"/>
        <v>0.95234732804964062</v>
      </c>
      <c r="P177" s="31">
        <f t="shared" si="18"/>
        <v>0.99603480709830883</v>
      </c>
      <c r="Q177" s="31">
        <f t="shared" si="19"/>
        <v>0.94021866882052896</v>
      </c>
      <c r="R177" s="31">
        <f t="shared" si="20"/>
        <v>0.94021866882052896</v>
      </c>
      <c r="S177" s="31">
        <f t="shared" si="21"/>
        <v>0.27796741268983577</v>
      </c>
      <c r="T177" s="137">
        <f t="shared" si="22"/>
        <v>0.70591938595170323</v>
      </c>
    </row>
    <row r="178" spans="1:20" ht="13.5" thickBot="1" x14ac:dyDescent="0.25">
      <c r="A178" s="8" t="str">
        <f>INDEX('[2]NHS Trusts and Care Trusts'!$H$2:$H$245,MATCH($B178,'[2]NHS Trusts and Care Trusts'!$A$2:$A$245,0))</f>
        <v>BRACKNELL</v>
      </c>
      <c r="B178" s="7" t="s">
        <v>217</v>
      </c>
      <c r="C178" s="2" t="s">
        <v>218</v>
      </c>
      <c r="D178" s="3">
        <f>INDEX('[3]Staff non MD Index Floor'!$N$2:$N$228,MATCH($B178,'[3]Staff non MD Index Floor'!$M$2:$M$228,0))</f>
        <v>1.1801647354842855</v>
      </c>
      <c r="E178" s="3">
        <f>INDEX('[3]Staff non MD Index Floor'!$N$2:$N$228,MATCH($B178,'[3]Staff non MD Index Floor'!$M$2:$M$228,0))</f>
        <v>1.1801647354842855</v>
      </c>
      <c r="F178" s="3">
        <f>INDEX('[4]M&amp;D Index'!$E$4:$E$230,MATCH($B178,'[4]M&amp;D Index'!$B$4:$B$230,0))</f>
        <v>1.0007490786791537</v>
      </c>
      <c r="G178" s="3">
        <f>INDEX('[5]Building Index'!$P$4:$P$230,MATCH($B178,'[5]Building Index'!$L$4:$L$230,0))</f>
        <v>1.0807917160302432</v>
      </c>
      <c r="H178" s="3">
        <f>INDEX('[5]Building Index'!$P$4:$P$230,MATCH($B178,'[5]Building Index'!$L$4:$L$230,0))</f>
        <v>1.0807917160302432</v>
      </c>
      <c r="I178" s="3">
        <f>INDEX('[6]Land Index'!$F$7:$F$233,MATCH($B178,'[6]Land Index'!$A$7:$A$233,0))</f>
        <v>1.1407050174922666</v>
      </c>
      <c r="J178" s="3">
        <f>INDEX('[7]Business Rates Index'!$P$4:$P$230,MATCH(B178,'[7]Business Rates Index'!$M$4:$M$230,0))</f>
        <v>1.2033596363282142</v>
      </c>
      <c r="K178" s="133">
        <f>SUMIF('Op Rev data input yr MFF adj'!$H$4:$H$241,$B178,'Op Rev data input yr MFF adj'!$F$4:$F$241)</f>
        <v>212614.79429382575</v>
      </c>
      <c r="N178" s="136">
        <f t="shared" si="16"/>
        <v>1.1104777753569379</v>
      </c>
      <c r="O178" s="31">
        <f t="shared" si="17"/>
        <v>1.1104777753569379</v>
      </c>
      <c r="P178" s="31">
        <f t="shared" si="18"/>
        <v>0.99678091553600112</v>
      </c>
      <c r="Q178" s="31">
        <f t="shared" si="19"/>
        <v>1.0761439888031212</v>
      </c>
      <c r="R178" s="31">
        <f t="shared" si="20"/>
        <v>1.0761439888031212</v>
      </c>
      <c r="S178" s="31">
        <f t="shared" si="21"/>
        <v>0.463016229353654</v>
      </c>
      <c r="T178" s="137">
        <f t="shared" si="22"/>
        <v>1.1701517350611512</v>
      </c>
    </row>
    <row r="179" spans="1:20" ht="13.5" thickBot="1" x14ac:dyDescent="0.25">
      <c r="A179" s="8" t="str">
        <f>INDEX('[2]NHS Trusts and Care Trusts'!$H$2:$H$245,MATCH($B179,'[2]NHS Trusts and Care Trusts'!$A$2:$A$245,0))</f>
        <v>HUDDERSFIELD</v>
      </c>
      <c r="B179" s="7" t="s">
        <v>234</v>
      </c>
      <c r="C179" s="2" t="s">
        <v>235</v>
      </c>
      <c r="D179" s="3">
        <f>INDEX('[3]Staff non MD Index Floor'!$N$2:$N$228,MATCH($B179,'[3]Staff non MD Index Floor'!$M$2:$M$228,0))</f>
        <v>0.98363170952406298</v>
      </c>
      <c r="E179" s="3">
        <f>INDEX('[3]Staff non MD Index Floor'!$N$2:$N$228,MATCH($B179,'[3]Staff non MD Index Floor'!$M$2:$M$228,0))</f>
        <v>0.98363170952406298</v>
      </c>
      <c r="F179" s="3">
        <f>INDEX('[4]M&amp;D Index'!$E$4:$E$230,MATCH($B179,'[4]M&amp;D Index'!$B$4:$B$230,0))</f>
        <v>1</v>
      </c>
      <c r="G179" s="3">
        <f>INDEX('[5]Building Index'!$P$4:$P$230,MATCH($B179,'[5]Building Index'!$L$4:$L$230,0))</f>
        <v>0.84449348702306792</v>
      </c>
      <c r="H179" s="3">
        <f>INDEX('[5]Building Index'!$P$4:$P$230,MATCH($B179,'[5]Building Index'!$L$4:$L$230,0))</f>
        <v>0.84449348702306792</v>
      </c>
      <c r="I179" s="3">
        <f>INDEX('[6]Land Index'!$F$7:$F$233,MATCH($B179,'[6]Land Index'!$A$7:$A$233,0))</f>
        <v>2.4264739658430856</v>
      </c>
      <c r="J179" s="3">
        <f>INDEX('[7]Business Rates Index'!$P$4:$P$230,MATCH(B179,'[7]Business Rates Index'!$M$4:$M$230,0))</f>
        <v>0.4716568853958929</v>
      </c>
      <c r="K179" s="133">
        <f>SUMIF('Op Rev data input yr MFF adj'!$H$4:$H$241,$B179,'Op Rev data input yr MFF adj'!$F$4:$F$241)</f>
        <v>361213.98339142581</v>
      </c>
      <c r="N179" s="136">
        <f t="shared" si="16"/>
        <v>0.92554973023710363</v>
      </c>
      <c r="O179" s="31">
        <f t="shared" si="17"/>
        <v>0.92554973023710363</v>
      </c>
      <c r="P179" s="31">
        <f t="shared" si="18"/>
        <v>0.99603480709830883</v>
      </c>
      <c r="Q179" s="31">
        <f t="shared" si="19"/>
        <v>0.84086191276639188</v>
      </c>
      <c r="R179" s="31">
        <f t="shared" si="20"/>
        <v>0.84086191276639188</v>
      </c>
      <c r="S179" s="31">
        <f t="shared" si="21"/>
        <v>0.98491442490484993</v>
      </c>
      <c r="T179" s="137">
        <f t="shared" si="22"/>
        <v>0.45864104639870945</v>
      </c>
    </row>
    <row r="180" spans="1:20" ht="13.5" thickBot="1" x14ac:dyDescent="0.25">
      <c r="A180" s="8" t="str">
        <f>INDEX('[2]NHS Trusts and Care Trusts'!$H$2:$H$245,MATCH($B180,'[2]NHS Trusts and Care Trusts'!$A$2:$A$245,0))</f>
        <v>NOTTINGHAM</v>
      </c>
      <c r="B180" s="7" t="s">
        <v>374</v>
      </c>
      <c r="C180" s="2" t="s">
        <v>375</v>
      </c>
      <c r="D180" s="3">
        <f>INDEX('[3]Staff non MD Index Floor'!$N$2:$N$228,MATCH($B180,'[3]Staff non MD Index Floor'!$M$2:$M$228,0))</f>
        <v>1.0082164449002027</v>
      </c>
      <c r="E180" s="3">
        <f>INDEX('[3]Staff non MD Index Floor'!$N$2:$N$228,MATCH($B180,'[3]Staff non MD Index Floor'!$M$2:$M$228,0))</f>
        <v>1.0082164449002027</v>
      </c>
      <c r="F180" s="3">
        <f>INDEX('[4]M&amp;D Index'!$E$4:$E$230,MATCH($B180,'[4]M&amp;D Index'!$B$4:$B$230,0))</f>
        <v>1</v>
      </c>
      <c r="G180" s="3">
        <f>INDEX('[5]Building Index'!$P$4:$P$230,MATCH($B180,'[5]Building Index'!$L$4:$L$230,0))</f>
        <v>0.98893470343702472</v>
      </c>
      <c r="H180" s="3">
        <f>INDEX('[5]Building Index'!$P$4:$P$230,MATCH($B180,'[5]Building Index'!$L$4:$L$230,0))</f>
        <v>0.98893470343702472</v>
      </c>
      <c r="I180" s="3">
        <f>INDEX('[6]Land Index'!$F$7:$F$233,MATCH($B180,'[6]Land Index'!$A$7:$A$233,0))</f>
        <v>0.72057011497188161</v>
      </c>
      <c r="J180" s="3">
        <f>INDEX('[7]Business Rates Index'!$P$4:$P$230,MATCH(B180,'[7]Business Rates Index'!$M$4:$M$230,0))</f>
        <v>0.74245397316041062</v>
      </c>
      <c r="K180" s="133">
        <f>SUMIF('Op Rev data input yr MFF adj'!$H$4:$H$241,$B180,'Op Rev data input yr MFF adj'!$F$4:$F$241)</f>
        <v>899921.53842451086</v>
      </c>
      <c r="N180" s="136">
        <f t="shared" si="16"/>
        <v>0.94868277380922117</v>
      </c>
      <c r="O180" s="31">
        <f t="shared" si="17"/>
        <v>0.94868277380922117</v>
      </c>
      <c r="P180" s="31">
        <f t="shared" si="18"/>
        <v>0.99603480709830883</v>
      </c>
      <c r="Q180" s="31">
        <f t="shared" si="19"/>
        <v>0.98468198880307822</v>
      </c>
      <c r="R180" s="31">
        <f t="shared" si="20"/>
        <v>0.98468198880307822</v>
      </c>
      <c r="S180" s="31">
        <f t="shared" si="21"/>
        <v>0.29248197606132775</v>
      </c>
      <c r="T180" s="137">
        <f t="shared" si="22"/>
        <v>0.72196522026249899</v>
      </c>
    </row>
    <row r="181" spans="1:20" ht="13.5" thickBot="1" x14ac:dyDescent="0.25">
      <c r="A181" s="8" t="str">
        <f>INDEX('[2]NHS Trusts and Care Trusts'!$H$2:$H$245,MATCH($B181,'[2]NHS Trusts and Care Trusts'!$A$2:$A$245,0))</f>
        <v>CHICHESTER</v>
      </c>
      <c r="B181" s="7" t="s">
        <v>93</v>
      </c>
      <c r="C181" s="2" t="s">
        <v>94</v>
      </c>
      <c r="D181" s="3">
        <f>INDEX('[3]Staff non MD Index Floor'!$N$2:$N$228,MATCH($B181,'[3]Staff non MD Index Floor'!$M$2:$M$228,0))</f>
        <v>1.0244729205334573</v>
      </c>
      <c r="E181" s="3">
        <f>INDEX('[3]Staff non MD Index Floor'!$N$2:$N$228,MATCH($B181,'[3]Staff non MD Index Floor'!$M$2:$M$228,0))</f>
        <v>1.0244729205334573</v>
      </c>
      <c r="F181" s="3">
        <f>INDEX('[4]M&amp;D Index'!$E$4:$E$230,MATCH($B181,'[4]M&amp;D Index'!$B$4:$B$230,0))</f>
        <v>0.99999999999999978</v>
      </c>
      <c r="G181" s="3">
        <f>INDEX('[5]Building Index'!$P$4:$P$230,MATCH($B181,'[5]Building Index'!$L$4:$L$230,0))</f>
        <v>1.0888696705505148</v>
      </c>
      <c r="H181" s="3">
        <f>INDEX('[5]Building Index'!$P$4:$P$230,MATCH($B181,'[5]Building Index'!$L$4:$L$230,0))</f>
        <v>1.0888696705505148</v>
      </c>
      <c r="I181" s="3">
        <f>INDEX('[6]Land Index'!$F$7:$F$233,MATCH($B181,'[6]Land Index'!$A$7:$A$233,0))</f>
        <v>1.2671705468388708</v>
      </c>
      <c r="J181" s="3">
        <f>INDEX('[7]Business Rates Index'!$P$4:$P$230,MATCH(B181,'[7]Business Rates Index'!$M$4:$M$230,0))</f>
        <v>1.0191998421867972</v>
      </c>
      <c r="K181" s="133">
        <f>SUMIF('Op Rev data input yr MFF adj'!$H$4:$H$241,$B181,'Op Rev data input yr MFF adj'!$F$4:$F$241)</f>
        <v>234277.48501037064</v>
      </c>
      <c r="N181" s="136">
        <f t="shared" si="16"/>
        <v>0.96397932890324622</v>
      </c>
      <c r="O181" s="31">
        <f t="shared" si="17"/>
        <v>0.96397932890324622</v>
      </c>
      <c r="P181" s="31">
        <f t="shared" si="18"/>
        <v>0.99603480709830861</v>
      </c>
      <c r="Q181" s="31">
        <f t="shared" si="19"/>
        <v>1.0841872057059534</v>
      </c>
      <c r="R181" s="31">
        <f t="shared" si="20"/>
        <v>1.0841872057059534</v>
      </c>
      <c r="S181" s="31">
        <f t="shared" si="21"/>
        <v>0.51434903813712685</v>
      </c>
      <c r="T181" s="137">
        <f t="shared" si="22"/>
        <v>0.99107401287610386</v>
      </c>
    </row>
    <row r="182" spans="1:20" ht="13.5" thickBot="1" x14ac:dyDescent="0.25">
      <c r="A182" s="8" t="str">
        <f>INDEX('[2]NHS Trusts and Care Trusts'!$H$2:$H$245,MATCH($B182,'[2]NHS Trusts and Care Trusts'!$A$2:$A$245,0))</f>
        <v>DARLINGTON</v>
      </c>
      <c r="B182" s="7" t="s">
        <v>100</v>
      </c>
      <c r="C182" s="2" t="s">
        <v>101</v>
      </c>
      <c r="D182" s="3">
        <f>INDEX('[3]Staff non MD Index Floor'!$N$2:$N$228,MATCH($B182,'[3]Staff non MD Index Floor'!$M$2:$M$228,0))</f>
        <v>0.99816146657651461</v>
      </c>
      <c r="E182" s="3">
        <f>INDEX('[3]Staff non MD Index Floor'!$N$2:$N$228,MATCH($B182,'[3]Staff non MD Index Floor'!$M$2:$M$228,0))</f>
        <v>0.99816146657651461</v>
      </c>
      <c r="F182" s="3">
        <f>INDEX('[4]M&amp;D Index'!$E$4:$E$230,MATCH($B182,'[4]M&amp;D Index'!$B$4:$B$230,0))</f>
        <v>1</v>
      </c>
      <c r="G182" s="3">
        <f>INDEX('[5]Building Index'!$P$4:$P$230,MATCH($B182,'[5]Building Index'!$L$4:$L$230,0))</f>
        <v>0.93236754678060552</v>
      </c>
      <c r="H182" s="3">
        <f>INDEX('[5]Building Index'!$P$4:$P$230,MATCH($B182,'[5]Building Index'!$L$4:$L$230,0))</f>
        <v>0.93236754678060552</v>
      </c>
      <c r="I182" s="3">
        <f>INDEX('[6]Land Index'!$F$7:$F$233,MATCH($B182,'[6]Land Index'!$A$7:$A$233,0))</f>
        <v>0.17530185065550341</v>
      </c>
      <c r="J182" s="3">
        <f>INDEX('[7]Business Rates Index'!$P$4:$P$230,MATCH(B182,'[7]Business Rates Index'!$M$4:$M$230,0))</f>
        <v>0.62963923477601091</v>
      </c>
      <c r="K182" s="133">
        <f>SUMIF('Op Rev data input yr MFF adj'!$H$4:$H$241,$B182,'Op Rev data input yr MFF adj'!$F$4:$F$241)</f>
        <v>336945.46729791339</v>
      </c>
      <c r="N182" s="136">
        <f t="shared" si="16"/>
        <v>0.9392215268964591</v>
      </c>
      <c r="O182" s="31">
        <f t="shared" si="17"/>
        <v>0.9392215268964591</v>
      </c>
      <c r="P182" s="31">
        <f t="shared" si="18"/>
        <v>0.99603480709830883</v>
      </c>
      <c r="Q182" s="31">
        <f t="shared" si="19"/>
        <v>0.92835808781771334</v>
      </c>
      <c r="R182" s="31">
        <f t="shared" si="20"/>
        <v>0.92835808781771334</v>
      </c>
      <c r="S182" s="31">
        <f t="shared" si="21"/>
        <v>7.1155645538991272E-2</v>
      </c>
      <c r="T182" s="137">
        <f t="shared" si="22"/>
        <v>0.61226371634320886</v>
      </c>
    </row>
    <row r="183" spans="1:20" ht="13.5" thickBot="1" x14ac:dyDescent="0.25">
      <c r="A183" s="8" t="str">
        <f>INDEX('[2]NHS Trusts and Care Trusts'!$H$2:$H$245,MATCH($B183,'[2]NHS Trusts and Care Trusts'!$A$2:$A$245,0))</f>
        <v>NEWCASTLE UPON TYNE</v>
      </c>
      <c r="B183" s="7" t="s">
        <v>370</v>
      </c>
      <c r="C183" s="2" t="s">
        <v>371</v>
      </c>
      <c r="D183" s="3">
        <f>INDEX('[3]Staff non MD Index Floor'!$N$2:$N$228,MATCH($B183,'[3]Staff non MD Index Floor'!$M$2:$M$228,0))</f>
        <v>1.0011754546888658</v>
      </c>
      <c r="E183" s="3">
        <f>INDEX('[3]Staff non MD Index Floor'!$N$2:$N$228,MATCH($B183,'[3]Staff non MD Index Floor'!$M$2:$M$228,0))</f>
        <v>1.0011754546888658</v>
      </c>
      <c r="F183" s="3">
        <f>INDEX('[4]M&amp;D Index'!$E$4:$E$230,MATCH($B183,'[4]M&amp;D Index'!$B$4:$B$230,0))</f>
        <v>1</v>
      </c>
      <c r="G183" s="3">
        <f>INDEX('[5]Building Index'!$P$4:$P$230,MATCH($B183,'[5]Building Index'!$L$4:$L$230,0))</f>
        <v>0.91939127072249482</v>
      </c>
      <c r="H183" s="3">
        <f>INDEX('[5]Building Index'!$P$4:$P$230,MATCH($B183,'[5]Building Index'!$L$4:$L$230,0))</f>
        <v>0.91939127072249482</v>
      </c>
      <c r="I183" s="3">
        <f>INDEX('[6]Land Index'!$F$7:$F$233,MATCH($B183,'[6]Land Index'!$A$7:$A$233,0))</f>
        <v>0.17127256835037447</v>
      </c>
      <c r="J183" s="3">
        <f>INDEX('[7]Business Rates Index'!$P$4:$P$230,MATCH(B183,'[7]Business Rates Index'!$M$4:$M$230,0))</f>
        <v>0.73145833878114319</v>
      </c>
      <c r="K183" s="133">
        <f>SUMIF('Op Rev data input yr MFF adj'!$H$4:$H$241,$B183,'Op Rev data input yr MFF adj'!$F$4:$F$241)</f>
        <v>307504.42543212447</v>
      </c>
      <c r="N183" s="136">
        <f t="shared" si="16"/>
        <v>0.94205754352475013</v>
      </c>
      <c r="O183" s="31">
        <f t="shared" si="17"/>
        <v>0.94205754352475013</v>
      </c>
      <c r="P183" s="31">
        <f t="shared" si="18"/>
        <v>0.99603480709830883</v>
      </c>
      <c r="Q183" s="31">
        <f t="shared" si="19"/>
        <v>0.91543761362285481</v>
      </c>
      <c r="R183" s="31">
        <f t="shared" si="20"/>
        <v>0.91543761362285481</v>
      </c>
      <c r="S183" s="31">
        <f t="shared" si="21"/>
        <v>6.952014550058204E-2</v>
      </c>
      <c r="T183" s="137">
        <f t="shared" si="22"/>
        <v>0.71127302130670111</v>
      </c>
    </row>
    <row r="184" spans="1:20" ht="13.5" thickBot="1" x14ac:dyDescent="0.25">
      <c r="A184" s="8" t="str">
        <f>INDEX('[2]NHS Trusts and Care Trusts'!$H$2:$H$245,MATCH($B184,'[2]NHS Trusts and Care Trusts'!$A$2:$A$245,0))</f>
        <v>NEWCASTLE UPON TYNE</v>
      </c>
      <c r="B184" s="7" t="s">
        <v>60</v>
      </c>
      <c r="C184" s="2" t="s">
        <v>124</v>
      </c>
      <c r="D184" s="3">
        <f>INDEX('[3]Staff non MD Index Floor'!$N$2:$N$228,MATCH($B184,'[3]Staff non MD Index Floor'!$M$2:$M$228,0))</f>
        <v>1.0072576999664307</v>
      </c>
      <c r="E184" s="3">
        <f>INDEX('[3]Staff non MD Index Floor'!$N$2:$N$228,MATCH($B184,'[3]Staff non MD Index Floor'!$M$2:$M$228,0))</f>
        <v>1.0072576999664307</v>
      </c>
      <c r="F184" s="3">
        <f>INDEX('[4]M&amp;D Index'!$E$4:$E$230,MATCH($B184,'[4]M&amp;D Index'!$B$4:$B$230,0))</f>
        <v>1</v>
      </c>
      <c r="G184" s="3">
        <f>INDEX('[5]Building Index'!$P$4:$P$230,MATCH($B184,'[5]Building Index'!$L$4:$L$230,0))</f>
        <v>0.9286094699240367</v>
      </c>
      <c r="H184" s="3">
        <f>INDEX('[5]Building Index'!$P$4:$P$230,MATCH($B184,'[5]Building Index'!$L$4:$L$230,0))</f>
        <v>0.9286094699240367</v>
      </c>
      <c r="I184" s="3">
        <f>INDEX('[6]Land Index'!$F$7:$F$233,MATCH($B184,'[6]Land Index'!$A$7:$A$233,0))</f>
        <v>0.4355101588152428</v>
      </c>
      <c r="J184" s="3">
        <f>INDEX('[7]Business Rates Index'!$P$4:$P$230,MATCH(B184,'[7]Business Rates Index'!$M$4:$M$230,0))</f>
        <v>1.0194890377725041</v>
      </c>
      <c r="K184" s="133">
        <f>SUMIF('Op Rev data input yr MFF adj'!$H$4:$H$241,$B184,'Op Rev data input yr MFF adj'!$F$4:$F$241)</f>
        <v>118231.22568017832</v>
      </c>
      <c r="N184" s="136">
        <f t="shared" si="16"/>
        <v>0.9477806413279003</v>
      </c>
      <c r="O184" s="31">
        <f t="shared" si="17"/>
        <v>0.9477806413279003</v>
      </c>
      <c r="P184" s="31">
        <f t="shared" si="18"/>
        <v>0.99603480709830883</v>
      </c>
      <c r="Q184" s="31">
        <f t="shared" si="19"/>
        <v>0.92461617181421996</v>
      </c>
      <c r="R184" s="31">
        <f t="shared" si="20"/>
        <v>0.92461617181421996</v>
      </c>
      <c r="S184" s="31">
        <f t="shared" si="21"/>
        <v>0.17677512458317191</v>
      </c>
      <c r="T184" s="137">
        <f t="shared" si="22"/>
        <v>0.9913552278231329</v>
      </c>
    </row>
    <row r="185" spans="1:20" ht="13.5" thickBot="1" x14ac:dyDescent="0.25">
      <c r="A185" s="8" t="str">
        <f>INDEX('[2]NHS Trusts and Care Trusts'!$H$2:$H$245,MATCH($B185,'[2]NHS Trusts and Care Trusts'!$A$2:$A$245,0))</f>
        <v>BOLTON</v>
      </c>
      <c r="B185" s="7" t="s">
        <v>361</v>
      </c>
      <c r="C185" s="2" t="s">
        <v>362</v>
      </c>
      <c r="D185" s="3">
        <f>INDEX('[3]Staff non MD Index Floor'!$N$2:$N$228,MATCH($B185,'[3]Staff non MD Index Floor'!$M$2:$M$228,0))</f>
        <v>1.0206896066665649</v>
      </c>
      <c r="E185" s="3">
        <f>INDEX('[3]Staff non MD Index Floor'!$N$2:$N$228,MATCH($B185,'[3]Staff non MD Index Floor'!$M$2:$M$228,0))</f>
        <v>1.0206896066665649</v>
      </c>
      <c r="F185" s="3">
        <f>INDEX('[4]M&amp;D Index'!$E$4:$E$230,MATCH($B185,'[4]M&amp;D Index'!$B$4:$B$230,0))</f>
        <v>1</v>
      </c>
      <c r="G185" s="3">
        <f>INDEX('[5]Building Index'!$P$4:$P$230,MATCH($B185,'[5]Building Index'!$L$4:$L$230,0))</f>
        <v>0.96433986272017558</v>
      </c>
      <c r="H185" s="3">
        <f>INDEX('[5]Building Index'!$P$4:$P$230,MATCH($B185,'[5]Building Index'!$L$4:$L$230,0))</f>
        <v>0.96433986272017558</v>
      </c>
      <c r="I185" s="3">
        <f>INDEX('[6]Land Index'!$F$7:$F$233,MATCH($B185,'[6]Land Index'!$A$7:$A$233,0))</f>
        <v>0.48115806488496266</v>
      </c>
      <c r="J185" s="3">
        <f>INDEX('[7]Business Rates Index'!$P$4:$P$230,MATCH(B185,'[7]Business Rates Index'!$M$4:$M$230,0))</f>
        <v>0.63163994731557316</v>
      </c>
      <c r="K185" s="133">
        <f>SUMIF('Op Rev data input yr MFF adj'!$H$4:$H$241,$B185,'Op Rev data input yr MFF adj'!$F$4:$F$241)</f>
        <v>302313.91646053613</v>
      </c>
      <c r="N185" s="136">
        <f t="shared" si="16"/>
        <v>0.96041941405401998</v>
      </c>
      <c r="O185" s="31">
        <f t="shared" si="17"/>
        <v>0.96041941405401998</v>
      </c>
      <c r="P185" s="31">
        <f t="shared" si="18"/>
        <v>0.99603480709830883</v>
      </c>
      <c r="Q185" s="31">
        <f t="shared" si="19"/>
        <v>0.96019291324814793</v>
      </c>
      <c r="R185" s="31">
        <f t="shared" si="20"/>
        <v>0.96019291324814793</v>
      </c>
      <c r="S185" s="31">
        <f t="shared" si="21"/>
        <v>0.19530377223719589</v>
      </c>
      <c r="T185" s="137">
        <f t="shared" si="22"/>
        <v>0.6142092172382454</v>
      </c>
    </row>
    <row r="186" spans="1:20" ht="13.5" thickBot="1" x14ac:dyDescent="0.25">
      <c r="A186" s="8" t="str">
        <f>INDEX('[2]NHS Trusts and Care Trusts'!$H$2:$H$245,MATCH($B186,'[2]NHS Trusts and Care Trusts'!$A$2:$A$245,0))</f>
        <v>WAKEFIELD</v>
      </c>
      <c r="B186" s="7" t="s">
        <v>159</v>
      </c>
      <c r="C186" s="2" t="s">
        <v>160</v>
      </c>
      <c r="D186" s="3">
        <f>INDEX('[3]Staff non MD Index Floor'!$N$2:$N$228,MATCH($B186,'[3]Staff non MD Index Floor'!$M$2:$M$228,0))</f>
        <v>1.0059517621994019</v>
      </c>
      <c r="E186" s="3">
        <f>INDEX('[3]Staff non MD Index Floor'!$N$2:$N$228,MATCH($B186,'[3]Staff non MD Index Floor'!$M$2:$M$228,0))</f>
        <v>1.0059517621994019</v>
      </c>
      <c r="F186" s="3">
        <f>INDEX('[4]M&amp;D Index'!$E$4:$E$230,MATCH($B186,'[4]M&amp;D Index'!$B$4:$B$230,0))</f>
        <v>1</v>
      </c>
      <c r="G186" s="3">
        <f>INDEX('[5]Building Index'!$P$4:$P$230,MATCH($B186,'[5]Building Index'!$L$4:$L$230,0))</f>
        <v>0.86146981265740152</v>
      </c>
      <c r="H186" s="3">
        <f>INDEX('[5]Building Index'!$P$4:$P$230,MATCH($B186,'[5]Building Index'!$L$4:$L$230,0))</f>
        <v>0.86146981265740152</v>
      </c>
      <c r="I186" s="3">
        <f>INDEX('[6]Land Index'!$F$7:$F$233,MATCH($B186,'[6]Land Index'!$A$7:$A$233,0))</f>
        <v>1.7887956313243092</v>
      </c>
      <c r="J186" s="3">
        <f>INDEX('[7]Business Rates Index'!$P$4:$P$230,MATCH(B186,'[7]Business Rates Index'!$M$4:$M$230,0))</f>
        <v>0.59839573956212189</v>
      </c>
      <c r="K186" s="133">
        <f>SUMIF('Op Rev data input yr MFF adj'!$H$4:$H$241,$B186,'Op Rev data input yr MFF adj'!$F$4:$F$241)</f>
        <v>245421.12575641987</v>
      </c>
      <c r="N186" s="136">
        <f t="shared" si="16"/>
        <v>0.94655181723014437</v>
      </c>
      <c r="O186" s="31">
        <f t="shared" si="17"/>
        <v>0.94655181723014437</v>
      </c>
      <c r="P186" s="31">
        <f t="shared" si="18"/>
        <v>0.99603480709830883</v>
      </c>
      <c r="Q186" s="31">
        <f t="shared" si="19"/>
        <v>0.8577652351294226</v>
      </c>
      <c r="R186" s="31">
        <f t="shared" si="20"/>
        <v>0.8577652351294226</v>
      </c>
      <c r="S186" s="31">
        <f t="shared" si="21"/>
        <v>0.72607851775815102</v>
      </c>
      <c r="T186" s="137">
        <f t="shared" si="22"/>
        <v>0.58188241633096927</v>
      </c>
    </row>
    <row r="187" spans="1:20" ht="13.5" thickBot="1" x14ac:dyDescent="0.25">
      <c r="A187" s="8" t="str">
        <f>INDEX('[2]NHS Trusts and Care Trusts'!$H$2:$H$245,MATCH($B187,'[2]NHS Trusts and Care Trusts'!$A$2:$A$245,0))</f>
        <v>NOTTINGHAM</v>
      </c>
      <c r="B187" s="7" t="s">
        <v>282</v>
      </c>
      <c r="C187" s="2" t="s">
        <v>283</v>
      </c>
      <c r="D187" s="3">
        <f>INDEX('[3]Staff non MD Index Floor'!$N$2:$N$228,MATCH($B187,'[3]Staff non MD Index Floor'!$M$2:$M$228,0))</f>
        <v>1.0083979368209839</v>
      </c>
      <c r="E187" s="3">
        <f>INDEX('[3]Staff non MD Index Floor'!$N$2:$N$228,MATCH($B187,'[3]Staff non MD Index Floor'!$M$2:$M$228,0))</f>
        <v>1.0083979368209839</v>
      </c>
      <c r="F187" s="3">
        <f>INDEX('[4]M&amp;D Index'!$E$4:$E$230,MATCH($B187,'[4]M&amp;D Index'!$B$4:$B$230,0))</f>
        <v>1</v>
      </c>
      <c r="G187" s="3">
        <f>INDEX('[5]Building Index'!$P$4:$P$230,MATCH($B187,'[5]Building Index'!$L$4:$L$230,0))</f>
        <v>1.0024360104658196</v>
      </c>
      <c r="H187" s="3">
        <f>INDEX('[5]Building Index'!$P$4:$P$230,MATCH($B187,'[5]Building Index'!$L$4:$L$230,0))</f>
        <v>1.0024360104658196</v>
      </c>
      <c r="I187" s="3">
        <f>INDEX('[6]Land Index'!$F$7:$F$233,MATCH($B187,'[6]Land Index'!$A$7:$A$233,0))</f>
        <v>1.3210998864978476</v>
      </c>
      <c r="J187" s="3">
        <f>INDEX('[7]Business Rates Index'!$P$4:$P$230,MATCH(B187,'[7]Business Rates Index'!$M$4:$M$230,0))</f>
        <v>0.74245397316041062</v>
      </c>
      <c r="K187" s="133">
        <f>SUMIF('Op Rev data input yr MFF adj'!$H$4:$H$241,$B187,'Op Rev data input yr MFF adj'!$F$4:$F$241)</f>
        <v>166342.83869331088</v>
      </c>
      <c r="N187" s="136">
        <f t="shared" si="16"/>
        <v>0.94885354890389617</v>
      </c>
      <c r="O187" s="31">
        <f t="shared" si="17"/>
        <v>0.94885354890389617</v>
      </c>
      <c r="P187" s="31">
        <f t="shared" si="18"/>
        <v>0.99603480709830883</v>
      </c>
      <c r="Q187" s="31">
        <f t="shared" si="19"/>
        <v>0.99812523617861271</v>
      </c>
      <c r="R187" s="31">
        <f t="shared" si="20"/>
        <v>0.99812523617861271</v>
      </c>
      <c r="S187" s="31">
        <f t="shared" si="21"/>
        <v>0.53623914918031879</v>
      </c>
      <c r="T187" s="137">
        <f t="shared" si="22"/>
        <v>0.72196522026249899</v>
      </c>
    </row>
    <row r="188" spans="1:20" ht="13.5" thickBot="1" x14ac:dyDescent="0.25">
      <c r="A188" s="8" t="str">
        <f>INDEX('[2]NHS Trusts and Care Trusts'!$H$2:$H$245,MATCH($B188,'[2]NHS Trusts and Care Trusts'!$A$2:$A$245,0))</f>
        <v>CHESTER</v>
      </c>
      <c r="B188" s="7" t="s">
        <v>251</v>
      </c>
      <c r="C188" s="2" t="s">
        <v>252</v>
      </c>
      <c r="D188" s="3">
        <f>INDEX('[3]Staff non MD Index Floor'!$N$2:$N$228,MATCH($B188,'[3]Staff non MD Index Floor'!$M$2:$M$228,0))</f>
        <v>1.009487704544457</v>
      </c>
      <c r="E188" s="3">
        <f>INDEX('[3]Staff non MD Index Floor'!$N$2:$N$228,MATCH($B188,'[3]Staff non MD Index Floor'!$M$2:$M$228,0))</f>
        <v>1.009487704544457</v>
      </c>
      <c r="F188" s="3">
        <f>INDEX('[4]M&amp;D Index'!$E$4:$E$230,MATCH($B188,'[4]M&amp;D Index'!$B$4:$B$230,0))</f>
        <v>0.99999999999999989</v>
      </c>
      <c r="G188" s="3">
        <f>INDEX('[5]Building Index'!$P$4:$P$230,MATCH($B188,'[5]Building Index'!$L$4:$L$230,0))</f>
        <v>0.98800486939502885</v>
      </c>
      <c r="H188" s="3">
        <f>INDEX('[5]Building Index'!$P$4:$P$230,MATCH($B188,'[5]Building Index'!$L$4:$L$230,0))</f>
        <v>0.98800486939502885</v>
      </c>
      <c r="I188" s="3">
        <f>INDEX('[6]Land Index'!$F$7:$F$233,MATCH($B188,'[6]Land Index'!$A$7:$A$233,0))</f>
        <v>0.33183079015420058</v>
      </c>
      <c r="J188" s="3">
        <f>INDEX('[7]Business Rates Index'!$P$4:$P$230,MATCH(B188,'[7]Business Rates Index'!$M$4:$M$230,0))</f>
        <v>0.74205184391198409</v>
      </c>
      <c r="K188" s="133">
        <f>SUMIF('Op Rev data input yr MFF adj'!$H$4:$H$241,$B188,'Op Rev data input yr MFF adj'!$F$4:$F$241)</f>
        <v>155908.43951106604</v>
      </c>
      <c r="N188" s="136">
        <f t="shared" si="16"/>
        <v>0.94987896747541589</v>
      </c>
      <c r="O188" s="31">
        <f t="shared" si="17"/>
        <v>0.94987896747541589</v>
      </c>
      <c r="P188" s="31">
        <f t="shared" si="18"/>
        <v>0.99603480709830872</v>
      </c>
      <c r="Q188" s="31">
        <f t="shared" si="19"/>
        <v>0.98375615332521793</v>
      </c>
      <c r="R188" s="31">
        <f t="shared" si="20"/>
        <v>0.98375615332521793</v>
      </c>
      <c r="S188" s="31">
        <f t="shared" si="21"/>
        <v>0.13469129957752921</v>
      </c>
      <c r="T188" s="137">
        <f t="shared" si="22"/>
        <v>0.72157418816905028</v>
      </c>
    </row>
    <row r="189" spans="1:20" ht="13.5" thickBot="1" x14ac:dyDescent="0.25">
      <c r="A189" s="8" t="str">
        <f>INDEX('[2]NHS Trusts and Care Trusts'!$H$2:$H$245,MATCH($B189,'[2]NHS Trusts and Care Trusts'!$A$2:$A$245,0))</f>
        <v>ST. LEONARDS-ON-SEA</v>
      </c>
      <c r="B189" s="7" t="s">
        <v>286</v>
      </c>
      <c r="C189" s="2" t="s">
        <v>182</v>
      </c>
      <c r="D189" s="3">
        <f>INDEX('[3]Staff non MD Index Floor'!$N$2:$N$228,MATCH($B189,'[3]Staff non MD Index Floor'!$M$2:$M$228,0))</f>
        <v>0.98867683306078713</v>
      </c>
      <c r="E189" s="3">
        <f>INDEX('[3]Staff non MD Index Floor'!$N$2:$N$228,MATCH($B189,'[3]Staff non MD Index Floor'!$M$2:$M$228,0))</f>
        <v>0.98867683306078713</v>
      </c>
      <c r="F189" s="3">
        <f>INDEX('[4]M&amp;D Index'!$E$4:$E$230,MATCH($B189,'[4]M&amp;D Index'!$B$4:$B$230,0))</f>
        <v>1</v>
      </c>
      <c r="G189" s="3">
        <f>INDEX('[5]Building Index'!$P$4:$P$230,MATCH($B189,'[5]Building Index'!$L$4:$L$230,0))</f>
        <v>1.1095209481939119</v>
      </c>
      <c r="H189" s="3">
        <f>INDEX('[5]Building Index'!$P$4:$P$230,MATCH($B189,'[5]Building Index'!$L$4:$L$230,0))</f>
        <v>1.1095209481939119</v>
      </c>
      <c r="I189" s="3">
        <f>INDEX('[6]Land Index'!$F$7:$F$233,MATCH($B189,'[6]Land Index'!$A$7:$A$233,0))</f>
        <v>1.0175530354376778</v>
      </c>
      <c r="J189" s="3">
        <f>INDEX('[7]Business Rates Index'!$P$4:$P$230,MATCH(B189,'[7]Business Rates Index'!$M$4:$M$230,0))</f>
        <v>0.8849521018240436</v>
      </c>
      <c r="K189" s="133">
        <f>SUMIF('Op Rev data input yr MFF adj'!$H$4:$H$241,$B189,'Op Rev data input yr MFF adj'!$F$4:$F$241)</f>
        <v>363289.9111091104</v>
      </c>
      <c r="N189" s="136">
        <f t="shared" si="16"/>
        <v>0.93029694678493857</v>
      </c>
      <c r="O189" s="31">
        <f t="shared" si="17"/>
        <v>0.93029694678493857</v>
      </c>
      <c r="P189" s="31">
        <f t="shared" si="18"/>
        <v>0.99603480709830883</v>
      </c>
      <c r="Q189" s="31">
        <f t="shared" si="19"/>
        <v>1.1047496766866471</v>
      </c>
      <c r="R189" s="31">
        <f t="shared" si="20"/>
        <v>1.1047496766866471</v>
      </c>
      <c r="S189" s="31">
        <f t="shared" si="21"/>
        <v>0.41302840121759415</v>
      </c>
      <c r="T189" s="137">
        <f t="shared" si="22"/>
        <v>0.8605309719005555</v>
      </c>
    </row>
    <row r="190" spans="1:20" ht="13.5" thickBot="1" x14ac:dyDescent="0.25">
      <c r="A190" s="8" t="str">
        <f>INDEX('[2]NHS Trusts and Care Trusts'!$H$2:$H$245,MATCH($B190,'[2]NHS Trusts and Care Trusts'!$A$2:$A$245,0))</f>
        <v>DONCASTER</v>
      </c>
      <c r="B190" s="7" t="s">
        <v>398</v>
      </c>
      <c r="C190" s="2" t="s">
        <v>455</v>
      </c>
      <c r="D190" s="3">
        <f>INDEX('[3]Staff non MD Index Floor'!$N$2:$N$228,MATCH($B190,'[3]Staff non MD Index Floor'!$M$2:$M$228,0))</f>
        <v>1.0024465587141052</v>
      </c>
      <c r="E190" s="3">
        <f>INDEX('[3]Staff non MD Index Floor'!$N$2:$N$228,MATCH($B190,'[3]Staff non MD Index Floor'!$M$2:$M$228,0))</f>
        <v>1.0024465587141052</v>
      </c>
      <c r="F190" s="3">
        <f>INDEX('[4]M&amp;D Index'!$E$4:$E$230,MATCH($B190,'[4]M&amp;D Index'!$B$4:$B$230,0))</f>
        <v>1</v>
      </c>
      <c r="G190" s="3">
        <f>INDEX('[5]Building Index'!$P$4:$P$230,MATCH($B190,'[5]Building Index'!$L$4:$L$230,0))</f>
        <v>0.9019611071458753</v>
      </c>
      <c r="H190" s="3">
        <f>INDEX('[5]Building Index'!$P$4:$P$230,MATCH($B190,'[5]Building Index'!$L$4:$L$230,0))</f>
        <v>0.9019611071458753</v>
      </c>
      <c r="I190" s="3">
        <f>INDEX('[6]Land Index'!$F$7:$F$233,MATCH($B190,'[6]Land Index'!$A$7:$A$233,0))</f>
        <v>0.49542845697834859</v>
      </c>
      <c r="J190" s="3">
        <f>INDEX('[7]Business Rates Index'!$P$4:$P$230,MATCH(B190,'[7]Business Rates Index'!$M$4:$M$230,0))</f>
        <v>0.54119566394074037</v>
      </c>
      <c r="K190" s="133">
        <f>SUMIF('Op Rev data input yr MFF adj'!$H$4:$H$241,$B190,'Op Rev data input yr MFF adj'!$F$4:$F$241)</f>
        <v>158586.92215541075</v>
      </c>
      <c r="N190" s="136">
        <f t="shared" si="16"/>
        <v>0.94325359076099946</v>
      </c>
      <c r="O190" s="31">
        <f t="shared" si="17"/>
        <v>0.94325359076099946</v>
      </c>
      <c r="P190" s="31">
        <f t="shared" si="18"/>
        <v>0.99603480709830883</v>
      </c>
      <c r="Q190" s="31">
        <f t="shared" si="19"/>
        <v>0.89808240495625791</v>
      </c>
      <c r="R190" s="31">
        <f t="shared" si="20"/>
        <v>0.89808240495625791</v>
      </c>
      <c r="S190" s="31">
        <f t="shared" si="21"/>
        <v>0.20109617521356182</v>
      </c>
      <c r="T190" s="137">
        <f t="shared" si="22"/>
        <v>0.52626083346134667</v>
      </c>
    </row>
    <row r="191" spans="1:20" ht="13.5" thickBot="1" x14ac:dyDescent="0.25">
      <c r="A191" s="8" t="str">
        <f>INDEX('[2]NHS Trusts and Care Trusts'!$H$2:$H$245,MATCH($B191,'[2]NHS Trusts and Care Trusts'!$A$2:$A$245,0))</f>
        <v>WAKEFIELD</v>
      </c>
      <c r="B191" s="7" t="s">
        <v>46</v>
      </c>
      <c r="C191" s="2" t="s">
        <v>47</v>
      </c>
      <c r="D191" s="3">
        <f>INDEX('[3]Staff non MD Index Floor'!$N$2:$N$228,MATCH($B191,'[3]Staff non MD Index Floor'!$M$2:$M$228,0))</f>
        <v>1.0017777180050769</v>
      </c>
      <c r="E191" s="3">
        <f>INDEX('[3]Staff non MD Index Floor'!$N$2:$N$228,MATCH($B191,'[3]Staff non MD Index Floor'!$M$2:$M$228,0))</f>
        <v>1.0017777180050769</v>
      </c>
      <c r="F191" s="3">
        <f>INDEX('[4]M&amp;D Index'!$E$4:$E$230,MATCH($B191,'[4]M&amp;D Index'!$B$4:$B$230,0))</f>
        <v>0.99999999999999989</v>
      </c>
      <c r="G191" s="3">
        <f>INDEX('[5]Building Index'!$P$4:$P$230,MATCH($B191,'[5]Building Index'!$L$4:$L$230,0))</f>
        <v>0.84554497882959356</v>
      </c>
      <c r="H191" s="3">
        <f>INDEX('[5]Building Index'!$P$4:$P$230,MATCH($B191,'[5]Building Index'!$L$4:$L$230,0))</f>
        <v>0.84554497882959356</v>
      </c>
      <c r="I191" s="3">
        <f>INDEX('[6]Land Index'!$F$7:$F$233,MATCH($B191,'[6]Land Index'!$A$7:$A$233,0))</f>
        <v>0.62734836140923145</v>
      </c>
      <c r="J191" s="3">
        <f>INDEX('[7]Business Rates Index'!$P$4:$P$230,MATCH(B191,'[7]Business Rates Index'!$M$4:$M$230,0))</f>
        <v>0.5608032037050048</v>
      </c>
      <c r="K191" s="133">
        <f>SUMIF('Op Rev data input yr MFF adj'!$H$4:$H$241,$B191,'Op Rev data input yr MFF adj'!$F$4:$F$241)</f>
        <v>484771.78092275525</v>
      </c>
      <c r="N191" s="136">
        <f t="shared" si="16"/>
        <v>0.94262424409413348</v>
      </c>
      <c r="O191" s="31">
        <f t="shared" si="17"/>
        <v>0.94262424409413348</v>
      </c>
      <c r="P191" s="31">
        <f t="shared" si="18"/>
        <v>0.99603480709830872</v>
      </c>
      <c r="Q191" s="31">
        <f t="shared" si="19"/>
        <v>0.84190888284405352</v>
      </c>
      <c r="R191" s="31">
        <f t="shared" si="20"/>
        <v>0.84190888284405352</v>
      </c>
      <c r="S191" s="31">
        <f t="shared" si="21"/>
        <v>0.25464293427013435</v>
      </c>
      <c r="T191" s="137">
        <f t="shared" si="22"/>
        <v>0.54532728374169881</v>
      </c>
    </row>
    <row r="192" spans="1:20" ht="13.5" thickBot="1" x14ac:dyDescent="0.25">
      <c r="A192" s="8" t="str">
        <f>INDEX('[2]NHS Trusts and Care Trusts'!$H$2:$H$245,MATCH($B192,'[2]NHS Trusts and Care Trusts'!$A$2:$A$245,0))</f>
        <v>WAKEFIELD</v>
      </c>
      <c r="B192" s="7" t="s">
        <v>76</v>
      </c>
      <c r="C192" s="2" t="s">
        <v>77</v>
      </c>
      <c r="D192" s="3">
        <f>INDEX('[3]Staff non MD Index Floor'!$N$2:$N$228,MATCH($B192,'[3]Staff non MD Index Floor'!$M$2:$M$228,0))</f>
        <v>0.99738753701294791</v>
      </c>
      <c r="E192" s="3">
        <f>INDEX('[3]Staff non MD Index Floor'!$N$2:$N$228,MATCH($B192,'[3]Staff non MD Index Floor'!$M$2:$M$228,0))</f>
        <v>0.99738753701294791</v>
      </c>
      <c r="F192" s="3">
        <f>INDEX('[4]M&amp;D Index'!$E$4:$E$230,MATCH($B192,'[4]M&amp;D Index'!$B$4:$B$230,0))</f>
        <v>1</v>
      </c>
      <c r="G192" s="3">
        <f>INDEX('[5]Building Index'!$P$4:$P$230,MATCH($B192,'[5]Building Index'!$L$4:$L$230,0))</f>
        <v>0.83160189775437932</v>
      </c>
      <c r="H192" s="3">
        <f>INDEX('[5]Building Index'!$P$4:$P$230,MATCH($B192,'[5]Building Index'!$L$4:$L$230,0))</f>
        <v>0.83160189775437932</v>
      </c>
      <c r="I192" s="3">
        <f>INDEX('[6]Land Index'!$F$7:$F$233,MATCH($B192,'[6]Land Index'!$A$7:$A$233,0))</f>
        <v>0.51535921576314414</v>
      </c>
      <c r="J192" s="3">
        <f>INDEX('[7]Business Rates Index'!$P$4:$P$230,MATCH(B192,'[7]Business Rates Index'!$M$4:$M$230,0))</f>
        <v>0.54507004108473611</v>
      </c>
      <c r="K192" s="133">
        <f>SUMIF('Op Rev data input yr MFF adj'!$H$4:$H$241,$B192,'Op Rev data input yr MFF adj'!$F$4:$F$241)</f>
        <v>221674.8815970133</v>
      </c>
      <c r="N192" s="136">
        <f t="shared" si="16"/>
        <v>0.93849329671452619</v>
      </c>
      <c r="O192" s="31">
        <f t="shared" si="17"/>
        <v>0.93849329671452619</v>
      </c>
      <c r="P192" s="31">
        <f t="shared" si="18"/>
        <v>0.99603480709830883</v>
      </c>
      <c r="Q192" s="31">
        <f t="shared" si="19"/>
        <v>0.82802576118246363</v>
      </c>
      <c r="R192" s="31">
        <f t="shared" si="20"/>
        <v>0.82802576118246363</v>
      </c>
      <c r="S192" s="31">
        <f t="shared" si="21"/>
        <v>0.20918614119002499</v>
      </c>
      <c r="T192" s="137">
        <f t="shared" si="22"/>
        <v>0.5300282933299203</v>
      </c>
    </row>
    <row r="193" spans="1:20" ht="13.5" thickBot="1" x14ac:dyDescent="0.25">
      <c r="A193" s="8" t="str">
        <f>INDEX('[2]NHS Trusts and Care Trusts'!$H$2:$H$245,MATCH($B193,'[2]NHS Trusts and Care Trusts'!$A$2:$A$245,0))</f>
        <v>BRIGHTON</v>
      </c>
      <c r="B193" s="7" t="s">
        <v>229</v>
      </c>
      <c r="C193" s="2" t="s">
        <v>230</v>
      </c>
      <c r="D193" s="3">
        <f>INDEX('[3]Staff non MD Index Floor'!$N$2:$N$228,MATCH($B193,'[3]Staff non MD Index Floor'!$M$2:$M$228,0))</f>
        <v>1.0453873302155958</v>
      </c>
      <c r="E193" s="3">
        <f>INDEX('[3]Staff non MD Index Floor'!$N$2:$N$228,MATCH($B193,'[3]Staff non MD Index Floor'!$M$2:$M$228,0))</f>
        <v>1.0453873302155958</v>
      </c>
      <c r="F193" s="3">
        <f>INDEX('[4]M&amp;D Index'!$E$4:$E$230,MATCH($B193,'[4]M&amp;D Index'!$B$4:$B$230,0))</f>
        <v>1</v>
      </c>
      <c r="G193" s="3">
        <f>INDEX('[5]Building Index'!$P$4:$P$230,MATCH($B193,'[5]Building Index'!$L$4:$L$230,0))</f>
        <v>1.0904163818721402</v>
      </c>
      <c r="H193" s="3">
        <f>INDEX('[5]Building Index'!$P$4:$P$230,MATCH($B193,'[5]Building Index'!$L$4:$L$230,0))</f>
        <v>1.0904163818721402</v>
      </c>
      <c r="I193" s="3">
        <f>INDEX('[6]Land Index'!$F$7:$F$233,MATCH($B193,'[6]Land Index'!$A$7:$A$233,0))</f>
        <v>2.1935873396020584</v>
      </c>
      <c r="J193" s="3">
        <f>INDEX('[7]Business Rates Index'!$P$4:$P$230,MATCH(B193,'[7]Business Rates Index'!$M$4:$M$230,0))</f>
        <v>1.260708198131719</v>
      </c>
      <c r="K193" s="133">
        <f>SUMIF('Op Rev data input yr MFF adj'!$H$4:$H$241,$B193,'Op Rev data input yr MFF adj'!$F$4:$F$241)</f>
        <v>512261.36481039034</v>
      </c>
      <c r="N193" s="136">
        <f t="shared" si="16"/>
        <v>0.98365877401663904</v>
      </c>
      <c r="O193" s="31">
        <f t="shared" si="17"/>
        <v>0.98365877401663904</v>
      </c>
      <c r="P193" s="31">
        <f t="shared" si="18"/>
        <v>0.99603480709830883</v>
      </c>
      <c r="Q193" s="31">
        <f t="shared" si="19"/>
        <v>1.0857272657068706</v>
      </c>
      <c r="R193" s="31">
        <f t="shared" si="20"/>
        <v>1.0857272657068706</v>
      </c>
      <c r="S193" s="31">
        <f t="shared" si="21"/>
        <v>0.89038491386082119</v>
      </c>
      <c r="T193" s="137">
        <f t="shared" si="22"/>
        <v>1.2259177064896041</v>
      </c>
    </row>
    <row r="194" spans="1:20" ht="13.5" thickBot="1" x14ac:dyDescent="0.25">
      <c r="A194" s="8" t="str">
        <f>INDEX('[2]NHS Trusts and Care Trusts'!$H$2:$H$245,MATCH($B194,'[2]NHS Trusts and Care Trusts'!$A$2:$A$245,0))</f>
        <v>BIRMINGHAM</v>
      </c>
      <c r="B194" s="7" t="s">
        <v>419</v>
      </c>
      <c r="C194" s="2" t="s">
        <v>314</v>
      </c>
      <c r="D194" s="3">
        <f>INDEX('[3]Staff non MD Index Floor'!$N$2:$N$228,MATCH($B194,'[3]Staff non MD Index Floor'!$M$2:$M$228,0))</f>
        <v>1.0208072624920352</v>
      </c>
      <c r="E194" s="3">
        <f>INDEX('[3]Staff non MD Index Floor'!$N$2:$N$228,MATCH($B194,'[3]Staff non MD Index Floor'!$M$2:$M$228,0))</f>
        <v>1.0208072624920352</v>
      </c>
      <c r="F194" s="3">
        <f>INDEX('[4]M&amp;D Index'!$E$4:$E$230,MATCH($B194,'[4]M&amp;D Index'!$B$4:$B$230,0))</f>
        <v>1</v>
      </c>
      <c r="G194" s="3">
        <f>INDEX('[5]Building Index'!$P$4:$P$230,MATCH($B194,'[5]Building Index'!$L$4:$L$230,0))</f>
        <v>0.95509997569431737</v>
      </c>
      <c r="H194" s="3">
        <f>INDEX('[5]Building Index'!$P$4:$P$230,MATCH($B194,'[5]Building Index'!$L$4:$L$230,0))</f>
        <v>0.95509997569431737</v>
      </c>
      <c r="I194" s="3">
        <f>INDEX('[6]Land Index'!$F$7:$F$233,MATCH($B194,'[6]Land Index'!$A$7:$A$233,0))</f>
        <v>0.67120015655838516</v>
      </c>
      <c r="J194" s="3">
        <f>INDEX('[7]Business Rates Index'!$P$4:$P$230,MATCH(B194,'[7]Business Rates Index'!$M$4:$M$230,0))</f>
        <v>0.65916632209148418</v>
      </c>
      <c r="K194" s="133">
        <f>SUMIF('Op Rev data input yr MFF adj'!$H$4:$H$241,$B194,'Op Rev data input yr MFF adj'!$F$4:$F$241)</f>
        <v>442256.85084545414</v>
      </c>
      <c r="N194" s="136">
        <f t="shared" si="16"/>
        <v>0.96053012247920644</v>
      </c>
      <c r="O194" s="31">
        <f t="shared" si="17"/>
        <v>0.96053012247920644</v>
      </c>
      <c r="P194" s="31">
        <f t="shared" si="18"/>
        <v>0.99603480709830883</v>
      </c>
      <c r="Q194" s="31">
        <f t="shared" si="19"/>
        <v>0.95099276049658943</v>
      </c>
      <c r="R194" s="31">
        <f t="shared" si="20"/>
        <v>0.95099276049658943</v>
      </c>
      <c r="S194" s="31">
        <f t="shared" si="21"/>
        <v>0.27244253410444269</v>
      </c>
      <c r="T194" s="137">
        <f t="shared" si="22"/>
        <v>0.64097597443334087</v>
      </c>
    </row>
    <row r="195" spans="1:20" ht="13.5" thickBot="1" x14ac:dyDescent="0.25">
      <c r="A195" s="8" t="str">
        <f>INDEX('[2]NHS Trusts and Care Trusts'!$H$2:$H$245,MATCH($B195,'[2]NHS Trusts and Care Trusts'!$A$2:$A$245,0))</f>
        <v>BLACKPOOL</v>
      </c>
      <c r="B195" s="7" t="s">
        <v>224</v>
      </c>
      <c r="C195" s="2" t="s">
        <v>183</v>
      </c>
      <c r="D195" s="3">
        <f>INDEX('[3]Staff non MD Index Floor'!$N$2:$N$228,MATCH($B195,'[3]Staff non MD Index Floor'!$M$2:$M$228,0))</f>
        <v>0.96999208391337122</v>
      </c>
      <c r="E195" s="3">
        <f>INDEX('[3]Staff non MD Index Floor'!$N$2:$N$228,MATCH($B195,'[3]Staff non MD Index Floor'!$M$2:$M$228,0))</f>
        <v>0.96999208391337122</v>
      </c>
      <c r="F195" s="3">
        <f>INDEX('[4]M&amp;D Index'!$E$4:$E$230,MATCH($B195,'[4]M&amp;D Index'!$B$4:$B$230,0))</f>
        <v>1</v>
      </c>
      <c r="G195" s="3">
        <f>INDEX('[5]Building Index'!$P$4:$P$230,MATCH($B195,'[5]Building Index'!$L$4:$L$230,0))</f>
        <v>0.97506526300961027</v>
      </c>
      <c r="H195" s="3">
        <f>INDEX('[5]Building Index'!$P$4:$P$230,MATCH($B195,'[5]Building Index'!$L$4:$L$230,0))</f>
        <v>0.97506526300961027</v>
      </c>
      <c r="I195" s="3">
        <f>INDEX('[6]Land Index'!$F$7:$F$233,MATCH($B195,'[6]Land Index'!$A$7:$A$233,0))</f>
        <v>0.48133544979129678</v>
      </c>
      <c r="J195" s="3">
        <f>INDEX('[7]Business Rates Index'!$P$4:$P$230,MATCH(B195,'[7]Business Rates Index'!$M$4:$M$230,0))</f>
        <v>0.72835885438755132</v>
      </c>
      <c r="K195" s="133">
        <f>SUMIF('Op Rev data input yr MFF adj'!$H$4:$H$241,$B195,'Op Rev data input yr MFF adj'!$F$4:$F$241)</f>
        <v>400128.78626253887</v>
      </c>
      <c r="N195" s="136">
        <f t="shared" si="16"/>
        <v>0.91271550409099944</v>
      </c>
      <c r="O195" s="31">
        <f t="shared" si="17"/>
        <v>0.91271550409099944</v>
      </c>
      <c r="P195" s="31">
        <f t="shared" si="18"/>
        <v>0.99603480709830883</v>
      </c>
      <c r="Q195" s="31">
        <f t="shared" si="19"/>
        <v>0.97087219111250511</v>
      </c>
      <c r="R195" s="31">
        <f t="shared" si="20"/>
        <v>0.97087219111250511</v>
      </c>
      <c r="S195" s="31">
        <f t="shared" si="21"/>
        <v>0.19537577340245388</v>
      </c>
      <c r="T195" s="137">
        <f t="shared" si="22"/>
        <v>0.7082590702554401</v>
      </c>
    </row>
    <row r="196" spans="1:20" ht="13.5" thickBot="1" x14ac:dyDescent="0.25">
      <c r="A196" s="8" t="str">
        <f>INDEX('[2]NHS Trusts and Care Trusts'!$H$2:$H$245,MATCH($B196,'[2]NHS Trusts and Care Trusts'!$A$2:$A$245,0))</f>
        <v>DERBY</v>
      </c>
      <c r="B196" s="7" t="s">
        <v>262</v>
      </c>
      <c r="C196" s="2" t="s">
        <v>184</v>
      </c>
      <c r="D196" s="3">
        <f>INDEX('[3]Staff non MD Index Floor'!$N$2:$N$228,MATCH($B196,'[3]Staff non MD Index Floor'!$M$2:$M$228,0))</f>
        <v>1.0223009522515687</v>
      </c>
      <c r="E196" s="3">
        <f>INDEX('[3]Staff non MD Index Floor'!$N$2:$N$228,MATCH($B196,'[3]Staff non MD Index Floor'!$M$2:$M$228,0))</f>
        <v>1.0223009522515687</v>
      </c>
      <c r="F196" s="3">
        <f>INDEX('[4]M&amp;D Index'!$E$4:$E$230,MATCH($B196,'[4]M&amp;D Index'!$B$4:$B$230,0))</f>
        <v>1</v>
      </c>
      <c r="G196" s="3">
        <f>INDEX('[5]Building Index'!$P$4:$P$230,MATCH($B196,'[5]Building Index'!$L$4:$L$230,0))</f>
        <v>0.97107265868304848</v>
      </c>
      <c r="H196" s="3">
        <f>INDEX('[5]Building Index'!$P$4:$P$230,MATCH($B196,'[5]Building Index'!$L$4:$L$230,0))</f>
        <v>0.97107265868304848</v>
      </c>
      <c r="I196" s="3">
        <f>INDEX('[6]Land Index'!$F$7:$F$233,MATCH($B196,'[6]Land Index'!$A$7:$A$233,0))</f>
        <v>1.093924658654114</v>
      </c>
      <c r="J196" s="3">
        <f>INDEX('[7]Business Rates Index'!$P$4:$P$230,MATCH(B196,'[7]Business Rates Index'!$M$4:$M$230,0))</f>
        <v>0.65068103257621579</v>
      </c>
      <c r="K196" s="133">
        <f>SUMIF('Op Rev data input yr MFF adj'!$H$4:$H$241,$B196,'Op Rev data input yr MFF adj'!$F$4:$F$241)</f>
        <v>131557.9866887714</v>
      </c>
      <c r="N196" s="136">
        <f t="shared" ref="N196:N230" si="23">IFERROR((D196/N$1),0)</f>
        <v>0.96193561209550094</v>
      </c>
      <c r="O196" s="31">
        <f t="shared" ref="O196:O230" si="24">IFERROR((E196/O$1),0)</f>
        <v>0.96193561209550094</v>
      </c>
      <c r="P196" s="31">
        <f t="shared" ref="P196:P230" si="25">IFERROR((F196/P$1),0)</f>
        <v>0.99603480709830883</v>
      </c>
      <c r="Q196" s="31">
        <f t="shared" ref="Q196:Q230" si="26">IFERROR((G196/Q$1),0)</f>
        <v>0.96689675617719639</v>
      </c>
      <c r="R196" s="31">
        <f t="shared" ref="R196:R230" si="27">IFERROR((H196/R$1),0)</f>
        <v>0.96689675617719639</v>
      </c>
      <c r="S196" s="31">
        <f t="shared" ref="S196:S230" si="28">IFERROR((I196/S$1),0)</f>
        <v>0.44402791508756095</v>
      </c>
      <c r="T196" s="137">
        <f t="shared" ref="T196:T230" si="29">IFERROR((J196/T$1),0)</f>
        <v>0.63272484488815861</v>
      </c>
    </row>
    <row r="197" spans="1:20" ht="13.5" thickBot="1" x14ac:dyDescent="0.25">
      <c r="A197" s="8" t="str">
        <f>INDEX('[2]NHS Trusts and Care Trusts'!$H$2:$H$245,MATCH($B197,'[2]NHS Trusts and Care Trusts'!$A$2:$A$245,0))</f>
        <v>PRESTON</v>
      </c>
      <c r="B197" s="7" t="s">
        <v>17</v>
      </c>
      <c r="C197" s="2" t="s">
        <v>18</v>
      </c>
      <c r="D197" s="3">
        <f>INDEX('[3]Staff non MD Index Floor'!$N$2:$N$228,MATCH($B197,'[3]Staff non MD Index Floor'!$M$2:$M$228,0))</f>
        <v>0.99073855463981153</v>
      </c>
      <c r="E197" s="3">
        <f>INDEX('[3]Staff non MD Index Floor'!$N$2:$N$228,MATCH($B197,'[3]Staff non MD Index Floor'!$M$2:$M$228,0))</f>
        <v>0.99073855463981153</v>
      </c>
      <c r="F197" s="3">
        <f>INDEX('[4]M&amp;D Index'!$E$4:$E$230,MATCH($B197,'[4]M&amp;D Index'!$B$4:$B$230,0))</f>
        <v>1</v>
      </c>
      <c r="G197" s="3">
        <f>INDEX('[5]Building Index'!$P$4:$P$230,MATCH($B197,'[5]Building Index'!$L$4:$L$230,0))</f>
        <v>0.94408954518409494</v>
      </c>
      <c r="H197" s="3">
        <f>INDEX('[5]Building Index'!$P$4:$P$230,MATCH($B197,'[5]Building Index'!$L$4:$L$230,0))</f>
        <v>0.94408954518409494</v>
      </c>
      <c r="I197" s="3">
        <f>INDEX('[6]Land Index'!$F$7:$F$233,MATCH($B197,'[6]Land Index'!$A$7:$A$233,0))</f>
        <v>0.8225387452012326</v>
      </c>
      <c r="J197" s="3">
        <f>INDEX('[7]Business Rates Index'!$P$4:$P$230,MATCH(B197,'[7]Business Rates Index'!$M$4:$M$230,0))</f>
        <v>0.74193764380232419</v>
      </c>
      <c r="K197" s="133">
        <f>SUMIF('Op Rev data input yr MFF adj'!$H$4:$H$241,$B197,'Op Rev data input yr MFF adj'!$F$4:$F$241)</f>
        <v>448968.5738320339</v>
      </c>
      <c r="N197" s="136">
        <f t="shared" si="23"/>
        <v>0.93223692679251013</v>
      </c>
      <c r="O197" s="31">
        <f t="shared" si="24"/>
        <v>0.93223692679251013</v>
      </c>
      <c r="P197" s="31">
        <f t="shared" si="25"/>
        <v>0.99603480709830883</v>
      </c>
      <c r="Q197" s="31">
        <f t="shared" si="26"/>
        <v>0.94002967812653648</v>
      </c>
      <c r="R197" s="31">
        <f t="shared" si="27"/>
        <v>0.94002967812653648</v>
      </c>
      <c r="S197" s="31">
        <f t="shared" si="28"/>
        <v>0.33387140624455319</v>
      </c>
      <c r="T197" s="137">
        <f t="shared" si="29"/>
        <v>0.72146313952454821</v>
      </c>
    </row>
    <row r="198" spans="1:20" ht="13.5" thickBot="1" x14ac:dyDescent="0.25">
      <c r="A198" s="8" t="str">
        <f>INDEX('[2]NHS Trusts and Care Trusts'!$H$2:$H$245,MATCH($B198,'[2]NHS Trusts and Care Trusts'!$A$2:$A$245,0))</f>
        <v>DARLINGTON</v>
      </c>
      <c r="B198" s="7" t="s">
        <v>4</v>
      </c>
      <c r="C198" s="2" t="s">
        <v>5</v>
      </c>
      <c r="D198" s="3">
        <f>INDEX('[3]Staff non MD Index Floor'!$N$2:$N$228,MATCH($B198,'[3]Staff non MD Index Floor'!$M$2:$M$228,0))</f>
        <v>1.0209521844839302</v>
      </c>
      <c r="E198" s="3">
        <f>INDEX('[3]Staff non MD Index Floor'!$N$2:$N$228,MATCH($B198,'[3]Staff non MD Index Floor'!$M$2:$M$228,0))</f>
        <v>1.0209521844839302</v>
      </c>
      <c r="F198" s="3">
        <f>INDEX('[4]M&amp;D Index'!$E$4:$E$230,MATCH($B198,'[4]M&amp;D Index'!$B$4:$B$230,0))</f>
        <v>0.99999999999999989</v>
      </c>
      <c r="G198" s="3">
        <f>INDEX('[5]Building Index'!$P$4:$P$230,MATCH($B198,'[5]Building Index'!$L$4:$L$230,0))</f>
        <v>0.94132068948303416</v>
      </c>
      <c r="H198" s="3">
        <f>INDEX('[5]Building Index'!$P$4:$P$230,MATCH($B198,'[5]Building Index'!$L$4:$L$230,0))</f>
        <v>0.94132068948303416</v>
      </c>
      <c r="I198" s="3">
        <f>INDEX('[6]Land Index'!$F$7:$F$233,MATCH($B198,'[6]Land Index'!$A$7:$A$233,0))</f>
        <v>0.30757386666391406</v>
      </c>
      <c r="J198" s="3">
        <f>INDEX('[7]Business Rates Index'!$P$4:$P$230,MATCH(B198,'[7]Business Rates Index'!$M$4:$M$230,0))</f>
        <v>0.50194100073984016</v>
      </c>
      <c r="K198" s="133">
        <f>SUMIF('Op Rev data input yr MFF adj'!$H$4:$H$241,$B198,'Op Rev data input yr MFF adj'!$F$4:$F$241)</f>
        <v>468686.30459380388</v>
      </c>
      <c r="N198" s="136">
        <f t="shared" si="23"/>
        <v>0.96066648704452606</v>
      </c>
      <c r="O198" s="31">
        <f t="shared" si="24"/>
        <v>0.96066648704452606</v>
      </c>
      <c r="P198" s="31">
        <f t="shared" si="25"/>
        <v>0.99603480709830872</v>
      </c>
      <c r="Q198" s="31">
        <f t="shared" si="26"/>
        <v>0.93727272933208772</v>
      </c>
      <c r="R198" s="31">
        <f t="shared" si="27"/>
        <v>0.93727272933208772</v>
      </c>
      <c r="S198" s="31">
        <f t="shared" si="28"/>
        <v>0.12484532793896867</v>
      </c>
      <c r="T198" s="137">
        <f t="shared" si="29"/>
        <v>0.48808944157892348</v>
      </c>
    </row>
    <row r="199" spans="1:20" ht="13.5" thickBot="1" x14ac:dyDescent="0.25">
      <c r="A199" s="8" t="str">
        <f>INDEX('[2]NHS Trusts and Care Trusts'!$H$2:$H$245,MATCH($B199,'[2]NHS Trusts and Care Trusts'!$A$2:$A$245,0))</f>
        <v>AMERSHAM</v>
      </c>
      <c r="B199" s="7" t="s">
        <v>231</v>
      </c>
      <c r="C199" s="2" t="s">
        <v>185</v>
      </c>
      <c r="D199" s="3">
        <f>INDEX('[3]Staff non MD Index Floor'!$N$2:$N$228,MATCH($B199,'[3]Staff non MD Index Floor'!$M$2:$M$228,0))</f>
        <v>1.1398550231577469</v>
      </c>
      <c r="E199" s="3">
        <f>INDEX('[3]Staff non MD Index Floor'!$N$2:$N$228,MATCH($B199,'[3]Staff non MD Index Floor'!$M$2:$M$228,0))</f>
        <v>1.1398550231577469</v>
      </c>
      <c r="F199" s="3">
        <f>INDEX('[4]M&amp;D Index'!$E$4:$E$230,MATCH($B199,'[4]M&amp;D Index'!$B$4:$B$230,0))</f>
        <v>1</v>
      </c>
      <c r="G199" s="3">
        <f>INDEX('[5]Building Index'!$P$4:$P$230,MATCH($B199,'[5]Building Index'!$L$4:$L$230,0))</f>
        <v>1.1037380321600101</v>
      </c>
      <c r="H199" s="3">
        <f>INDEX('[5]Building Index'!$P$4:$P$230,MATCH($B199,'[5]Building Index'!$L$4:$L$230,0))</f>
        <v>1.1037380321600101</v>
      </c>
      <c r="I199" s="3">
        <f>INDEX('[6]Land Index'!$F$7:$F$233,MATCH($B199,'[6]Land Index'!$A$7:$A$233,0))</f>
        <v>1.8198492914085485</v>
      </c>
      <c r="J199" s="3">
        <f>INDEX('[7]Business Rates Index'!$P$4:$P$230,MATCH(B199,'[7]Business Rates Index'!$M$4:$M$230,0))</f>
        <v>0.86821531538807717</v>
      </c>
      <c r="K199" s="133">
        <f>SUMIF('Op Rev data input yr MFF adj'!$H$4:$H$241,$B199,'Op Rev data input yr MFF adj'!$F$4:$F$241)</f>
        <v>342467.11828676856</v>
      </c>
      <c r="N199" s="136">
        <f t="shared" si="23"/>
        <v>1.0725482911724404</v>
      </c>
      <c r="O199" s="31">
        <f t="shared" si="24"/>
        <v>1.0725482911724404</v>
      </c>
      <c r="P199" s="31">
        <f t="shared" si="25"/>
        <v>0.99603480709830883</v>
      </c>
      <c r="Q199" s="31">
        <f t="shared" si="26"/>
        <v>1.0989916289191322</v>
      </c>
      <c r="R199" s="31">
        <f t="shared" si="27"/>
        <v>1.0989916289191322</v>
      </c>
      <c r="S199" s="31">
        <f t="shared" si="28"/>
        <v>0.73868330898756451</v>
      </c>
      <c r="T199" s="137">
        <f t="shared" si="29"/>
        <v>0.84425605366650858</v>
      </c>
    </row>
    <row r="200" spans="1:20" ht="13.5" thickBot="1" x14ac:dyDescent="0.25">
      <c r="A200" s="8" t="str">
        <f>INDEX('[2]NHS Trusts and Care Trusts'!$H$2:$H$245,MATCH($B200,'[2]NHS Trusts and Care Trusts'!$A$2:$A$245,0))</f>
        <v>BLACKBURN</v>
      </c>
      <c r="B200" s="7" t="s">
        <v>278</v>
      </c>
      <c r="C200" s="2" t="s">
        <v>279</v>
      </c>
      <c r="D200" s="3">
        <f>INDEX('[3]Staff non MD Index Floor'!$N$2:$N$228,MATCH($B200,'[3]Staff non MD Index Floor'!$M$2:$M$228,0))</f>
        <v>0.98739520329967756</v>
      </c>
      <c r="E200" s="3">
        <f>INDEX('[3]Staff non MD Index Floor'!$N$2:$N$228,MATCH($B200,'[3]Staff non MD Index Floor'!$M$2:$M$228,0))</f>
        <v>0.98739520329967756</v>
      </c>
      <c r="F200" s="3">
        <f>INDEX('[4]M&amp;D Index'!$E$4:$E$230,MATCH($B200,'[4]M&amp;D Index'!$B$4:$B$230,0))</f>
        <v>0.99999999999999978</v>
      </c>
      <c r="G200" s="3">
        <f>INDEX('[5]Building Index'!$P$4:$P$230,MATCH($B200,'[5]Building Index'!$L$4:$L$230,0))</f>
        <v>0.99025965454198106</v>
      </c>
      <c r="H200" s="3">
        <f>INDEX('[5]Building Index'!$P$4:$P$230,MATCH($B200,'[5]Building Index'!$L$4:$L$230,0))</f>
        <v>0.99025965454198106</v>
      </c>
      <c r="I200" s="3">
        <f>INDEX('[6]Land Index'!$F$7:$F$233,MATCH($B200,'[6]Land Index'!$A$7:$A$233,0))</f>
        <v>0.18936384051097802</v>
      </c>
      <c r="J200" s="3">
        <f>INDEX('[7]Business Rates Index'!$P$4:$P$230,MATCH(B200,'[7]Business Rates Index'!$M$4:$M$230,0))</f>
        <v>0.487337401630142</v>
      </c>
      <c r="K200" s="133">
        <f>SUMIF('Op Rev data input yr MFF adj'!$H$4:$H$241,$B200,'Op Rev data input yr MFF adj'!$F$4:$F$241)</f>
        <v>462489.03145575104</v>
      </c>
      <c r="N200" s="136">
        <f t="shared" si="23"/>
        <v>0.92909099534175799</v>
      </c>
      <c r="O200" s="31">
        <f t="shared" si="24"/>
        <v>0.92909099534175799</v>
      </c>
      <c r="P200" s="31">
        <f t="shared" si="25"/>
        <v>0.99603480709830861</v>
      </c>
      <c r="Q200" s="31">
        <f t="shared" si="26"/>
        <v>0.98600124222250107</v>
      </c>
      <c r="R200" s="31">
        <f t="shared" si="27"/>
        <v>0.98600124222250107</v>
      </c>
      <c r="S200" s="31">
        <f t="shared" si="28"/>
        <v>7.6863457304740188E-2</v>
      </c>
      <c r="T200" s="137">
        <f t="shared" si="29"/>
        <v>0.4738888432536445</v>
      </c>
    </row>
    <row r="201" spans="1:20" ht="13.5" thickBot="1" x14ac:dyDescent="0.25">
      <c r="A201" s="8" t="str">
        <f>INDEX('[2]NHS Trusts and Care Trusts'!$H$2:$H$245,MATCH($B201,'[2]NHS Trusts and Care Trusts'!$A$2:$A$245,0))</f>
        <v>BIRMINGHAM</v>
      </c>
      <c r="B201" s="7" t="s">
        <v>219</v>
      </c>
      <c r="C201" s="2" t="s">
        <v>220</v>
      </c>
      <c r="D201" s="3">
        <f>INDEX('[3]Staff non MD Index Floor'!$N$2:$N$228,MATCH($B201,'[3]Staff non MD Index Floor'!$M$2:$M$228,0))</f>
        <v>1.0388385247198708</v>
      </c>
      <c r="E201" s="3">
        <f>INDEX('[3]Staff non MD Index Floor'!$N$2:$N$228,MATCH($B201,'[3]Staff non MD Index Floor'!$M$2:$M$228,0))</f>
        <v>1.0388385247198708</v>
      </c>
      <c r="F201" s="3">
        <f>INDEX('[4]M&amp;D Index'!$E$4:$E$230,MATCH($B201,'[4]M&amp;D Index'!$B$4:$B$230,0))</f>
        <v>1</v>
      </c>
      <c r="G201" s="3">
        <f>INDEX('[5]Building Index'!$P$4:$P$230,MATCH($B201,'[5]Building Index'!$L$4:$L$230,0))</f>
        <v>0.95002421463043285</v>
      </c>
      <c r="H201" s="3">
        <f>INDEX('[5]Building Index'!$P$4:$P$230,MATCH($B201,'[5]Building Index'!$L$4:$L$230,0))</f>
        <v>0.95002421463043285</v>
      </c>
      <c r="I201" s="3">
        <f>INDEX('[6]Land Index'!$F$7:$F$233,MATCH($B201,'[6]Land Index'!$A$7:$A$233,0))</f>
        <v>1.2728925391034733</v>
      </c>
      <c r="J201" s="3">
        <f>INDEX('[7]Business Rates Index'!$P$4:$P$230,MATCH(B201,'[7]Business Rates Index'!$M$4:$M$230,0))</f>
        <v>0.82239244643001896</v>
      </c>
      <c r="K201" s="133">
        <f>SUMIF('Op Rev data input yr MFF adj'!$H$4:$H$241,$B201,'Op Rev data input yr MFF adj'!$F$4:$F$241)</f>
        <v>223620.69933695774</v>
      </c>
      <c r="N201" s="136">
        <f t="shared" si="23"/>
        <v>0.97749666567745563</v>
      </c>
      <c r="O201" s="31">
        <f t="shared" si="24"/>
        <v>0.97749666567745563</v>
      </c>
      <c r="P201" s="31">
        <f t="shared" si="25"/>
        <v>0.99603480709830883</v>
      </c>
      <c r="Q201" s="31">
        <f t="shared" si="26"/>
        <v>0.94593882672148322</v>
      </c>
      <c r="R201" s="31">
        <f t="shared" si="27"/>
        <v>0.94593882672148322</v>
      </c>
      <c r="S201" s="31">
        <f t="shared" si="28"/>
        <v>0.51667161517686966</v>
      </c>
      <c r="T201" s="137">
        <f t="shared" si="29"/>
        <v>0.79969771217155849</v>
      </c>
    </row>
    <row r="202" spans="1:20" ht="13.5" thickBot="1" x14ac:dyDescent="0.25">
      <c r="A202" s="8" t="str">
        <f>INDEX('[2]NHS Trusts and Care Trusts'!$H$2:$H$245,MATCH($B202,'[2]NHS Trusts and Care Trusts'!$A$2:$A$245,0))</f>
        <v>MANCHESTER</v>
      </c>
      <c r="B202" s="7" t="s">
        <v>299</v>
      </c>
      <c r="C202" s="2" t="s">
        <v>803</v>
      </c>
      <c r="D202" s="3">
        <f>INDEX('[3]Staff non MD Index Floor'!$N$2:$N$228,MATCH($B202,'[3]Staff non MD Index Floor'!$M$2:$M$228,0))</f>
        <v>1.0192608453263825</v>
      </c>
      <c r="E202" s="3">
        <f>INDEX('[3]Staff non MD Index Floor'!$N$2:$N$228,MATCH($B202,'[3]Staff non MD Index Floor'!$M$2:$M$228,0))</f>
        <v>1.0192608453263825</v>
      </c>
      <c r="F202" s="3">
        <f>INDEX('[4]M&amp;D Index'!$E$4:$E$230,MATCH($B202,'[4]M&amp;D Index'!$B$4:$B$230,0))</f>
        <v>1</v>
      </c>
      <c r="G202" s="3">
        <f>INDEX('[5]Building Index'!$P$4:$P$230,MATCH($B202,'[5]Building Index'!$L$4:$L$230,0))</f>
        <v>0.95635836812176001</v>
      </c>
      <c r="H202" s="3">
        <f>INDEX('[5]Building Index'!$P$4:$P$230,MATCH($B202,'[5]Building Index'!$L$4:$L$230,0))</f>
        <v>0.95635836812176001</v>
      </c>
      <c r="I202" s="3">
        <f>INDEX('[6]Land Index'!$F$7:$F$233,MATCH($B202,'[6]Land Index'!$A$7:$A$233,0))</f>
        <v>0.82742218605621276</v>
      </c>
      <c r="J202" s="3">
        <f>INDEX('[7]Business Rates Index'!$P$4:$P$230,MATCH(B202,'[7]Business Rates Index'!$M$4:$M$230,0))</f>
        <v>0.67681802759930199</v>
      </c>
      <c r="K202" s="133">
        <f>SUMIF('Op Rev data input yr MFF adj'!$H$4:$H$241,$B202,'Op Rev data input yr MFF adj'!$F$4:$F$241)</f>
        <v>266735.61333749077</v>
      </c>
      <c r="N202" s="136">
        <f t="shared" si="23"/>
        <v>0.95907501893115543</v>
      </c>
      <c r="O202" s="31">
        <f t="shared" si="24"/>
        <v>0.95907501893115543</v>
      </c>
      <c r="P202" s="31">
        <f t="shared" si="25"/>
        <v>0.99603480709830883</v>
      </c>
      <c r="Q202" s="31">
        <f t="shared" si="26"/>
        <v>0.95224574146069396</v>
      </c>
      <c r="R202" s="31">
        <f t="shared" si="27"/>
        <v>0.95224574146069396</v>
      </c>
      <c r="S202" s="31">
        <f t="shared" si="28"/>
        <v>0.33585361228053201</v>
      </c>
      <c r="T202" s="137">
        <f t="shared" si="29"/>
        <v>0.65814056364109108</v>
      </c>
    </row>
    <row r="203" spans="1:20" ht="13.5" thickBot="1" x14ac:dyDescent="0.25">
      <c r="A203" s="8" t="str">
        <f>INDEX('[2]NHS Trusts and Care Trusts'!$H$2:$H$245,MATCH($B203,'[2]NHS Trusts and Care Trusts'!$A$2:$A$245,0))</f>
        <v>SHREWSBURY</v>
      </c>
      <c r="B203" s="7" t="s">
        <v>323</v>
      </c>
      <c r="C203" s="2" t="s">
        <v>324</v>
      </c>
      <c r="D203" s="3">
        <f>INDEX('[3]Staff non MD Index Floor'!$N$2:$N$228,MATCH($B203,'[3]Staff non MD Index Floor'!$M$2:$M$228,0))</f>
        <v>0.99928009810770835</v>
      </c>
      <c r="E203" s="3">
        <f>INDEX('[3]Staff non MD Index Floor'!$N$2:$N$228,MATCH($B203,'[3]Staff non MD Index Floor'!$M$2:$M$228,0))</f>
        <v>0.99928009810770835</v>
      </c>
      <c r="F203" s="3">
        <f>INDEX('[4]M&amp;D Index'!$E$4:$E$230,MATCH($B203,'[4]M&amp;D Index'!$B$4:$B$230,0))</f>
        <v>1</v>
      </c>
      <c r="G203" s="3">
        <f>INDEX('[5]Building Index'!$P$4:$P$230,MATCH($B203,'[5]Building Index'!$L$4:$L$230,0))</f>
        <v>0.94237402321839925</v>
      </c>
      <c r="H203" s="3">
        <f>INDEX('[5]Building Index'!$P$4:$P$230,MATCH($B203,'[5]Building Index'!$L$4:$L$230,0))</f>
        <v>0.94237402321839925</v>
      </c>
      <c r="I203" s="3">
        <f>INDEX('[6]Land Index'!$F$7:$F$233,MATCH($B203,'[6]Land Index'!$A$7:$A$233,0))</f>
        <v>0.51904842216999325</v>
      </c>
      <c r="J203" s="3">
        <f>INDEX('[7]Business Rates Index'!$P$4:$P$230,MATCH(B203,'[7]Business Rates Index'!$M$4:$M$230,0))</f>
        <v>0.55021619120513277</v>
      </c>
      <c r="K203" s="133">
        <f>SUMIF('Op Rev data input yr MFF adj'!$H$4:$H$241,$B203,'Op Rev data input yr MFF adj'!$F$4:$F$241)</f>
        <v>341285.26187576121</v>
      </c>
      <c r="N203" s="136">
        <f t="shared" si="23"/>
        <v>0.9402741049110821</v>
      </c>
      <c r="O203" s="31">
        <f t="shared" si="24"/>
        <v>0.9402741049110821</v>
      </c>
      <c r="P203" s="31">
        <f t="shared" si="25"/>
        <v>0.99603480709830883</v>
      </c>
      <c r="Q203" s="31">
        <f t="shared" si="26"/>
        <v>0.93832153341774471</v>
      </c>
      <c r="R203" s="31">
        <f t="shared" si="27"/>
        <v>0.93832153341774471</v>
      </c>
      <c r="S203" s="31">
        <f t="shared" si="28"/>
        <v>0.21068360321010257</v>
      </c>
      <c r="T203" s="137">
        <f t="shared" si="29"/>
        <v>0.53503243033973513</v>
      </c>
    </row>
    <row r="204" spans="1:20" ht="13.5" thickBot="1" x14ac:dyDescent="0.25">
      <c r="A204" s="8" t="str">
        <f>INDEX('[2]NHS Trusts and Care Trusts'!$H$2:$H$245,MATCH($B204,'[2]NHS Trusts and Care Trusts'!$A$2:$A$245,0))</f>
        <v>LEATHERHEAD</v>
      </c>
      <c r="B204" s="7" t="s">
        <v>89</v>
      </c>
      <c r="C204" s="2" t="s">
        <v>90</v>
      </c>
      <c r="D204" s="3">
        <f>INDEX('[3]Staff non MD Index Floor'!$N$2:$N$228,MATCH($B204,'[3]Staff non MD Index Floor'!$M$2:$M$228,0))</f>
        <v>1.1827336951862977</v>
      </c>
      <c r="E204" s="3">
        <f>INDEX('[3]Staff non MD Index Floor'!$N$2:$N$228,MATCH($B204,'[3]Staff non MD Index Floor'!$M$2:$M$228,0))</f>
        <v>1.1827336951862977</v>
      </c>
      <c r="F204" s="3">
        <f>INDEX('[4]M&amp;D Index'!$E$4:$E$230,MATCH($B204,'[4]M&amp;D Index'!$B$4:$B$230,0))</f>
        <v>1.0014591525175878</v>
      </c>
      <c r="G204" s="3">
        <f>INDEX('[5]Building Index'!$P$4:$P$230,MATCH($B204,'[5]Building Index'!$L$4:$L$230,0))</f>
        <v>1.1028888360095548</v>
      </c>
      <c r="H204" s="3">
        <f>INDEX('[5]Building Index'!$P$4:$P$230,MATCH($B204,'[5]Building Index'!$L$4:$L$230,0))</f>
        <v>1.1028888360095548</v>
      </c>
      <c r="I204" s="3">
        <f>INDEX('[6]Land Index'!$F$7:$F$233,MATCH($B204,'[6]Land Index'!$A$7:$A$233,0))</f>
        <v>1.3120389391893008</v>
      </c>
      <c r="J204" s="3">
        <f>INDEX('[7]Business Rates Index'!$P$4:$P$230,MATCH(B204,'[7]Business Rates Index'!$M$4:$M$230,0))</f>
        <v>1.4131927507113493</v>
      </c>
      <c r="K204" s="133">
        <f>SUMIF('Op Rev data input yr MFF adj'!$H$4:$H$241,$B204,'Op Rev data input yr MFF adj'!$F$4:$F$241)</f>
        <v>140404.54829506163</v>
      </c>
      <c r="N204" s="136">
        <f t="shared" si="23"/>
        <v>1.1128950418360124</v>
      </c>
      <c r="O204" s="31">
        <f t="shared" si="24"/>
        <v>1.1128950418360124</v>
      </c>
      <c r="P204" s="31">
        <f t="shared" si="25"/>
        <v>0.99748817379469135</v>
      </c>
      <c r="Q204" s="31">
        <f t="shared" si="26"/>
        <v>1.0981460845657911</v>
      </c>
      <c r="R204" s="31">
        <f t="shared" si="27"/>
        <v>1.0981460845657911</v>
      </c>
      <c r="S204" s="31">
        <f t="shared" si="28"/>
        <v>0.5325612783961623</v>
      </c>
      <c r="T204" s="137">
        <f t="shared" si="29"/>
        <v>1.3741942967826919</v>
      </c>
    </row>
    <row r="205" spans="1:20" ht="13.5" thickBot="1" x14ac:dyDescent="0.25">
      <c r="A205" s="8" t="str">
        <f>INDEX('[2]NHS Trusts and Care Trusts'!$H$2:$H$245,MATCH($B205,'[2]NHS Trusts and Care Trusts'!$A$2:$A$245,0))</f>
        <v>MAIDSTONE</v>
      </c>
      <c r="B205" s="7" t="s">
        <v>204</v>
      </c>
      <c r="C205" s="2" t="s">
        <v>205</v>
      </c>
      <c r="D205" s="3">
        <f>INDEX('[3]Staff non MD Index Floor'!$N$2:$N$228,MATCH($B205,'[3]Staff non MD Index Floor'!$M$2:$M$228,0))</f>
        <v>1.0741379461018954</v>
      </c>
      <c r="E205" s="3">
        <f>INDEX('[3]Staff non MD Index Floor'!$N$2:$N$228,MATCH($B205,'[3]Staff non MD Index Floor'!$M$2:$M$228,0))</f>
        <v>1.0741379461018954</v>
      </c>
      <c r="F205" s="3">
        <f>INDEX('[4]M&amp;D Index'!$E$4:$E$230,MATCH($B205,'[4]M&amp;D Index'!$B$4:$B$230,0))</f>
        <v>1.0003744917460689</v>
      </c>
      <c r="G205" s="3">
        <f>INDEX('[5]Building Index'!$P$4:$P$230,MATCH($B205,'[5]Building Index'!$L$4:$L$230,0))</f>
        <v>1.0927922716285479</v>
      </c>
      <c r="H205" s="3">
        <f>INDEX('[5]Building Index'!$P$4:$P$230,MATCH($B205,'[5]Building Index'!$L$4:$L$230,0))</f>
        <v>1.0927922716285479</v>
      </c>
      <c r="I205" s="3">
        <f>INDEX('[6]Land Index'!$F$7:$F$233,MATCH($B205,'[6]Land Index'!$A$7:$A$233,0))</f>
        <v>1.343301158100086</v>
      </c>
      <c r="J205" s="3">
        <f>INDEX('[7]Business Rates Index'!$P$4:$P$230,MATCH(B205,'[7]Business Rates Index'!$M$4:$M$230,0))</f>
        <v>1.16041855511596</v>
      </c>
      <c r="K205" s="133">
        <f>SUMIF('Op Rev data input yr MFF adj'!$H$4:$H$241,$B205,'Op Rev data input yr MFF adj'!$F$4:$F$241)</f>
        <v>166852.40956993608</v>
      </c>
      <c r="N205" s="136">
        <f t="shared" si="23"/>
        <v>1.0107117090939259</v>
      </c>
      <c r="O205" s="31">
        <f t="shared" si="24"/>
        <v>1.0107117090939259</v>
      </c>
      <c r="P205" s="31">
        <f t="shared" si="25"/>
        <v>0.99640781391236433</v>
      </c>
      <c r="Q205" s="31">
        <f t="shared" si="26"/>
        <v>1.088092938427613</v>
      </c>
      <c r="R205" s="31">
        <f t="shared" si="27"/>
        <v>1.088092938427613</v>
      </c>
      <c r="S205" s="31">
        <f t="shared" si="28"/>
        <v>0.54525072439607736</v>
      </c>
      <c r="T205" s="137">
        <f t="shared" si="29"/>
        <v>1.1283956555243302</v>
      </c>
    </row>
    <row r="206" spans="1:20" ht="13.5" thickBot="1" x14ac:dyDescent="0.25">
      <c r="A206" s="8" t="str">
        <f>INDEX('[2]NHS Trusts and Care Trusts'!$H$2:$H$245,MATCH($B206,'[2]NHS Trusts and Care Trusts'!$A$2:$A$245,0))</f>
        <v>WIGAN</v>
      </c>
      <c r="B206" s="7" t="s">
        <v>228</v>
      </c>
      <c r="C206" s="2" t="s">
        <v>456</v>
      </c>
      <c r="D206" s="3">
        <f>INDEX('[3]Staff non MD Index Floor'!$N$2:$N$228,MATCH($B206,'[3]Staff non MD Index Floor'!$M$2:$M$228,0))</f>
        <v>1.0125545753041916</v>
      </c>
      <c r="E206" s="3">
        <f>INDEX('[3]Staff non MD Index Floor'!$N$2:$N$228,MATCH($B206,'[3]Staff non MD Index Floor'!$M$2:$M$228,0))</f>
        <v>1.0125545753041916</v>
      </c>
      <c r="F206" s="3">
        <f>INDEX('[4]M&amp;D Index'!$E$4:$E$230,MATCH($B206,'[4]M&amp;D Index'!$B$4:$B$230,0))</f>
        <v>1</v>
      </c>
      <c r="G206" s="3">
        <f>INDEX('[5]Building Index'!$P$4:$P$230,MATCH($B206,'[5]Building Index'!$L$4:$L$230,0))</f>
        <v>1.007900663815503</v>
      </c>
      <c r="H206" s="3">
        <f>INDEX('[5]Building Index'!$P$4:$P$230,MATCH($B206,'[5]Building Index'!$L$4:$L$230,0))</f>
        <v>1.007900663815503</v>
      </c>
      <c r="I206" s="3">
        <f>INDEX('[6]Land Index'!$F$7:$F$233,MATCH($B206,'[6]Land Index'!$A$7:$A$233,0))</f>
        <v>1.0062077327698669</v>
      </c>
      <c r="J206" s="3">
        <f>INDEX('[7]Business Rates Index'!$P$4:$P$230,MATCH(B206,'[7]Business Rates Index'!$M$4:$M$230,0))</f>
        <v>0.53190732405521945</v>
      </c>
      <c r="K206" s="133">
        <f>SUMIF('Op Rev data input yr MFF adj'!$H$4:$H$241,$B206,'Op Rev data input yr MFF adj'!$F$4:$F$241)</f>
        <v>157662.56969985721</v>
      </c>
      <c r="N206" s="136">
        <f t="shared" si="23"/>
        <v>0.95276474410996315</v>
      </c>
      <c r="O206" s="31">
        <f t="shared" si="24"/>
        <v>0.95276474410996315</v>
      </c>
      <c r="P206" s="31">
        <f t="shared" si="25"/>
        <v>0.99603480709830883</v>
      </c>
      <c r="Q206" s="31">
        <f t="shared" si="26"/>
        <v>1.003566389886521</v>
      </c>
      <c r="R206" s="31">
        <f t="shared" si="27"/>
        <v>1.003566389886521</v>
      </c>
      <c r="S206" s="31">
        <f t="shared" si="28"/>
        <v>0.40842330245711517</v>
      </c>
      <c r="T206" s="137">
        <f t="shared" si="29"/>
        <v>0.51722881451641711</v>
      </c>
    </row>
    <row r="207" spans="1:20" ht="13.5" thickBot="1" x14ac:dyDescent="0.25">
      <c r="A207" s="8" t="str">
        <f>INDEX('[2]NHS Trusts and Care Trusts'!$H$2:$H$245,MATCH($B207,'[2]NHS Trusts and Care Trusts'!$A$2:$A$245,0))</f>
        <v>NORWICH</v>
      </c>
      <c r="B207" s="7" t="s">
        <v>54</v>
      </c>
      <c r="C207" s="2" t="s">
        <v>55</v>
      </c>
      <c r="D207" s="3">
        <f>INDEX('[3]Staff non MD Index Floor'!$N$2:$N$228,MATCH($B207,'[3]Staff non MD Index Floor'!$M$2:$M$228,0))</f>
        <v>0.98236167503377292</v>
      </c>
      <c r="E207" s="3">
        <f>INDEX('[3]Staff non MD Index Floor'!$N$2:$N$228,MATCH($B207,'[3]Staff non MD Index Floor'!$M$2:$M$228,0))</f>
        <v>0.98236167503377292</v>
      </c>
      <c r="F207" s="3">
        <f>INDEX('[4]M&amp;D Index'!$E$4:$E$230,MATCH($B207,'[4]M&amp;D Index'!$B$4:$B$230,0))</f>
        <v>1.0000000000000002</v>
      </c>
      <c r="G207" s="3">
        <f>INDEX('[5]Building Index'!$P$4:$P$230,MATCH($B207,'[5]Building Index'!$L$4:$L$230,0))</f>
        <v>0.91336711765192768</v>
      </c>
      <c r="H207" s="3">
        <f>INDEX('[5]Building Index'!$P$4:$P$230,MATCH($B207,'[5]Building Index'!$L$4:$L$230,0))</f>
        <v>0.91336711765192768</v>
      </c>
      <c r="I207" s="3">
        <f>INDEX('[6]Land Index'!$F$7:$F$233,MATCH($B207,'[6]Land Index'!$A$7:$A$233,0))</f>
        <v>0.42062680805372515</v>
      </c>
      <c r="J207" s="3">
        <f>INDEX('[7]Business Rates Index'!$P$4:$P$230,MATCH(B207,'[7]Business Rates Index'!$M$4:$M$230,0))</f>
        <v>0.71230536776462561</v>
      </c>
      <c r="K207" s="133">
        <f>SUMIF('Op Rev data input yr MFF adj'!$H$4:$H$241,$B207,'Op Rev data input yr MFF adj'!$F$4:$F$241)</f>
        <v>130606.98311662956</v>
      </c>
      <c r="N207" s="136">
        <f t="shared" si="23"/>
        <v>0.92435468938136645</v>
      </c>
      <c r="O207" s="31">
        <f t="shared" si="24"/>
        <v>0.92435468938136645</v>
      </c>
      <c r="P207" s="31">
        <f t="shared" si="25"/>
        <v>0.99603480709830905</v>
      </c>
      <c r="Q207" s="31">
        <f t="shared" si="26"/>
        <v>0.90943936620999311</v>
      </c>
      <c r="R207" s="31">
        <f t="shared" si="27"/>
        <v>0.90943936620999311</v>
      </c>
      <c r="S207" s="31">
        <f t="shared" si="28"/>
        <v>0.17073391950028777</v>
      </c>
      <c r="T207" s="137">
        <f t="shared" si="29"/>
        <v>0.69264859549918534</v>
      </c>
    </row>
    <row r="208" spans="1:20" ht="13.5" thickBot="1" x14ac:dyDescent="0.25">
      <c r="A208" s="8" t="str">
        <f>INDEX('[2]NHS Trusts and Care Trusts'!$H$2:$H$245,MATCH($B208,'[2]NHS Trusts and Care Trusts'!$A$2:$A$245,0))</f>
        <v>WELWYN GARDEN CITY</v>
      </c>
      <c r="B208" s="7" t="s">
        <v>187</v>
      </c>
      <c r="C208" s="2" t="s">
        <v>188</v>
      </c>
      <c r="D208" s="3">
        <f>INDEX('[3]Staff non MD Index Floor'!$N$2:$N$228,MATCH($B208,'[3]Staff non MD Index Floor'!$M$2:$M$228,0))</f>
        <v>1.141544007716272</v>
      </c>
      <c r="E208" s="3">
        <f>INDEX('[3]Staff non MD Index Floor'!$N$2:$N$228,MATCH($B208,'[3]Staff non MD Index Floor'!$M$2:$M$228,0))</f>
        <v>1.141544007716272</v>
      </c>
      <c r="F208" s="3">
        <f>INDEX('[4]M&amp;D Index'!$E$4:$E$230,MATCH($B208,'[4]M&amp;D Index'!$B$4:$B$230,0))</f>
        <v>1.0014591525175875</v>
      </c>
      <c r="G208" s="3">
        <f>INDEX('[5]Building Index'!$P$4:$P$230,MATCH($B208,'[5]Building Index'!$L$4:$L$230,0))</f>
        <v>1.0205075829979</v>
      </c>
      <c r="H208" s="3">
        <f>INDEX('[5]Building Index'!$P$4:$P$230,MATCH($B208,'[5]Building Index'!$L$4:$L$230,0))</f>
        <v>1.0205075829979</v>
      </c>
      <c r="I208" s="3">
        <f>INDEX('[6]Land Index'!$F$7:$F$233,MATCH($B208,'[6]Land Index'!$A$7:$A$233,0))</f>
        <v>2.5901122319084804</v>
      </c>
      <c r="J208" s="3">
        <f>INDEX('[7]Business Rates Index'!$P$4:$P$230,MATCH(B208,'[7]Business Rates Index'!$M$4:$M$230,0))</f>
        <v>1.1351113603760496</v>
      </c>
      <c r="K208" s="133">
        <f>SUMIF('Op Rev data input yr MFF adj'!$H$4:$H$241,$B208,'Op Rev data input yr MFF adj'!$F$4:$F$241)</f>
        <v>130653.14678290384</v>
      </c>
      <c r="N208" s="136">
        <f t="shared" si="23"/>
        <v>1.0741375437223344</v>
      </c>
      <c r="O208" s="31">
        <f t="shared" si="24"/>
        <v>1.0741375437223344</v>
      </c>
      <c r="P208" s="31">
        <f t="shared" si="25"/>
        <v>0.99748817379469112</v>
      </c>
      <c r="Q208" s="31">
        <f t="shared" si="26"/>
        <v>1.0161190955505639</v>
      </c>
      <c r="R208" s="31">
        <f t="shared" si="27"/>
        <v>1.0161190955505639</v>
      </c>
      <c r="S208" s="31">
        <f t="shared" si="28"/>
        <v>1.0513357799175036</v>
      </c>
      <c r="T208" s="137">
        <f t="shared" si="29"/>
        <v>1.1037868378937215</v>
      </c>
    </row>
    <row r="209" spans="1:20" ht="13.5" thickBot="1" x14ac:dyDescent="0.25">
      <c r="A209" s="8" t="str">
        <f>INDEX('[2]NHS Trusts and Care Trusts'!$H$2:$H$245,MATCH($B209,'[2]NHS Trusts and Care Trusts'!$A$2:$A$245,0))</f>
        <v>LINCOLN</v>
      </c>
      <c r="B209" s="7" t="s">
        <v>24</v>
      </c>
      <c r="C209" s="2" t="s">
        <v>25</v>
      </c>
      <c r="D209" s="3">
        <f>INDEX('[3]Staff non MD Index Floor'!$N$2:$N$228,MATCH($B209,'[3]Staff non MD Index Floor'!$M$2:$M$228,0))</f>
        <v>0.97640115944908312</v>
      </c>
      <c r="E209" s="3">
        <f>INDEX('[3]Staff non MD Index Floor'!$N$2:$N$228,MATCH($B209,'[3]Staff non MD Index Floor'!$M$2:$M$228,0))</f>
        <v>0.97640115944908312</v>
      </c>
      <c r="F209" s="3">
        <f>INDEX('[4]M&amp;D Index'!$E$4:$E$230,MATCH($B209,'[4]M&amp;D Index'!$B$4:$B$230,0))</f>
        <v>1</v>
      </c>
      <c r="G209" s="3">
        <f>INDEX('[5]Building Index'!$P$4:$P$230,MATCH($B209,'[5]Building Index'!$L$4:$L$230,0))</f>
        <v>1.0028134159803901</v>
      </c>
      <c r="H209" s="3">
        <f>INDEX('[5]Building Index'!$P$4:$P$230,MATCH($B209,'[5]Building Index'!$L$4:$L$230,0))</f>
        <v>1.0028134159803901</v>
      </c>
      <c r="I209" s="3">
        <f>INDEX('[6]Land Index'!$F$7:$F$233,MATCH($B209,'[6]Land Index'!$A$7:$A$233,0))</f>
        <v>0.41842918247162769</v>
      </c>
      <c r="J209" s="3">
        <f>INDEX('[7]Business Rates Index'!$P$4:$P$230,MATCH(B209,'[7]Business Rates Index'!$M$4:$M$230,0))</f>
        <v>0.42384825390328246</v>
      </c>
      <c r="K209" s="133">
        <f>SUMIF('Op Rev data input yr MFF adj'!$H$4:$H$241,$B209,'Op Rev data input yr MFF adj'!$F$4:$F$241)</f>
        <v>107664.72054301084</v>
      </c>
      <c r="N209" s="136">
        <f t="shared" si="23"/>
        <v>0.91874613331503852</v>
      </c>
      <c r="O209" s="31">
        <f t="shared" si="24"/>
        <v>0.91874613331503852</v>
      </c>
      <c r="P209" s="31">
        <f t="shared" si="25"/>
        <v>0.99603480709830883</v>
      </c>
      <c r="Q209" s="31">
        <f t="shared" si="26"/>
        <v>0.99850101873673403</v>
      </c>
      <c r="R209" s="31">
        <f t="shared" si="27"/>
        <v>0.99850101873673403</v>
      </c>
      <c r="S209" s="31">
        <f t="shared" si="28"/>
        <v>0.16984189544941539</v>
      </c>
      <c r="T209" s="137">
        <f t="shared" si="29"/>
        <v>0.41215174145353439</v>
      </c>
    </row>
    <row r="210" spans="1:20" ht="13.5" thickBot="1" x14ac:dyDescent="0.25">
      <c r="A210" s="8" t="str">
        <f>INDEX('[2]NHS Trusts and Care Trusts'!$H$2:$H$245,MATCH($B210,'[2]NHS Trusts and Care Trusts'!$A$2:$A$245,0))</f>
        <v>LEEDS</v>
      </c>
      <c r="B210" s="7" t="s">
        <v>347</v>
      </c>
      <c r="C210" s="2" t="s">
        <v>348</v>
      </c>
      <c r="D210" s="3">
        <f>INDEX('[3]Staff non MD Index Floor'!$N$2:$N$228,MATCH($B210,'[3]Staff non MD Index Floor'!$M$2:$M$228,0))</f>
        <v>1.0144499060168888</v>
      </c>
      <c r="E210" s="3">
        <f>INDEX('[3]Staff non MD Index Floor'!$N$2:$N$228,MATCH($B210,'[3]Staff non MD Index Floor'!$M$2:$M$228,0))</f>
        <v>1.0144499060168888</v>
      </c>
      <c r="F210" s="3">
        <f>INDEX('[4]M&amp;D Index'!$E$4:$E$230,MATCH($B210,'[4]M&amp;D Index'!$B$4:$B$230,0))</f>
        <v>0.99999999999999989</v>
      </c>
      <c r="G210" s="3">
        <f>INDEX('[5]Building Index'!$P$4:$P$230,MATCH($B210,'[5]Building Index'!$L$4:$L$230,0))</f>
        <v>0.84625621773188431</v>
      </c>
      <c r="H210" s="3">
        <f>INDEX('[5]Building Index'!$P$4:$P$230,MATCH($B210,'[5]Building Index'!$L$4:$L$230,0))</f>
        <v>0.84625621773188431</v>
      </c>
      <c r="I210" s="3">
        <f>INDEX('[6]Land Index'!$F$7:$F$233,MATCH($B210,'[6]Land Index'!$A$7:$A$233,0))</f>
        <v>2.565592157910181</v>
      </c>
      <c r="J210" s="3">
        <f>INDEX('[7]Business Rates Index'!$P$4:$P$230,MATCH(B210,'[7]Business Rates Index'!$M$4:$M$230,0))</f>
        <v>0.897593609343183</v>
      </c>
      <c r="K210" s="133">
        <f>SUMIF('Op Rev data input yr MFF adj'!$H$4:$H$241,$B210,'Op Rev data input yr MFF adj'!$F$4:$F$241)</f>
        <v>141531.02649838908</v>
      </c>
      <c r="N210" s="136">
        <f t="shared" si="23"/>
        <v>0.95454815838266471</v>
      </c>
      <c r="O210" s="31">
        <f t="shared" si="24"/>
        <v>0.95454815838266471</v>
      </c>
      <c r="P210" s="31">
        <f t="shared" si="25"/>
        <v>0.99603480709830872</v>
      </c>
      <c r="Q210" s="31">
        <f t="shared" si="26"/>
        <v>0.84261706320660701</v>
      </c>
      <c r="R210" s="31">
        <f t="shared" si="27"/>
        <v>0.84261706320660701</v>
      </c>
      <c r="S210" s="31">
        <f t="shared" si="28"/>
        <v>1.0413829945504993</v>
      </c>
      <c r="T210" s="137">
        <f t="shared" si="29"/>
        <v>0.87282362449645401</v>
      </c>
    </row>
    <row r="211" spans="1:20" ht="13.5" thickBot="1" x14ac:dyDescent="0.25">
      <c r="A211" s="8" t="str">
        <f>INDEX('[2]NHS Trusts and Care Trusts'!$H$2:$H$245,MATCH($B211,'[2]NHS Trusts and Care Trusts'!$A$2:$A$245,0))</f>
        <v>BIRKENHEAD</v>
      </c>
      <c r="B211" s="7" t="s">
        <v>149</v>
      </c>
      <c r="C211" s="2" t="s">
        <v>465</v>
      </c>
      <c r="D211" s="3">
        <f>INDEX('[3]Staff non MD Index Floor'!$N$2:$N$228,MATCH($B211,'[3]Staff non MD Index Floor'!$M$2:$M$228,0))</f>
        <v>1.0001808404922485</v>
      </c>
      <c r="E211" s="3">
        <f>INDEX('[3]Staff non MD Index Floor'!$N$2:$N$228,MATCH($B211,'[3]Staff non MD Index Floor'!$M$2:$M$228,0))</f>
        <v>1.0001808404922485</v>
      </c>
      <c r="F211" s="3">
        <f>INDEX('[4]M&amp;D Index'!$E$4:$E$230,MATCH($B211,'[4]M&amp;D Index'!$B$4:$B$230,0))</f>
        <v>1</v>
      </c>
      <c r="G211" s="3">
        <f>INDEX('[5]Building Index'!$P$4:$P$230,MATCH($B211,'[5]Building Index'!$L$4:$L$230,0))</f>
        <v>0.9638158148836069</v>
      </c>
      <c r="H211" s="3">
        <f>INDEX('[5]Building Index'!$P$4:$P$230,MATCH($B211,'[5]Building Index'!$L$4:$L$230,0))</f>
        <v>0.9638158148836069</v>
      </c>
      <c r="I211" s="3">
        <f>INDEX('[6]Land Index'!$F$7:$F$233,MATCH($B211,'[6]Land Index'!$A$7:$A$233,0))</f>
        <v>0.3634812764034005</v>
      </c>
      <c r="J211" s="3">
        <f>INDEX('[7]Business Rates Index'!$P$4:$P$230,MATCH(B211,'[7]Business Rates Index'!$M$4:$M$230,0))</f>
        <v>0.64272134990005692</v>
      </c>
      <c r="K211" s="133">
        <f>SUMIF('Op Rev data input yr MFF adj'!$H$4:$H$241,$B211,'Op Rev data input yr MFF adj'!$F$4:$F$241)</f>
        <v>68577.165325558497</v>
      </c>
      <c r="N211" s="136">
        <f t="shared" si="23"/>
        <v>0.94112165980683438</v>
      </c>
      <c r="O211" s="31">
        <f t="shared" si="24"/>
        <v>0.94112165980683438</v>
      </c>
      <c r="P211" s="31">
        <f t="shared" si="25"/>
        <v>0.99603480709830883</v>
      </c>
      <c r="Q211" s="31">
        <f t="shared" si="26"/>
        <v>0.95967111897381718</v>
      </c>
      <c r="R211" s="31">
        <f t="shared" si="27"/>
        <v>0.95967111897381718</v>
      </c>
      <c r="S211" s="31">
        <f t="shared" si="28"/>
        <v>0.14753834467296603</v>
      </c>
      <c r="T211" s="137">
        <f t="shared" si="29"/>
        <v>0.6249848175406707</v>
      </c>
    </row>
    <row r="212" spans="1:20" ht="13.5" thickBot="1" x14ac:dyDescent="0.25">
      <c r="A212" s="8" t="str">
        <f>INDEX('[2]NHS Trusts and Care Trusts'!$H$2:$H$245,MATCH($B212,'[2]NHS Trusts and Care Trusts'!$A$2:$A$245,0))</f>
        <v>BAKEWELL</v>
      </c>
      <c r="B212" s="7" t="s">
        <v>261</v>
      </c>
      <c r="C212" s="2" t="s">
        <v>457</v>
      </c>
      <c r="D212" s="3">
        <f>INDEX('[3]Staff non MD Index Floor'!$N$2:$N$228,MATCH($B212,'[3]Staff non MD Index Floor'!$M$2:$M$228,0))</f>
        <v>0.99802089485080325</v>
      </c>
      <c r="E212" s="3">
        <f>INDEX('[3]Staff non MD Index Floor'!$N$2:$N$228,MATCH($B212,'[3]Staff non MD Index Floor'!$M$2:$M$228,0))</f>
        <v>0.99802089485080325</v>
      </c>
      <c r="F212" s="3">
        <f>INDEX('[4]M&amp;D Index'!$E$4:$E$230,MATCH($B212,'[4]M&amp;D Index'!$B$4:$B$230,0))</f>
        <v>1</v>
      </c>
      <c r="G212" s="3">
        <f>INDEX('[5]Building Index'!$P$4:$P$230,MATCH($B212,'[5]Building Index'!$L$4:$L$230,0))</f>
        <v>1.0203241478305773</v>
      </c>
      <c r="H212" s="3">
        <f>INDEX('[5]Building Index'!$P$4:$P$230,MATCH($B212,'[5]Building Index'!$L$4:$L$230,0))</f>
        <v>1.0203241478305773</v>
      </c>
      <c r="I212" s="3">
        <f>INDEX('[6]Land Index'!$F$7:$F$233,MATCH($B212,'[6]Land Index'!$A$7:$A$233,0))</f>
        <v>0.63016994879858745</v>
      </c>
      <c r="J212" s="3">
        <f>INDEX('[7]Business Rates Index'!$P$4:$P$230,MATCH(B212,'[7]Business Rates Index'!$M$4:$M$230,0))</f>
        <v>0.48234381134171372</v>
      </c>
      <c r="K212" s="133">
        <f>SUMIF('Op Rev data input yr MFF adj'!$H$4:$H$241,$B212,'Op Rev data input yr MFF adj'!$F$4:$F$241)</f>
        <v>188546.15306354797</v>
      </c>
      <c r="N212" s="136">
        <f t="shared" si="23"/>
        <v>0.9390892557206203</v>
      </c>
      <c r="O212" s="31">
        <f t="shared" si="24"/>
        <v>0.9390892557206203</v>
      </c>
      <c r="P212" s="31">
        <f t="shared" si="25"/>
        <v>0.99603480709830883</v>
      </c>
      <c r="Q212" s="31">
        <f t="shared" si="26"/>
        <v>1.0159364492092553</v>
      </c>
      <c r="R212" s="31">
        <f t="shared" si="27"/>
        <v>1.0159364492092553</v>
      </c>
      <c r="S212" s="31">
        <f t="shared" si="28"/>
        <v>0.25578822664088552</v>
      </c>
      <c r="T212" s="137">
        <f t="shared" si="29"/>
        <v>0.46903305603610224</v>
      </c>
    </row>
    <row r="213" spans="1:20" ht="13.5" thickBot="1" x14ac:dyDescent="0.25">
      <c r="A213" s="8" t="str">
        <f>INDEX('[2]NHS Trusts and Care Trusts'!$H$2:$H$245,MATCH($B213,'[2]NHS Trusts and Care Trusts'!$A$2:$A$245,0))</f>
        <v>TEDDINGTON</v>
      </c>
      <c r="B213" s="7" t="s">
        <v>192</v>
      </c>
      <c r="C213" s="2" t="s">
        <v>193</v>
      </c>
      <c r="D213" s="3">
        <f>INDEX('[3]Staff non MD Index Floor'!$N$2:$N$228,MATCH($B213,'[3]Staff non MD Index Floor'!$M$2:$M$228,0))</f>
        <v>1.2143996502327887</v>
      </c>
      <c r="E213" s="3">
        <f>INDEX('[3]Staff non MD Index Floor'!$N$2:$N$228,MATCH($B213,'[3]Staff non MD Index Floor'!$M$2:$M$228,0))</f>
        <v>1.2143996502327887</v>
      </c>
      <c r="F213" s="3">
        <f>INDEX('[4]M&amp;D Index'!$E$4:$E$230,MATCH($B213,'[4]M&amp;D Index'!$B$4:$B$230,0))</f>
        <v>1.0211724009598964</v>
      </c>
      <c r="G213" s="3">
        <f>INDEX('[5]Building Index'!$P$4:$P$230,MATCH($B213,'[5]Building Index'!$L$4:$L$230,0))</f>
        <v>1.1410196194137767</v>
      </c>
      <c r="H213" s="3">
        <f>INDEX('[5]Building Index'!$P$4:$P$230,MATCH($B213,'[5]Building Index'!$L$4:$L$230,0))</f>
        <v>1.1410196194137767</v>
      </c>
      <c r="I213" s="3">
        <f>INDEX('[6]Land Index'!$F$7:$F$233,MATCH($B213,'[6]Land Index'!$A$7:$A$233,0))</f>
        <v>8.3632355704873014</v>
      </c>
      <c r="J213" s="3">
        <f>INDEX('[7]Business Rates Index'!$P$4:$P$230,MATCH(B213,'[7]Business Rates Index'!$M$4:$M$230,0))</f>
        <v>1.9281640497001711</v>
      </c>
      <c r="K213" s="133">
        <f>SUMIF('Op Rev data input yr MFF adj'!$H$4:$H$241,$B213,'Op Rev data input yr MFF adj'!$F$4:$F$241)</f>
        <v>59787.258397527483</v>
      </c>
      <c r="N213" s="136">
        <f t="shared" si="23"/>
        <v>1.1426911696623114</v>
      </c>
      <c r="O213" s="31">
        <f t="shared" si="24"/>
        <v>1.1426911696623114</v>
      </c>
      <c r="P213" s="31">
        <f t="shared" si="25"/>
        <v>1.0171232554042071</v>
      </c>
      <c r="Q213" s="31">
        <f t="shared" si="26"/>
        <v>1.1361128942111556</v>
      </c>
      <c r="R213" s="31">
        <f t="shared" si="27"/>
        <v>1.1361128942111556</v>
      </c>
      <c r="S213" s="31">
        <f t="shared" si="28"/>
        <v>3.3946671046966248</v>
      </c>
      <c r="T213" s="137">
        <f t="shared" si="29"/>
        <v>1.8749544526220125</v>
      </c>
    </row>
    <row r="214" spans="1:20" ht="13.5" thickBot="1" x14ac:dyDescent="0.25">
      <c r="A214" s="8" t="str">
        <f>INDEX('[2]NHS Trusts and Care Trusts'!$H$2:$H$245,MATCH($B214,'[2]NHS Trusts and Care Trusts'!$A$2:$A$245,0))</f>
        <v>BRIERLEY HILL</v>
      </c>
      <c r="B214" s="7" t="s">
        <v>144</v>
      </c>
      <c r="C214" s="2" t="s">
        <v>120</v>
      </c>
      <c r="D214" s="3">
        <f>INDEX('[3]Staff non MD Index Floor'!$N$2:$N$228,MATCH($B214,'[3]Staff non MD Index Floor'!$M$2:$M$228,0))</f>
        <v>0.95053017139434814</v>
      </c>
      <c r="E214" s="3">
        <f>INDEX('[3]Staff non MD Index Floor'!$N$2:$N$228,MATCH($B214,'[3]Staff non MD Index Floor'!$M$2:$M$228,0))</f>
        <v>0.95053017139434814</v>
      </c>
      <c r="F214" s="3">
        <f>INDEX('[4]M&amp;D Index'!$E$4:$E$230,MATCH($B214,'[4]M&amp;D Index'!$B$4:$B$230,0))</f>
        <v>1</v>
      </c>
      <c r="G214" s="3">
        <f>INDEX('[5]Building Index'!$P$4:$P$230,MATCH($B214,'[5]Building Index'!$L$4:$L$230,0))</f>
        <v>0.94571239071949209</v>
      </c>
      <c r="H214" s="3">
        <f>INDEX('[5]Building Index'!$P$4:$P$230,MATCH($B214,'[5]Building Index'!$L$4:$L$230,0))</f>
        <v>0.94571239071949209</v>
      </c>
      <c r="I214" s="3">
        <f>INDEX('[6]Land Index'!$F$7:$F$233,MATCH($B214,'[6]Land Index'!$A$7:$A$233,0))</f>
        <v>1.7533865890319176</v>
      </c>
      <c r="J214" s="3">
        <f>INDEX('[7]Business Rates Index'!$P$4:$P$230,MATCH(B214,'[7]Business Rates Index'!$M$4:$M$230,0))</f>
        <v>0.63163994731557316</v>
      </c>
      <c r="K214" s="133">
        <f>SUMIF('Op Rev data input yr MFF adj'!$H$4:$H$241,$B214,'Op Rev data input yr MFF adj'!$F$4:$F$241)</f>
        <v>231615.01060293498</v>
      </c>
      <c r="N214" s="136">
        <f t="shared" si="23"/>
        <v>0.89440278835860854</v>
      </c>
      <c r="O214" s="31">
        <f t="shared" si="24"/>
        <v>0.89440278835860854</v>
      </c>
      <c r="P214" s="31">
        <f t="shared" si="25"/>
        <v>0.99603480709830883</v>
      </c>
      <c r="Q214" s="31">
        <f t="shared" si="26"/>
        <v>0.94164554494136388</v>
      </c>
      <c r="R214" s="31">
        <f t="shared" si="27"/>
        <v>0.94164554494136388</v>
      </c>
      <c r="S214" s="31">
        <f t="shared" si="28"/>
        <v>0.71170586137824832</v>
      </c>
      <c r="T214" s="137">
        <f t="shared" si="29"/>
        <v>0.6142092172382454</v>
      </c>
    </row>
    <row r="215" spans="1:20" ht="13.5" thickBot="1" x14ac:dyDescent="0.25">
      <c r="A215" s="8" t="str">
        <f>INDEX('[2]NHS Trusts and Care Trusts'!$H$2:$H$245,MATCH($B215,'[2]NHS Trusts and Care Trusts'!$A$2:$A$245,0))</f>
        <v>NORWICH</v>
      </c>
      <c r="B215" s="7" t="s">
        <v>284</v>
      </c>
      <c r="C215" s="2" t="s">
        <v>285</v>
      </c>
      <c r="D215" s="3">
        <f>INDEX('[3]Staff non MD Index Floor'!$N$2:$N$228,MATCH($B215,'[3]Staff non MD Index Floor'!$M$2:$M$228,0))</f>
        <v>0.98782211542129517</v>
      </c>
      <c r="E215" s="3">
        <f>INDEX('[3]Staff non MD Index Floor'!$N$2:$N$228,MATCH($B215,'[3]Staff non MD Index Floor'!$M$2:$M$228,0))</f>
        <v>0.98782211542129517</v>
      </c>
      <c r="F215" s="3">
        <f>INDEX('[4]M&amp;D Index'!$E$4:$E$230,MATCH($B215,'[4]M&amp;D Index'!$B$4:$B$230,0))</f>
        <v>1</v>
      </c>
      <c r="G215" s="3">
        <f>INDEX('[5]Building Index'!$P$4:$P$230,MATCH($B215,'[5]Building Index'!$L$4:$L$230,0))</f>
        <v>0.97263736431927139</v>
      </c>
      <c r="H215" s="3">
        <f>INDEX('[5]Building Index'!$P$4:$P$230,MATCH($B215,'[5]Building Index'!$L$4:$L$230,0))</f>
        <v>0.97263736431927139</v>
      </c>
      <c r="I215" s="3">
        <f>INDEX('[6]Land Index'!$F$7:$F$233,MATCH($B215,'[6]Land Index'!$A$7:$A$233,0))</f>
        <v>0.75249683487970154</v>
      </c>
      <c r="J215" s="3">
        <f>INDEX('[7]Business Rates Index'!$P$4:$P$230,MATCH(B215,'[7]Business Rates Index'!$M$4:$M$230,0))</f>
        <v>0.63163994731557316</v>
      </c>
      <c r="K215" s="133">
        <f>SUMIF('Op Rev data input yr MFF adj'!$H$4:$H$241,$B215,'Op Rev data input yr MFF adj'!$F$4:$F$241)</f>
        <v>229127.1281275815</v>
      </c>
      <c r="N215" s="136">
        <f t="shared" si="23"/>
        <v>0.92949269894196962</v>
      </c>
      <c r="O215" s="31">
        <f t="shared" si="24"/>
        <v>0.92949269894196962</v>
      </c>
      <c r="P215" s="31">
        <f t="shared" si="25"/>
        <v>0.99603480709830883</v>
      </c>
      <c r="Q215" s="31">
        <f t="shared" si="26"/>
        <v>0.96845473311178332</v>
      </c>
      <c r="R215" s="31">
        <f t="shared" si="27"/>
        <v>0.96845473311178332</v>
      </c>
      <c r="S215" s="31">
        <f t="shared" si="28"/>
        <v>0.30544114538263673</v>
      </c>
      <c r="T215" s="137">
        <f t="shared" si="29"/>
        <v>0.6142092172382454</v>
      </c>
    </row>
    <row r="216" spans="1:20" ht="13.5" thickBot="1" x14ac:dyDescent="0.25">
      <c r="A216" s="8" t="str">
        <f>INDEX('[2]NHS Trusts and Care Trusts'!$H$2:$H$245,MATCH($B216,'[2]NHS Trusts and Care Trusts'!$A$2:$A$245,0))</f>
        <v>LEWES</v>
      </c>
      <c r="B216" s="7" t="s">
        <v>64</v>
      </c>
      <c r="C216" s="2" t="s">
        <v>126</v>
      </c>
      <c r="D216" s="3">
        <f>INDEX('[3]Staff non MD Index Floor'!$N$2:$N$228,MATCH($B216,'[3]Staff non MD Index Floor'!$M$2:$M$228,0))</f>
        <v>1.0182538032531738</v>
      </c>
      <c r="E216" s="3">
        <f>INDEX('[3]Staff non MD Index Floor'!$N$2:$N$228,MATCH($B216,'[3]Staff non MD Index Floor'!$M$2:$M$228,0))</f>
        <v>1.0182538032531738</v>
      </c>
      <c r="F216" s="3">
        <f>INDEX('[4]M&amp;D Index'!$E$4:$E$230,MATCH($B216,'[4]M&amp;D Index'!$B$4:$B$230,0))</f>
        <v>1</v>
      </c>
      <c r="G216" s="3">
        <f>INDEX('[5]Building Index'!$P$4:$P$230,MATCH($B216,'[5]Building Index'!$L$4:$L$230,0))</f>
        <v>1.0935598178526535</v>
      </c>
      <c r="H216" s="3">
        <f>INDEX('[5]Building Index'!$P$4:$P$230,MATCH($B216,'[5]Building Index'!$L$4:$L$230,0))</f>
        <v>1.0935598178526535</v>
      </c>
      <c r="I216" s="3">
        <f>INDEX('[6]Land Index'!$F$7:$F$233,MATCH($B216,'[6]Land Index'!$A$7:$A$233,0))</f>
        <v>3.2358513139508949</v>
      </c>
      <c r="J216" s="3">
        <f>INDEX('[7]Business Rates Index'!$P$4:$P$230,MATCH(B216,'[7]Business Rates Index'!$M$4:$M$230,0))</f>
        <v>0.78677958349834554</v>
      </c>
      <c r="K216" s="133">
        <f>SUMIF('Op Rev data input yr MFF adj'!$H$4:$H$241,$B216,'Op Rev data input yr MFF adj'!$F$4:$F$241)</f>
        <v>181192.93924391328</v>
      </c>
      <c r="N216" s="136">
        <f t="shared" si="23"/>
        <v>0.95812744118414817</v>
      </c>
      <c r="O216" s="31">
        <f t="shared" si="24"/>
        <v>0.95812744118414817</v>
      </c>
      <c r="P216" s="31">
        <f t="shared" si="25"/>
        <v>0.99603480709830883</v>
      </c>
      <c r="Q216" s="31">
        <f t="shared" si="26"/>
        <v>1.0888571839736778</v>
      </c>
      <c r="R216" s="31">
        <f t="shared" si="27"/>
        <v>1.0888571839736778</v>
      </c>
      <c r="S216" s="31">
        <f t="shared" si="28"/>
        <v>1.3134435731933365</v>
      </c>
      <c r="T216" s="137">
        <f t="shared" si="29"/>
        <v>0.76506762147220042</v>
      </c>
    </row>
    <row r="217" spans="1:20" ht="13.5" thickBot="1" x14ac:dyDescent="0.25">
      <c r="A217" s="8" t="str">
        <f>INDEX('[2]NHS Trusts and Care Trusts'!$H$2:$H$245,MATCH($B217,'[2]NHS Trusts and Care Trusts'!$A$2:$A$245,0))</f>
        <v>BICESTER</v>
      </c>
      <c r="B217" s="7" t="s">
        <v>330</v>
      </c>
      <c r="C217" s="2" t="s">
        <v>125</v>
      </c>
      <c r="D217" s="3">
        <f>INDEX('[3]Staff non MD Index Floor'!$N$2:$N$228,MATCH($B217,'[3]Staff non MD Index Floor'!$M$2:$M$228,0))</f>
        <v>1.1026657819747925</v>
      </c>
      <c r="E217" s="3">
        <f>INDEX('[3]Staff non MD Index Floor'!$N$2:$N$228,MATCH($B217,'[3]Staff non MD Index Floor'!$M$2:$M$228,0))</f>
        <v>1.1026657819747925</v>
      </c>
      <c r="F217" s="3">
        <f>INDEX('[4]M&amp;D Index'!$E$4:$E$230,MATCH($B217,'[4]M&amp;D Index'!$B$4:$B$230,0))</f>
        <v>1</v>
      </c>
      <c r="G217" s="3">
        <f>INDEX('[5]Building Index'!$P$4:$P$230,MATCH($B217,'[5]Building Index'!$L$4:$L$230,0))</f>
        <v>1.0602985505935476</v>
      </c>
      <c r="H217" s="3">
        <f>INDEX('[5]Building Index'!$P$4:$P$230,MATCH($B217,'[5]Building Index'!$L$4:$L$230,0))</f>
        <v>1.0602985505935476</v>
      </c>
      <c r="I217" s="3">
        <f>INDEX('[6]Land Index'!$F$7:$F$233,MATCH($B217,'[6]Land Index'!$A$7:$A$233,0))</f>
        <v>0.9687351323827339</v>
      </c>
      <c r="J217" s="3">
        <f>INDEX('[7]Business Rates Index'!$P$4:$P$230,MATCH(B217,'[7]Business Rates Index'!$M$4:$M$230,0))</f>
        <v>0.85326799900524786</v>
      </c>
      <c r="K217" s="133">
        <f>SUMIF('Op Rev data input yr MFF adj'!$H$4:$H$241,$B217,'Op Rev data input yr MFF adj'!$F$4:$F$241)</f>
        <v>164283.43403687209</v>
      </c>
      <c r="N217" s="136">
        <f t="shared" si="23"/>
        <v>1.0375550189839498</v>
      </c>
      <c r="O217" s="31">
        <f t="shared" si="24"/>
        <v>1.0375550189839498</v>
      </c>
      <c r="P217" s="31">
        <f t="shared" si="25"/>
        <v>0.99603480709830883</v>
      </c>
      <c r="Q217" s="31">
        <f t="shared" si="26"/>
        <v>1.0557389500994099</v>
      </c>
      <c r="R217" s="31">
        <f t="shared" si="27"/>
        <v>1.0557389500994099</v>
      </c>
      <c r="S217" s="31">
        <f t="shared" si="28"/>
        <v>0.39321304049695488</v>
      </c>
      <c r="T217" s="137">
        <f t="shared" si="29"/>
        <v>0.82972122328675246</v>
      </c>
    </row>
    <row r="218" spans="1:20" ht="13.5" thickBot="1" x14ac:dyDescent="0.25">
      <c r="A218" s="8" t="str">
        <f>INDEX('[2]NHS Trusts and Care Trusts'!$H$2:$H$245,MATCH($B218,'[2]NHS Trusts and Care Trusts'!$A$2:$A$245,0))</f>
        <v>EXETER</v>
      </c>
      <c r="B218" s="7" t="s">
        <v>78</v>
      </c>
      <c r="C218" s="2" t="s">
        <v>121</v>
      </c>
      <c r="D218" s="3">
        <f>INDEX('[3]Staff non MD Index Floor'!$N$2:$N$228,MATCH($B218,'[3]Staff non MD Index Floor'!$M$2:$M$228,0))</f>
        <v>0.96837365627288818</v>
      </c>
      <c r="E218" s="3">
        <f>INDEX('[3]Staff non MD Index Floor'!$N$2:$N$228,MATCH($B218,'[3]Staff non MD Index Floor'!$M$2:$M$228,0))</f>
        <v>0.96837365627288818</v>
      </c>
      <c r="F218" s="3">
        <f>INDEX('[4]M&amp;D Index'!$E$4:$E$230,MATCH($B218,'[4]M&amp;D Index'!$B$4:$B$230,0))</f>
        <v>1</v>
      </c>
      <c r="G218" s="3">
        <f>INDEX('[5]Building Index'!$P$4:$P$230,MATCH($B218,'[5]Building Index'!$L$4:$L$230,0))</f>
        <v>0.9499051301797361</v>
      </c>
      <c r="H218" s="3">
        <f>INDEX('[5]Building Index'!$P$4:$P$230,MATCH($B218,'[5]Building Index'!$L$4:$L$230,0))</f>
        <v>0.9499051301797361</v>
      </c>
      <c r="I218" s="3">
        <f>INDEX('[6]Land Index'!$F$7:$F$233,MATCH($B218,'[6]Land Index'!$A$7:$A$233,0))</f>
        <v>1.2313528702828853</v>
      </c>
      <c r="J218" s="3">
        <f>INDEX('[7]Business Rates Index'!$P$4:$P$230,MATCH(B218,'[7]Business Rates Index'!$M$4:$M$230,0))</f>
        <v>1.0970588558638903</v>
      </c>
      <c r="K218" s="133">
        <f>SUMIF('Op Rev data input yr MFF adj'!$H$4:$H$241,$B218,'Op Rev data input yr MFF adj'!$F$4:$F$241)</f>
        <v>229349.69615356738</v>
      </c>
      <c r="N218" s="136">
        <f t="shared" si="23"/>
        <v>0.91119264217880858</v>
      </c>
      <c r="O218" s="31">
        <f t="shared" si="24"/>
        <v>0.91119264217880858</v>
      </c>
      <c r="P218" s="31">
        <f t="shared" si="25"/>
        <v>0.99603480709830883</v>
      </c>
      <c r="Q218" s="31">
        <f t="shared" si="26"/>
        <v>0.94582025436949668</v>
      </c>
      <c r="R218" s="31">
        <f t="shared" si="27"/>
        <v>0.94582025436949668</v>
      </c>
      <c r="S218" s="31">
        <f t="shared" si="28"/>
        <v>0.49981051565423296</v>
      </c>
      <c r="T218" s="137">
        <f t="shared" si="29"/>
        <v>1.0667844299401104</v>
      </c>
    </row>
    <row r="219" spans="1:20" ht="13.5" thickBot="1" x14ac:dyDescent="0.25">
      <c r="A219" s="8" t="str">
        <f>INDEX('[2]NHS Trusts and Care Trusts'!$H$2:$H$245,MATCH($B219,'[2]NHS Trusts and Care Trusts'!$A$2:$A$245,0))</f>
        <v>COVENTRY</v>
      </c>
      <c r="B219" s="7" t="s">
        <v>6</v>
      </c>
      <c r="C219" s="2" t="s">
        <v>7</v>
      </c>
      <c r="D219" s="3">
        <f>INDEX('[3]Staff non MD Index Floor'!$N$2:$N$228,MATCH($B219,'[3]Staff non MD Index Floor'!$M$2:$M$228,0))</f>
        <v>1.037097021758365</v>
      </c>
      <c r="E219" s="3">
        <f>INDEX('[3]Staff non MD Index Floor'!$N$2:$N$228,MATCH($B219,'[3]Staff non MD Index Floor'!$M$2:$M$228,0))</f>
        <v>1.037097021758365</v>
      </c>
      <c r="F219" s="3">
        <f>INDEX('[4]M&amp;D Index'!$E$4:$E$230,MATCH($B219,'[4]M&amp;D Index'!$B$4:$B$230,0))</f>
        <v>1</v>
      </c>
      <c r="G219" s="3">
        <f>INDEX('[5]Building Index'!$P$4:$P$230,MATCH($B219,'[5]Building Index'!$L$4:$L$230,0))</f>
        <v>0.94820492132187129</v>
      </c>
      <c r="H219" s="3">
        <f>INDEX('[5]Building Index'!$P$4:$P$230,MATCH($B219,'[5]Building Index'!$L$4:$L$230,0))</f>
        <v>0.94820492132187129</v>
      </c>
      <c r="I219" s="3">
        <f>INDEX('[6]Land Index'!$F$7:$F$233,MATCH($B219,'[6]Land Index'!$A$7:$A$233,0))</f>
        <v>2.0366830237112805</v>
      </c>
      <c r="J219" s="3">
        <f>INDEX('[7]Business Rates Index'!$P$4:$P$230,MATCH(B219,'[7]Business Rates Index'!$M$4:$M$230,0))</f>
        <v>0.91757208107460442</v>
      </c>
      <c r="K219" s="133">
        <f>SUMIF('Op Rev data input yr MFF adj'!$H$4:$H$241,$B219,'Op Rev data input yr MFF adj'!$F$4:$F$241)</f>
        <v>197108.8514398371</v>
      </c>
      <c r="N219" s="136">
        <f t="shared" si="23"/>
        <v>0.97585799585762156</v>
      </c>
      <c r="O219" s="31">
        <f t="shared" si="24"/>
        <v>0.97585799585762156</v>
      </c>
      <c r="P219" s="31">
        <f t="shared" si="25"/>
        <v>0.99603480709830883</v>
      </c>
      <c r="Q219" s="31">
        <f t="shared" si="26"/>
        <v>0.94412735691759775</v>
      </c>
      <c r="R219" s="31">
        <f t="shared" si="27"/>
        <v>0.94412735691759775</v>
      </c>
      <c r="S219" s="31">
        <f t="shared" si="28"/>
        <v>0.82669689320779105</v>
      </c>
      <c r="T219" s="137">
        <f t="shared" si="29"/>
        <v>0.89225077050886747</v>
      </c>
    </row>
    <row r="220" spans="1:20" ht="13.5" thickBot="1" x14ac:dyDescent="0.25">
      <c r="A220" s="8" t="str">
        <f>INDEX('[2]NHS Trusts and Care Trusts'!$H$2:$H$245,MATCH($B220,'[2]NHS Trusts and Care Trusts'!$A$2:$A$245,0))</f>
        <v>LONDON</v>
      </c>
      <c r="B220" s="7" t="s">
        <v>198</v>
      </c>
      <c r="C220" s="2" t="s">
        <v>199</v>
      </c>
      <c r="D220" s="3">
        <f>INDEX('[3]Staff non MD Index Floor'!$N$2:$N$228,MATCH($B220,'[3]Staff non MD Index Floor'!$M$2:$M$228,0))</f>
        <v>1.2278385338827498</v>
      </c>
      <c r="E220" s="3">
        <f>INDEX('[3]Staff non MD Index Floor'!$N$2:$N$228,MATCH($B220,'[3]Staff non MD Index Floor'!$M$2:$M$228,0))</f>
        <v>1.2278385338827498</v>
      </c>
      <c r="F220" s="3">
        <f>INDEX('[4]M&amp;D Index'!$E$4:$E$230,MATCH($B220,'[4]M&amp;D Index'!$B$4:$B$230,0))</f>
        <v>1.0211724009598966</v>
      </c>
      <c r="G220" s="3">
        <f>INDEX('[5]Building Index'!$P$4:$P$230,MATCH($B220,'[5]Building Index'!$L$4:$L$230,0))</f>
        <v>1.2135137015896587</v>
      </c>
      <c r="H220" s="3">
        <f>INDEX('[5]Building Index'!$P$4:$P$230,MATCH($B220,'[5]Building Index'!$L$4:$L$230,0))</f>
        <v>1.2135137015896587</v>
      </c>
      <c r="I220" s="3">
        <f>INDEX('[6]Land Index'!$F$7:$F$233,MATCH($B220,'[6]Land Index'!$A$7:$A$233,0))</f>
        <v>5.0099675007887772</v>
      </c>
      <c r="J220" s="3">
        <f>INDEX('[7]Business Rates Index'!$P$4:$P$230,MATCH(B220,'[7]Business Rates Index'!$M$4:$M$230,0))</f>
        <v>3.1314311417423846</v>
      </c>
      <c r="K220" s="133">
        <f>SUMIF('Op Rev data input yr MFF adj'!$H$4:$H$241,$B220,'Op Rev data input yr MFF adj'!$F$4:$F$241)</f>
        <v>883106.16279772099</v>
      </c>
      <c r="N220" s="136">
        <f t="shared" si="23"/>
        <v>1.1553365073598199</v>
      </c>
      <c r="O220" s="31">
        <f t="shared" si="24"/>
        <v>1.1553365073598199</v>
      </c>
      <c r="P220" s="31">
        <f t="shared" si="25"/>
        <v>1.0171232554042073</v>
      </c>
      <c r="Q220" s="31">
        <f t="shared" si="26"/>
        <v>1.2082952301786456</v>
      </c>
      <c r="R220" s="31">
        <f t="shared" si="27"/>
        <v>1.2082952301786456</v>
      </c>
      <c r="S220" s="31">
        <f t="shared" si="28"/>
        <v>2.0335636521518987</v>
      </c>
      <c r="T220" s="137">
        <f t="shared" si="29"/>
        <v>3.0450161972484135</v>
      </c>
    </row>
    <row r="221" spans="1:20" ht="13.5" thickBot="1" x14ac:dyDescent="0.25">
      <c r="A221" s="8" t="str">
        <f>INDEX('[2]NHS Trusts and Care Trusts'!$H$2:$H$245,MATCH($B221,'[2]NHS Trusts and Care Trusts'!$A$2:$A$245,0))</f>
        <v>DUDLEY</v>
      </c>
      <c r="B221" s="7" t="s">
        <v>270</v>
      </c>
      <c r="C221" s="2" t="s">
        <v>271</v>
      </c>
      <c r="D221" s="3">
        <f>INDEX('[3]Staff non MD Index Floor'!$N$2:$N$228,MATCH($B221,'[3]Staff non MD Index Floor'!$M$2:$M$228,0))</f>
        <v>0.99472535479953361</v>
      </c>
      <c r="E221" s="3">
        <f>INDEX('[3]Staff non MD Index Floor'!$N$2:$N$228,MATCH($B221,'[3]Staff non MD Index Floor'!$M$2:$M$228,0))</f>
        <v>0.99472535479953361</v>
      </c>
      <c r="F221" s="3">
        <f>INDEX('[4]M&amp;D Index'!$E$4:$E$230,MATCH($B221,'[4]M&amp;D Index'!$B$4:$B$230,0))</f>
        <v>1</v>
      </c>
      <c r="G221" s="3">
        <f>INDEX('[5]Building Index'!$P$4:$P$230,MATCH($B221,'[5]Building Index'!$L$4:$L$230,0))</f>
        <v>0.9176430862285414</v>
      </c>
      <c r="H221" s="3">
        <f>INDEX('[5]Building Index'!$P$4:$P$230,MATCH($B221,'[5]Building Index'!$L$4:$L$230,0))</f>
        <v>0.9176430862285414</v>
      </c>
      <c r="I221" s="3">
        <f>INDEX('[6]Land Index'!$F$7:$F$233,MATCH($B221,'[6]Land Index'!$A$7:$A$233,0))</f>
        <v>0.88328302210124487</v>
      </c>
      <c r="J221" s="3">
        <f>INDEX('[7]Business Rates Index'!$P$4:$P$230,MATCH(B221,'[7]Business Rates Index'!$M$4:$M$230,0))</f>
        <v>0.57162989024267663</v>
      </c>
      <c r="K221" s="133">
        <f>SUMIF('Op Rev data input yr MFF adj'!$H$4:$H$241,$B221,'Op Rev data input yr MFF adj'!$F$4:$F$241)</f>
        <v>63934.457849916587</v>
      </c>
      <c r="N221" s="136">
        <f t="shared" si="23"/>
        <v>0.93598831237373081</v>
      </c>
      <c r="O221" s="31">
        <f t="shared" si="24"/>
        <v>0.93598831237373081</v>
      </c>
      <c r="P221" s="31">
        <f t="shared" si="25"/>
        <v>0.99603480709830883</v>
      </c>
      <c r="Q221" s="31">
        <f t="shared" si="26"/>
        <v>0.91369694684443348</v>
      </c>
      <c r="R221" s="31">
        <f t="shared" si="27"/>
        <v>0.91369694684443348</v>
      </c>
      <c r="S221" s="31">
        <f t="shared" si="28"/>
        <v>0.35852772458607274</v>
      </c>
      <c r="T221" s="137">
        <f t="shared" si="29"/>
        <v>0.55585519713895726</v>
      </c>
    </row>
    <row r="222" spans="1:20" ht="13.5" thickBot="1" x14ac:dyDescent="0.25">
      <c r="A222" s="8" t="str">
        <f>INDEX('[2]NHS Trusts and Care Trusts'!$H$2:$H$245,MATCH($B222,'[2]NHS Trusts and Care Trusts'!$A$2:$A$245,0))</f>
        <v>WORTHING</v>
      </c>
      <c r="B222" s="7" t="s">
        <v>146</v>
      </c>
      <c r="C222" s="2" t="s">
        <v>458</v>
      </c>
      <c r="D222" s="3">
        <f>INDEX('[3]Staff non MD Index Floor'!$N$2:$N$228,MATCH($B222,'[3]Staff non MD Index Floor'!$M$2:$M$228,0))</f>
        <v>0.99693220590582676</v>
      </c>
      <c r="E222" s="3">
        <f>INDEX('[3]Staff non MD Index Floor'!$N$2:$N$228,MATCH($B222,'[3]Staff non MD Index Floor'!$M$2:$M$228,0))</f>
        <v>0.99693220590582676</v>
      </c>
      <c r="F222" s="3">
        <f>INDEX('[4]M&amp;D Index'!$E$4:$E$230,MATCH($B222,'[4]M&amp;D Index'!$B$4:$B$230,0))</f>
        <v>1</v>
      </c>
      <c r="G222" s="3">
        <f>INDEX('[5]Building Index'!$P$4:$P$230,MATCH($B222,'[5]Building Index'!$L$4:$L$230,0))</f>
        <v>1.0698776137838824</v>
      </c>
      <c r="H222" s="3">
        <f>INDEX('[5]Building Index'!$P$4:$P$230,MATCH($B222,'[5]Building Index'!$L$4:$L$230,0))</f>
        <v>1.0698776137838824</v>
      </c>
      <c r="I222" s="3">
        <f>INDEX('[6]Land Index'!$F$7:$F$233,MATCH($B222,'[6]Land Index'!$A$7:$A$233,0))</f>
        <v>1.0671246031755646</v>
      </c>
      <c r="J222" s="3">
        <f>INDEX('[7]Business Rates Index'!$P$4:$P$230,MATCH(B222,'[7]Business Rates Index'!$M$4:$M$230,0))</f>
        <v>0.96425991532722788</v>
      </c>
      <c r="K222" s="133">
        <f>SUMIF('Op Rev data input yr MFF adj'!$H$4:$H$241,$B222,'Op Rev data input yr MFF adj'!$F$4:$F$241)</f>
        <v>402093.88773142581</v>
      </c>
      <c r="N222" s="136">
        <f t="shared" si="23"/>
        <v>0.9380648522273427</v>
      </c>
      <c r="O222" s="31">
        <f t="shared" si="24"/>
        <v>0.9380648522273427</v>
      </c>
      <c r="P222" s="31">
        <f t="shared" si="25"/>
        <v>0.99603480709830883</v>
      </c>
      <c r="Q222" s="31">
        <f t="shared" si="26"/>
        <v>1.0652768204566208</v>
      </c>
      <c r="R222" s="31">
        <f t="shared" si="27"/>
        <v>1.0652768204566208</v>
      </c>
      <c r="S222" s="31">
        <f t="shared" si="28"/>
        <v>0.43314967711730429</v>
      </c>
      <c r="T222" s="137">
        <f t="shared" si="29"/>
        <v>0.93765020772420549</v>
      </c>
    </row>
    <row r="223" spans="1:20" ht="13.5" thickBot="1" x14ac:dyDescent="0.25">
      <c r="A223" s="8" t="str">
        <f>INDEX('[2]NHS Trusts and Care Trusts'!$H$2:$H$245,MATCH($B223,'[2]NHS Trusts and Care Trusts'!$A$2:$A$245,0))</f>
        <v>ST. IVES</v>
      </c>
      <c r="B223" s="7" t="s">
        <v>240</v>
      </c>
      <c r="C223" s="2" t="s">
        <v>241</v>
      </c>
      <c r="D223" s="3">
        <f>INDEX('[3]Staff non MD Index Floor'!$N$2:$N$228,MATCH($B223,'[3]Staff non MD Index Floor'!$M$2:$M$228,0))</f>
        <v>1.0246375055689132</v>
      </c>
      <c r="E223" s="3">
        <f>INDEX('[3]Staff non MD Index Floor'!$N$2:$N$228,MATCH($B223,'[3]Staff non MD Index Floor'!$M$2:$M$228,0))</f>
        <v>1.0246375055689132</v>
      </c>
      <c r="F223" s="3">
        <f>INDEX('[4]M&amp;D Index'!$E$4:$E$230,MATCH($B223,'[4]M&amp;D Index'!$B$4:$B$230,0))</f>
        <v>1</v>
      </c>
      <c r="G223" s="3">
        <f>INDEX('[5]Building Index'!$P$4:$P$230,MATCH($B223,'[5]Building Index'!$L$4:$L$230,0))</f>
        <v>0.92232419235946961</v>
      </c>
      <c r="H223" s="3">
        <f>INDEX('[5]Building Index'!$P$4:$P$230,MATCH($B223,'[5]Building Index'!$L$4:$L$230,0))</f>
        <v>0.92232419235946961</v>
      </c>
      <c r="I223" s="3">
        <f>INDEX('[6]Land Index'!$F$7:$F$233,MATCH($B223,'[6]Land Index'!$A$7:$A$233,0))</f>
        <v>0.72627139741962954</v>
      </c>
      <c r="J223" s="3">
        <f>INDEX('[7]Business Rates Index'!$P$4:$P$230,MATCH(B223,'[7]Business Rates Index'!$M$4:$M$230,0))</f>
        <v>0.65380275248454067</v>
      </c>
      <c r="K223" s="133">
        <f>SUMIF('Op Rev data input yr MFF adj'!$H$4:$H$241,$B223,'Op Rev data input yr MFF adj'!$F$4:$F$241)</f>
        <v>106676.30600002747</v>
      </c>
      <c r="N223" s="136">
        <f t="shared" si="23"/>
        <v>0.96413419543885337</v>
      </c>
      <c r="O223" s="31">
        <f t="shared" si="24"/>
        <v>0.96413419543885337</v>
      </c>
      <c r="P223" s="31">
        <f t="shared" si="25"/>
        <v>0.99603480709830883</v>
      </c>
      <c r="Q223" s="31">
        <f t="shared" si="26"/>
        <v>0.91835792282068429</v>
      </c>
      <c r="R223" s="31">
        <f t="shared" si="27"/>
        <v>0.91835792282068429</v>
      </c>
      <c r="S223" s="31">
        <f t="shared" si="28"/>
        <v>0.29479614691264894</v>
      </c>
      <c r="T223" s="137">
        <f t="shared" si="29"/>
        <v>0.63576041784309612</v>
      </c>
    </row>
    <row r="224" spans="1:20" ht="13.5" thickBot="1" x14ac:dyDescent="0.25">
      <c r="A224" s="8" t="str">
        <f>INDEX('[2]NHS Trusts and Care Trusts'!$H$2:$H$245,MATCH($B224,'[2]NHS Trusts and Care Trusts'!$A$2:$A$245,0))</f>
        <v>BIRMINGHAM</v>
      </c>
      <c r="B224" s="7" t="s">
        <v>223</v>
      </c>
      <c r="C224" s="2" t="s">
        <v>466</v>
      </c>
      <c r="D224" s="3">
        <f>INDEX('[3]Staff non MD Index Floor'!$N$2:$N$228,MATCH($B224,'[3]Staff non MD Index Floor'!$M$2:$M$228,0))</f>
        <v>1.0394864319621691</v>
      </c>
      <c r="E224" s="3">
        <f>INDEX('[3]Staff non MD Index Floor'!$N$2:$N$228,MATCH($B224,'[3]Staff non MD Index Floor'!$M$2:$M$228,0))</f>
        <v>1.0394864319621691</v>
      </c>
      <c r="F224" s="3">
        <f>INDEX('[4]M&amp;D Index'!$E$4:$E$230,MATCH($B224,'[4]M&amp;D Index'!$B$4:$B$230,0))</f>
        <v>1.0000000000000002</v>
      </c>
      <c r="G224" s="3">
        <f>INDEX('[5]Building Index'!$P$4:$P$230,MATCH($B224,'[5]Building Index'!$L$4:$L$230,0))</f>
        <v>0.95084968284481408</v>
      </c>
      <c r="H224" s="3">
        <f>INDEX('[5]Building Index'!$P$4:$P$230,MATCH($B224,'[5]Building Index'!$L$4:$L$230,0))</f>
        <v>0.95084968284481408</v>
      </c>
      <c r="I224" s="3">
        <f>INDEX('[6]Land Index'!$F$7:$F$233,MATCH($B224,'[6]Land Index'!$A$7:$A$233,0))</f>
        <v>1.9171917178625486</v>
      </c>
      <c r="J224" s="3">
        <f>INDEX('[7]Business Rates Index'!$P$4:$P$230,MATCH(B224,'[7]Business Rates Index'!$M$4:$M$230,0))</f>
        <v>0.7978609860828294</v>
      </c>
      <c r="K224" s="133">
        <f>SUMIF('Op Rev data input yr MFF adj'!$H$4:$H$241,$B224,'Op Rev data input yr MFF adj'!$F$4:$F$241)</f>
        <v>260288.25861889488</v>
      </c>
      <c r="N224" s="136">
        <f t="shared" si="23"/>
        <v>0.97810631496745049</v>
      </c>
      <c r="O224" s="31">
        <f t="shared" si="24"/>
        <v>0.97810631496745049</v>
      </c>
      <c r="P224" s="31">
        <f t="shared" si="25"/>
        <v>0.99603480709830905</v>
      </c>
      <c r="Q224" s="31">
        <f t="shared" si="26"/>
        <v>0.9467607451759632</v>
      </c>
      <c r="R224" s="31">
        <f t="shared" si="27"/>
        <v>0.9467607451759632</v>
      </c>
      <c r="S224" s="31">
        <f t="shared" si="28"/>
        <v>0.77819494658161248</v>
      </c>
      <c r="T224" s="137">
        <f t="shared" si="29"/>
        <v>0.77584322177462584</v>
      </c>
    </row>
    <row r="225" spans="1:20" ht="13.5" thickBot="1" x14ac:dyDescent="0.25">
      <c r="A225" s="8" t="str">
        <f>INDEX('[2]NHS Trusts and Care Trusts'!$H$2:$H$245,MATCH($B225,'[2]NHS Trusts and Care Trusts'!$A$2:$A$245,0))</f>
        <v>LONDON</v>
      </c>
      <c r="B225" s="7" t="s">
        <v>245</v>
      </c>
      <c r="C225" s="2" t="s">
        <v>246</v>
      </c>
      <c r="D225" s="3">
        <f>INDEX('[3]Staff non MD Index Floor'!$N$2:$N$228,MATCH($B225,'[3]Staff non MD Index Floor'!$M$2:$M$228,0))</f>
        <v>1.2217404698562042</v>
      </c>
      <c r="E225" s="3">
        <f>INDEX('[3]Staff non MD Index Floor'!$N$2:$N$228,MATCH($B225,'[3]Staff non MD Index Floor'!$M$2:$M$228,0))</f>
        <v>1.2217404698562042</v>
      </c>
      <c r="F225" s="3">
        <f>INDEX('[4]M&amp;D Index'!$E$4:$E$230,MATCH($B225,'[4]M&amp;D Index'!$B$4:$B$230,0))</f>
        <v>1.0211724009598964</v>
      </c>
      <c r="G225" s="3">
        <f>INDEX('[5]Building Index'!$P$4:$P$230,MATCH($B225,'[5]Building Index'!$L$4:$L$230,0))</f>
        <v>1.1666218563631945</v>
      </c>
      <c r="H225" s="3">
        <f>INDEX('[5]Building Index'!$P$4:$P$230,MATCH($B225,'[5]Building Index'!$L$4:$L$230,0))</f>
        <v>1.1666218563631945</v>
      </c>
      <c r="I225" s="3">
        <f>INDEX('[6]Land Index'!$F$7:$F$233,MATCH($B225,'[6]Land Index'!$A$7:$A$233,0))</f>
        <v>1.9712179905356149</v>
      </c>
      <c r="J225" s="3">
        <f>INDEX('[7]Business Rates Index'!$P$4:$P$230,MATCH(B225,'[7]Business Rates Index'!$M$4:$M$230,0))</f>
        <v>2.5313369805155279</v>
      </c>
      <c r="K225" s="133">
        <f>SUMIF('Op Rev data input yr MFF adj'!$H$4:$H$241,$B225,'Op Rev data input yr MFF adj'!$F$4:$F$241)</f>
        <v>172790.08362998138</v>
      </c>
      <c r="N225" s="136">
        <f t="shared" si="23"/>
        <v>1.1495985248811249</v>
      </c>
      <c r="O225" s="31">
        <f t="shared" si="24"/>
        <v>1.1495985248811249</v>
      </c>
      <c r="P225" s="31">
        <f t="shared" si="25"/>
        <v>1.0171232554042071</v>
      </c>
      <c r="Q225" s="31">
        <f t="shared" si="26"/>
        <v>1.1616050338939308</v>
      </c>
      <c r="R225" s="31">
        <f t="shared" si="27"/>
        <v>1.1616050338939308</v>
      </c>
      <c r="S225" s="31">
        <f t="shared" si="28"/>
        <v>0.80012440308046151</v>
      </c>
      <c r="T225" s="137">
        <f t="shared" si="29"/>
        <v>2.4614822288810814</v>
      </c>
    </row>
    <row r="226" spans="1:20" ht="13.5" thickBot="1" x14ac:dyDescent="0.25">
      <c r="A226" s="8" t="str">
        <f>INDEX('[2]NHS Trusts and Care Trusts'!$H$2:$H$245,MATCH($B226,'[2]NHS Trusts and Care Trusts'!$A$2:$A$245,0))</f>
        <v>MAIDSTONE</v>
      </c>
      <c r="B226" s="7" t="s">
        <v>206</v>
      </c>
      <c r="C226" s="2" t="s">
        <v>459</v>
      </c>
      <c r="D226" s="3">
        <f>INDEX('[3]Staff non MD Index Floor'!$N$2:$N$228,MATCH($B226,'[3]Staff non MD Index Floor'!$M$2:$M$228,0))</f>
        <v>1.0631664798900657</v>
      </c>
      <c r="E226" s="3">
        <f>INDEX('[3]Staff non MD Index Floor'!$N$2:$N$228,MATCH($B226,'[3]Staff non MD Index Floor'!$M$2:$M$228,0))</f>
        <v>1.0631664798900657</v>
      </c>
      <c r="F226" s="3">
        <f>INDEX('[4]M&amp;D Index'!$E$4:$E$230,MATCH($B226,'[4]M&amp;D Index'!$B$4:$B$230,0))</f>
        <v>1</v>
      </c>
      <c r="G226" s="3">
        <f>INDEX('[5]Building Index'!$P$4:$P$230,MATCH($B226,'[5]Building Index'!$L$4:$L$230,0))</f>
        <v>1.1190922350865011</v>
      </c>
      <c r="H226" s="3">
        <f>INDEX('[5]Building Index'!$P$4:$P$230,MATCH($B226,'[5]Building Index'!$L$4:$L$230,0))</f>
        <v>1.1190922350865011</v>
      </c>
      <c r="I226" s="3">
        <f>INDEX('[6]Land Index'!$F$7:$F$233,MATCH($B226,'[6]Land Index'!$A$7:$A$233,0))</f>
        <v>1.7074588885619508</v>
      </c>
      <c r="J226" s="3">
        <f>INDEX('[7]Business Rates Index'!$P$4:$P$230,MATCH(B226,'[7]Business Rates Index'!$M$4:$M$230,0))</f>
        <v>0.94214181765863558</v>
      </c>
      <c r="K226" s="133">
        <f>SUMIF('Op Rev data input yr MFF adj'!$H$4:$H$241,$B226,'Op Rev data input yr MFF adj'!$F$4:$F$241)</f>
        <v>212130.78311294221</v>
      </c>
      <c r="N226" s="136">
        <f t="shared" si="23"/>
        <v>1.0003880915302161</v>
      </c>
      <c r="O226" s="31">
        <f t="shared" si="24"/>
        <v>1.0003880915302161</v>
      </c>
      <c r="P226" s="31">
        <f t="shared" si="25"/>
        <v>0.99603480709830883</v>
      </c>
      <c r="Q226" s="31">
        <f t="shared" si="26"/>
        <v>1.1142798041865156</v>
      </c>
      <c r="R226" s="31">
        <f t="shared" si="27"/>
        <v>1.1142798041865156</v>
      </c>
      <c r="S226" s="31">
        <f t="shared" si="28"/>
        <v>0.69306364418064381</v>
      </c>
      <c r="T226" s="137">
        <f t="shared" si="29"/>
        <v>0.91614248087196781</v>
      </c>
    </row>
    <row r="227" spans="1:20" ht="13.5" thickBot="1" x14ac:dyDescent="0.25">
      <c r="A227" s="8" t="str">
        <f>INDEX('[2]NHS Trusts and Care Trusts'!$H$2:$H$245,MATCH($B227,'[2]NHS Trusts and Care Trusts'!$A$2:$A$245,0))</f>
        <v>SHIPLEY</v>
      </c>
      <c r="B227" s="7" t="s">
        <v>225</v>
      </c>
      <c r="C227" s="2" t="s">
        <v>460</v>
      </c>
      <c r="D227" s="3">
        <f>INDEX('[3]Staff non MD Index Floor'!$N$2:$N$228,MATCH($B227,'[3]Staff non MD Index Floor'!$M$2:$M$228,0))</f>
        <v>0.97708836523070786</v>
      </c>
      <c r="E227" s="3">
        <f>INDEX('[3]Staff non MD Index Floor'!$N$2:$N$228,MATCH($B227,'[3]Staff non MD Index Floor'!$M$2:$M$228,0))</f>
        <v>0.97708836523070786</v>
      </c>
      <c r="F227" s="3">
        <f>INDEX('[4]M&amp;D Index'!$E$4:$E$230,MATCH($B227,'[4]M&amp;D Index'!$B$4:$B$230,0))</f>
        <v>1</v>
      </c>
      <c r="G227" s="3">
        <f>INDEX('[5]Building Index'!$P$4:$P$230,MATCH($B227,'[5]Building Index'!$L$4:$L$230,0))</f>
        <v>0.82475235836258587</v>
      </c>
      <c r="H227" s="3">
        <f>INDEX('[5]Building Index'!$P$4:$P$230,MATCH($B227,'[5]Building Index'!$L$4:$L$230,0))</f>
        <v>0.82475235836258587</v>
      </c>
      <c r="I227" s="3">
        <f>INDEX('[6]Land Index'!$F$7:$F$233,MATCH($B227,'[6]Land Index'!$A$7:$A$233,0))</f>
        <v>1.4505908242316532</v>
      </c>
      <c r="J227" s="3">
        <f>INDEX('[7]Business Rates Index'!$P$4:$P$230,MATCH(B227,'[7]Business Rates Index'!$M$4:$M$230,0))</f>
        <v>0.54298872663970332</v>
      </c>
      <c r="K227" s="133">
        <f>SUMIF('Op Rev data input yr MFF adj'!$H$4:$H$241,$B227,'Op Rev data input yr MFF adj'!$F$4:$F$241)</f>
        <v>132329.10207255691</v>
      </c>
      <c r="N227" s="136">
        <f t="shared" si="23"/>
        <v>0.91939276062446917</v>
      </c>
      <c r="O227" s="31">
        <f t="shared" si="24"/>
        <v>0.91939276062446917</v>
      </c>
      <c r="P227" s="31">
        <f t="shared" si="25"/>
        <v>0.99603480709830883</v>
      </c>
      <c r="Q227" s="31">
        <f t="shared" si="26"/>
        <v>0.8212056768561119</v>
      </c>
      <c r="R227" s="31">
        <f t="shared" si="27"/>
        <v>0.8212056768561119</v>
      </c>
      <c r="S227" s="31">
        <f t="shared" si="28"/>
        <v>0.58879998200350037</v>
      </c>
      <c r="T227" s="137">
        <f t="shared" si="29"/>
        <v>0.52800441481884264</v>
      </c>
    </row>
    <row r="228" spans="1:20" ht="13.5" thickBot="1" x14ac:dyDescent="0.25">
      <c r="A228" s="8" t="str">
        <f>INDEX('[2]NHS Trusts and Care Trusts'!$H$2:$H$245,MATCH($B228,'[2]NHS Trusts and Care Trusts'!$A$2:$A$245,0))</f>
        <v>LONDON</v>
      </c>
      <c r="B228" s="7" t="s">
        <v>242</v>
      </c>
      <c r="C228" s="2" t="s">
        <v>208</v>
      </c>
      <c r="D228" s="3">
        <f>INDEX('[3]Staff non MD Index Floor'!$N$2:$N$228,MATCH($B228,'[3]Staff non MD Index Floor'!$M$2:$M$228,0))</f>
        <v>1.2294794214986213</v>
      </c>
      <c r="E228" s="3">
        <f>INDEX('[3]Staff non MD Index Floor'!$N$2:$N$228,MATCH($B228,'[3]Staff non MD Index Floor'!$M$2:$M$228,0))</f>
        <v>1.2294794214986213</v>
      </c>
      <c r="F228" s="3">
        <f>INDEX('[4]M&amp;D Index'!$E$4:$E$230,MATCH($B228,'[4]M&amp;D Index'!$B$4:$B$230,0))</f>
        <v>1.0211724009598964</v>
      </c>
      <c r="G228" s="3">
        <f>INDEX('[5]Building Index'!$P$4:$P$230,MATCH($B228,'[5]Building Index'!$L$4:$L$230,0))</f>
        <v>1.217739509990752</v>
      </c>
      <c r="H228" s="3">
        <f>INDEX('[5]Building Index'!$P$4:$P$230,MATCH($B228,'[5]Building Index'!$L$4:$L$230,0))</f>
        <v>1.217739509990752</v>
      </c>
      <c r="I228" s="3">
        <f>INDEX('[6]Land Index'!$F$7:$F$233,MATCH($B228,'[6]Land Index'!$A$7:$A$233,0))</f>
        <v>0.32777268316214303</v>
      </c>
      <c r="J228" s="3">
        <f>INDEX('[7]Business Rates Index'!$P$4:$P$230,MATCH(B228,'[7]Business Rates Index'!$M$4:$M$230,0))</f>
        <v>3.1456905097054055</v>
      </c>
      <c r="K228" s="133">
        <f>SUMIF('Op Rev data input yr MFF adj'!$H$4:$H$241,$B228,'Op Rev data input yr MFF adj'!$F$4:$F$241)</f>
        <v>113786.72969121841</v>
      </c>
      <c r="N228" s="136">
        <f t="shared" si="23"/>
        <v>1.1568805030194902</v>
      </c>
      <c r="O228" s="31">
        <f t="shared" si="24"/>
        <v>1.1568805030194902</v>
      </c>
      <c r="P228" s="31">
        <f t="shared" si="25"/>
        <v>1.0171232554042071</v>
      </c>
      <c r="Q228" s="31">
        <f t="shared" si="26"/>
        <v>1.2125028663413038</v>
      </c>
      <c r="R228" s="31">
        <f t="shared" si="27"/>
        <v>1.2125028663413038</v>
      </c>
      <c r="S228" s="31">
        <f t="shared" si="28"/>
        <v>0.13304409949603316</v>
      </c>
      <c r="T228" s="137">
        <f t="shared" si="29"/>
        <v>3.0588820638265193</v>
      </c>
    </row>
    <row r="229" spans="1:20" ht="13.5" thickBot="1" x14ac:dyDescent="0.25">
      <c r="A229" s="8" t="str">
        <f>INDEX('[2]NHS Trusts and Care Trusts'!$H$2:$H$245,MATCH($B229,'[2]NHS Trusts and Care Trusts'!$A$2:$A$245,0))</f>
        <v>SHEFFIELD</v>
      </c>
      <c r="B229" s="7" t="s">
        <v>316</v>
      </c>
      <c r="C229" s="2" t="s">
        <v>461</v>
      </c>
      <c r="D229" s="3">
        <f>INDEX('[3]Staff non MD Index Floor'!$N$2:$N$228,MATCH($B229,'[3]Staff non MD Index Floor'!$M$2:$M$228,0))</f>
        <v>0.99301504995310441</v>
      </c>
      <c r="E229" s="3">
        <f>INDEX('[3]Staff non MD Index Floor'!$N$2:$N$228,MATCH($B229,'[3]Staff non MD Index Floor'!$M$2:$M$228,0))</f>
        <v>0.99301504995310441</v>
      </c>
      <c r="F229" s="3">
        <f>INDEX('[4]M&amp;D Index'!$E$4:$E$230,MATCH($B229,'[4]M&amp;D Index'!$B$4:$B$230,0))</f>
        <v>1</v>
      </c>
      <c r="G229" s="3">
        <f>INDEX('[5]Building Index'!$P$4:$P$230,MATCH($B229,'[5]Building Index'!$L$4:$L$230,0))</f>
        <v>0.88230299544885171</v>
      </c>
      <c r="H229" s="3">
        <f>INDEX('[5]Building Index'!$P$4:$P$230,MATCH($B229,'[5]Building Index'!$L$4:$L$230,0))</f>
        <v>0.88230299544885171</v>
      </c>
      <c r="I229" s="3">
        <f>INDEX('[6]Land Index'!$F$7:$F$233,MATCH($B229,'[6]Land Index'!$A$7:$A$233,0))</f>
        <v>0.54600775202551477</v>
      </c>
      <c r="J229" s="3">
        <f>INDEX('[7]Business Rates Index'!$P$4:$P$230,MATCH(B229,'[7]Business Rates Index'!$M$4:$M$230,0))</f>
        <v>0.73520734680445621</v>
      </c>
      <c r="K229" s="133">
        <f>SUMIF('Op Rev data input yr MFF adj'!$H$4:$H$241,$B229,'Op Rev data input yr MFF adj'!$F$4:$F$241)</f>
        <v>117583.69723435226</v>
      </c>
      <c r="N229" s="136">
        <f t="shared" si="23"/>
        <v>0.93437899846700279</v>
      </c>
      <c r="O229" s="31">
        <f t="shared" si="24"/>
        <v>0.93437899846700279</v>
      </c>
      <c r="P229" s="31">
        <f t="shared" si="25"/>
        <v>0.99603480709830883</v>
      </c>
      <c r="Q229" s="31">
        <f t="shared" si="26"/>
        <v>0.87850882901169514</v>
      </c>
      <c r="R229" s="31">
        <f t="shared" si="27"/>
        <v>0.87850882901169514</v>
      </c>
      <c r="S229" s="31">
        <f t="shared" si="28"/>
        <v>0.22162649121724645</v>
      </c>
      <c r="T229" s="137">
        <f t="shared" si="29"/>
        <v>0.71491857173967355</v>
      </c>
    </row>
    <row r="230" spans="1:20" ht="13.5" thickBot="1" x14ac:dyDescent="0.25">
      <c r="A230" s="8" t="str">
        <f>INDEX('[2]NHS Trusts and Care Trusts'!$H$2:$H$245,MATCH($B230,'[2]NHS Trusts and Care Trusts'!$A$2:$A$245,0))</f>
        <v>WEST BROMWICH</v>
      </c>
      <c r="B230" s="35" t="s">
        <v>315</v>
      </c>
      <c r="C230" s="36" t="s">
        <v>311</v>
      </c>
      <c r="D230" s="37">
        <f>INDEX('[3]Staff non MD Index Floor'!$N$2:$N$228,MATCH($B230,'[3]Staff non MD Index Floor'!$M$2:$M$228,0))</f>
        <v>0.99986162618110841</v>
      </c>
      <c r="E230" s="37">
        <f>INDEX('[3]Staff non MD Index Floor'!$N$2:$N$228,MATCH($B230,'[3]Staff non MD Index Floor'!$M$2:$M$228,0))</f>
        <v>0.99986162618110841</v>
      </c>
      <c r="F230" s="37">
        <f>INDEX('[4]M&amp;D Index'!$E$4:$E$230,MATCH($B230,'[4]M&amp;D Index'!$B$4:$B$230,0))</f>
        <v>1</v>
      </c>
      <c r="G230" s="37">
        <f>INDEX('[5]Building Index'!$P$4:$P$230,MATCH($B230,'[5]Building Index'!$L$4:$L$230,0))</f>
        <v>0.95021252960460456</v>
      </c>
      <c r="H230" s="37">
        <f>INDEX('[5]Building Index'!$P$4:$P$230,MATCH($B230,'[5]Building Index'!$L$4:$L$230,0))</f>
        <v>0.95021252960460456</v>
      </c>
      <c r="I230" s="37">
        <f>INDEX('[6]Land Index'!$F$7:$F$233,MATCH($B230,'[6]Land Index'!$A$7:$A$233,0))</f>
        <v>1.1890766745221051</v>
      </c>
      <c r="J230" s="37">
        <f>INDEX('[7]Business Rates Index'!$P$4:$P$230,MATCH(B230,'[7]Business Rates Index'!$M$4:$M$230,0))</f>
        <v>0.50880230932761872</v>
      </c>
      <c r="K230" s="134">
        <f>SUMIF('Op Rev data input yr MFF adj'!$H$4:$H$241,$B230,'Op Rev data input yr MFF adj'!$F$4:$F$241)</f>
        <v>97575.808897682058</v>
      </c>
      <c r="N230" s="138">
        <f t="shared" si="23"/>
        <v>0.94082129462268793</v>
      </c>
      <c r="O230" s="115">
        <f t="shared" si="24"/>
        <v>0.94082129462268793</v>
      </c>
      <c r="P230" s="115">
        <f t="shared" si="25"/>
        <v>0.99603480709830883</v>
      </c>
      <c r="Q230" s="115">
        <f t="shared" si="26"/>
        <v>0.94612633188501349</v>
      </c>
      <c r="R230" s="115">
        <f t="shared" si="27"/>
        <v>0.94612633188501349</v>
      </c>
      <c r="S230" s="115">
        <f t="shared" si="28"/>
        <v>0.48265045722334582</v>
      </c>
      <c r="T230" s="139">
        <f t="shared" si="29"/>
        <v>0.49476140555909909</v>
      </c>
    </row>
  </sheetData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O234"/>
  <sheetViews>
    <sheetView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2.75" x14ac:dyDescent="0.2"/>
  <cols>
    <col min="1" max="1" width="32" customWidth="1"/>
    <col min="2" max="2" width="9.42578125" customWidth="1"/>
    <col min="3" max="3" width="27.42578125" customWidth="1"/>
    <col min="4" max="4" width="15.5703125" customWidth="1"/>
    <col min="5" max="5" width="13.28515625" style="1" bestFit="1" customWidth="1"/>
    <col min="6" max="6" width="13.5703125" customWidth="1"/>
    <col min="7" max="7" width="12.5703125" customWidth="1"/>
    <col min="8" max="11" width="13.140625" customWidth="1"/>
    <col min="12" max="12" width="11.7109375" customWidth="1"/>
    <col min="13" max="13" width="10.140625" customWidth="1"/>
    <col min="14" max="14" width="13.28515625" style="5" customWidth="1"/>
    <col min="15" max="15" width="13.28515625" customWidth="1"/>
  </cols>
  <sheetData>
    <row r="1" spans="1:15" ht="13.5" thickBot="1" x14ac:dyDescent="0.25"/>
    <row r="2" spans="1:15" ht="30.75" customHeight="1" thickBot="1" x14ac:dyDescent="0.25">
      <c r="D2" s="118" t="s">
        <v>470</v>
      </c>
      <c r="E2" s="15" t="s">
        <v>469</v>
      </c>
      <c r="F2" s="16" t="s">
        <v>313</v>
      </c>
      <c r="G2" s="12" t="s">
        <v>472</v>
      </c>
      <c r="H2" s="13" t="s">
        <v>473</v>
      </c>
      <c r="I2" s="17" t="s">
        <v>474</v>
      </c>
      <c r="J2" s="18" t="s">
        <v>471</v>
      </c>
      <c r="K2" s="10" t="s">
        <v>119</v>
      </c>
      <c r="L2" s="5" t="s">
        <v>478</v>
      </c>
      <c r="N2" s="117" t="s">
        <v>476</v>
      </c>
      <c r="O2" s="19">
        <f>COUNTIF(K8:K234,0)</f>
        <v>0</v>
      </c>
    </row>
    <row r="3" spans="1:15" ht="15.75" thickBot="1" x14ac:dyDescent="0.3">
      <c r="C3" s="142" t="s">
        <v>814</v>
      </c>
      <c r="D3" s="143">
        <f>[8]Weightings!Q9</f>
        <v>0.12650520159753528</v>
      </c>
      <c r="E3" s="143">
        <f>[8]Weightings!R9</f>
        <v>0.35207953842028311</v>
      </c>
      <c r="F3" s="143">
        <f>[8]Weightings!S9</f>
        <v>0.15244828957536402</v>
      </c>
      <c r="G3" s="143">
        <f>[8]Weightings!T9</f>
        <v>1.3742522613996569E-2</v>
      </c>
      <c r="H3" s="143">
        <f>[8]Weightings!U9</f>
        <v>1.2248474628677746E-2</v>
      </c>
      <c r="I3" s="143">
        <f>[8]Weightings!V9</f>
        <v>2.1207022417790286E-3</v>
      </c>
      <c r="J3" s="143">
        <f>[8]Weightings!W9</f>
        <v>4.5222136933019486E-3</v>
      </c>
      <c r="K3" s="144">
        <f>[8]Weightings!X9</f>
        <v>0.33633305722906226</v>
      </c>
      <c r="L3" s="22">
        <f>SUM(D3:K3)</f>
        <v>1</v>
      </c>
      <c r="N3" s="23"/>
      <c r="O3" s="20"/>
    </row>
    <row r="4" spans="1:15" ht="13.5" thickBot="1" x14ac:dyDescent="0.25">
      <c r="C4" s="11"/>
      <c r="E4"/>
      <c r="F4" s="1"/>
      <c r="N4" s="24"/>
      <c r="O4" s="21"/>
    </row>
    <row r="5" spans="1:15" x14ac:dyDescent="0.2">
      <c r="E5"/>
      <c r="N5"/>
    </row>
    <row r="6" spans="1:15" ht="15.75" customHeight="1" thickBot="1" x14ac:dyDescent="0.25"/>
    <row r="7" spans="1:15" ht="30.75" thickBot="1" x14ac:dyDescent="0.25">
      <c r="A7" s="27" t="s">
        <v>433</v>
      </c>
      <c r="B7" s="30" t="s">
        <v>467</v>
      </c>
      <c r="C7" s="27" t="s">
        <v>468</v>
      </c>
      <c r="D7" s="14" t="s">
        <v>470</v>
      </c>
      <c r="E7" s="25" t="s">
        <v>469</v>
      </c>
      <c r="F7" s="16" t="s">
        <v>313</v>
      </c>
      <c r="G7" s="26" t="s">
        <v>479</v>
      </c>
      <c r="H7" s="13" t="s">
        <v>473</v>
      </c>
      <c r="I7" s="27" t="s">
        <v>312</v>
      </c>
      <c r="J7" s="28" t="s">
        <v>475</v>
      </c>
      <c r="K7" s="29" t="s">
        <v>812</v>
      </c>
      <c r="L7" s="29" t="s">
        <v>813</v>
      </c>
      <c r="N7" s="116" t="s">
        <v>477</v>
      </c>
      <c r="O7" s="140">
        <f>SMALL(K8:K234,($O$2+1))</f>
        <v>0.93711161422501188</v>
      </c>
    </row>
    <row r="8" spans="1:15" ht="13.5" thickBot="1" x14ac:dyDescent="0.25">
      <c r="A8" s="9" t="str">
        <f>'Op Rev Nor Component Indices'!A4</f>
        <v>MANCHESTER</v>
      </c>
      <c r="B8" s="6" t="str">
        <f>'Op Rev Nor Component Indices'!B4</f>
        <v>R0A</v>
      </c>
      <c r="C8" s="4" t="str">
        <f>'Op Rev Nor Component Indices'!C4</f>
        <v>MANCHESTER UNIVERSITY NHS FOUNDATION TRUST</v>
      </c>
      <c r="D8" s="31">
        <f>'Op Rev Nor Component Indices'!N4</f>
        <v>0.9596875737035705</v>
      </c>
      <c r="E8" s="31">
        <f>'Op Rev Nor Component Indices'!O4</f>
        <v>0.9596875737035705</v>
      </c>
      <c r="F8" s="31">
        <f>'Op Rev Nor Component Indices'!P4</f>
        <v>0.99603480709830883</v>
      </c>
      <c r="G8" s="32">
        <f>'Op Rev Nor Component Indices'!Q4</f>
        <v>0.98237474218711818</v>
      </c>
      <c r="H8" s="32">
        <f>'Op Rev Nor Component Indices'!R4</f>
        <v>0.98237474218711818</v>
      </c>
      <c r="I8" s="32">
        <f>'Op Rev Nor Component Indices'!S4</f>
        <v>0.29338099508797816</v>
      </c>
      <c r="J8" s="32">
        <f>'Op Rev Nor Component Indices'!T4</f>
        <v>1.0400968909220725</v>
      </c>
      <c r="K8" s="32">
        <f>IFERROR((D8*$D$3)+(E8*$E$3)+(F8*$F$3)+(G8*$G$3)+(H8*$H$3)+(I8*$I$3)+(J8*$J$3)+$K$3,0)</f>
        <v>0.97832730123990663</v>
      </c>
      <c r="L8" s="33">
        <f>K8/$O$7</f>
        <v>1.0439816201072056</v>
      </c>
    </row>
    <row r="9" spans="1:15" ht="13.5" thickBot="1" x14ac:dyDescent="0.25">
      <c r="A9" s="9" t="str">
        <f>'Op Rev Nor Component Indices'!A5</f>
        <v>WORCESTER</v>
      </c>
      <c r="B9" s="7" t="str">
        <f>'Op Rev Nor Component Indices'!B5</f>
        <v>R1A</v>
      </c>
      <c r="C9" s="2" t="str">
        <f>'Op Rev Nor Component Indices'!C5</f>
        <v>WORCESTERSHIRE HEALTH AND CARE NHS TRUST</v>
      </c>
      <c r="D9" s="31">
        <f>'Op Rev Nor Component Indices'!N5</f>
        <v>0.95638436641828206</v>
      </c>
      <c r="E9" s="31">
        <f>'Op Rev Nor Component Indices'!O5</f>
        <v>0.95638436641828206</v>
      </c>
      <c r="F9" s="31">
        <f>'Op Rev Nor Component Indices'!P5</f>
        <v>0.99603480709830883</v>
      </c>
      <c r="G9" s="3">
        <f>'Op Rev Nor Component Indices'!Q5</f>
        <v>0.98426625649449695</v>
      </c>
      <c r="H9" s="3">
        <f>'Op Rev Nor Component Indices'!R5</f>
        <v>0.98426625649449695</v>
      </c>
      <c r="I9" s="3">
        <f>'Op Rev Nor Component Indices'!S5</f>
        <v>0.3644043860658468</v>
      </c>
      <c r="J9" s="3">
        <f>'Op Rev Nor Component Indices'!T5</f>
        <v>0.6122884123054686</v>
      </c>
      <c r="K9" s="3">
        <f t="shared" ref="K9:K72" si="0">IFERROR((D9*$D$3)+(E9*$E$3)+(F9*$F$3)+(G9*$G$3)+(H9*$H$3)+(I9*$I$3)+(J9*$J$3)+$K$3,0)</f>
        <v>0.97501157708755426</v>
      </c>
      <c r="L9" s="34">
        <f t="shared" ref="L9:L71" si="1">K9/$O$7</f>
        <v>1.0404433818632004</v>
      </c>
    </row>
    <row r="10" spans="1:15" ht="13.5" thickBot="1" x14ac:dyDescent="0.25">
      <c r="A10" s="9" t="str">
        <f>'Op Rev Nor Component Indices'!A6</f>
        <v>SOUTHAMPTON</v>
      </c>
      <c r="B10" s="7" t="str">
        <f>'Op Rev Nor Component Indices'!B6</f>
        <v>R1C</v>
      </c>
      <c r="C10" s="2" t="str">
        <f>'Op Rev Nor Component Indices'!C6</f>
        <v>SOLENT NHS TRUST</v>
      </c>
      <c r="D10" s="31">
        <f>'Op Rev Nor Component Indices'!N6</f>
        <v>0.99597739102864868</v>
      </c>
      <c r="E10" s="31">
        <f>'Op Rev Nor Component Indices'!O6</f>
        <v>0.99597739102864868</v>
      </c>
      <c r="F10" s="31">
        <f>'Op Rev Nor Component Indices'!P6</f>
        <v>0.99603480709830883</v>
      </c>
      <c r="G10" s="3">
        <f>'Op Rev Nor Component Indices'!Q6</f>
        <v>1.0251116396953484</v>
      </c>
      <c r="H10" s="3">
        <f>'Op Rev Nor Component Indices'!R6</f>
        <v>1.0251116396953484</v>
      </c>
      <c r="I10" s="3">
        <f>'Op Rev Nor Component Indices'!S6</f>
        <v>0.33588238880209575</v>
      </c>
      <c r="J10" s="3">
        <f>'Op Rev Nor Component Indices'!T6</f>
        <v>0.95368951320345641</v>
      </c>
      <c r="K10" s="3">
        <f t="shared" si="0"/>
        <v>0.99650520878922699</v>
      </c>
      <c r="L10" s="34">
        <f t="shared" si="1"/>
        <v>1.0633794242464207</v>
      </c>
    </row>
    <row r="11" spans="1:15" ht="13.5" thickBot="1" x14ac:dyDescent="0.25">
      <c r="A11" s="9" t="str">
        <f>'Op Rev Nor Component Indices'!A7</f>
        <v>SHREWSBURY</v>
      </c>
      <c r="B11" s="7" t="str">
        <f>'Op Rev Nor Component Indices'!B7</f>
        <v>R1D</v>
      </c>
      <c r="C11" s="2" t="str">
        <f>'Op Rev Nor Component Indices'!C7</f>
        <v>SHROPSHIRE COMMUNITY HEALTH NHS TRUST</v>
      </c>
      <c r="D11" s="31">
        <f>'Op Rev Nor Component Indices'!N7</f>
        <v>0.94213583490648045</v>
      </c>
      <c r="E11" s="31">
        <f>'Op Rev Nor Component Indices'!O7</f>
        <v>0.94213583490648045</v>
      </c>
      <c r="F11" s="31">
        <f>'Op Rev Nor Component Indices'!P7</f>
        <v>0.99603480709830883</v>
      </c>
      <c r="G11" s="3">
        <f>'Op Rev Nor Component Indices'!Q7</f>
        <v>0.95074108293708937</v>
      </c>
      <c r="H11" s="3">
        <f>'Op Rev Nor Component Indices'!R7</f>
        <v>0.95074108293708937</v>
      </c>
      <c r="I11" s="3">
        <f>'Op Rev Nor Component Indices'!S7</f>
        <v>0.31967016189164682</v>
      </c>
      <c r="J11" s="3">
        <f>'Op Rev Nor Component Indices'!T7</f>
        <v>0.51722881451641711</v>
      </c>
      <c r="K11" s="3">
        <f t="shared" si="0"/>
        <v>0.96679634686056037</v>
      </c>
      <c r="L11" s="34">
        <f t="shared" si="1"/>
        <v>1.0316768378333436</v>
      </c>
      <c r="N11"/>
    </row>
    <row r="12" spans="1:15" ht="13.5" thickBot="1" x14ac:dyDescent="0.25">
      <c r="A12" s="9" t="str">
        <f>'Op Rev Nor Component Indices'!A8</f>
        <v>NEWPORT</v>
      </c>
      <c r="B12" s="7" t="str">
        <f>'Op Rev Nor Component Indices'!B8</f>
        <v>R1F</v>
      </c>
      <c r="C12" s="2" t="str">
        <f>'Op Rev Nor Component Indices'!C8</f>
        <v>ISLE OF WIGHT NHS TRUST</v>
      </c>
      <c r="D12" s="31">
        <f>'Op Rev Nor Component Indices'!N8</f>
        <v>0.92800645304800022</v>
      </c>
      <c r="E12" s="31">
        <f>'Op Rev Nor Component Indices'!O8</f>
        <v>0.92800645304800022</v>
      </c>
      <c r="F12" s="31">
        <f>'Op Rev Nor Component Indices'!P8</f>
        <v>0.99603480709830883</v>
      </c>
      <c r="G12" s="3">
        <f>'Op Rev Nor Component Indices'!Q8</f>
        <v>1.0319692122418</v>
      </c>
      <c r="H12" s="3">
        <f>'Op Rev Nor Component Indices'!R8</f>
        <v>1.0319692122418</v>
      </c>
      <c r="I12" s="3">
        <f>'Op Rev Nor Component Indices'!S8</f>
        <v>0.12758449714252995</v>
      </c>
      <c r="J12" s="3">
        <f>'Op Rev Nor Component Indices'!T8</f>
        <v>0.59265801663339468</v>
      </c>
      <c r="K12" s="3">
        <f t="shared" si="0"/>
        <v>0.96207919087283467</v>
      </c>
      <c r="L12" s="34">
        <f t="shared" si="1"/>
        <v>1.0266431194201673</v>
      </c>
      <c r="N12"/>
    </row>
    <row r="13" spans="1:15" ht="13.5" thickBot="1" x14ac:dyDescent="0.25">
      <c r="A13" s="9" t="str">
        <f>'Op Rev Nor Component Indices'!A9</f>
        <v>LONDON</v>
      </c>
      <c r="B13" s="7" t="str">
        <f>'Op Rev Nor Component Indices'!B9</f>
        <v>R1H</v>
      </c>
      <c r="C13" s="2" t="str">
        <f>'Op Rev Nor Component Indices'!C9</f>
        <v>BARTS HEALTH NHS TRUST</v>
      </c>
      <c r="D13" s="31">
        <f>'Op Rev Nor Component Indices'!N9</f>
        <v>1.1574369162011355</v>
      </c>
      <c r="E13" s="31">
        <f>'Op Rev Nor Component Indices'!O9</f>
        <v>1.1574369162011355</v>
      </c>
      <c r="F13" s="31">
        <f>'Op Rev Nor Component Indices'!P9</f>
        <v>1.0171232554042071</v>
      </c>
      <c r="G13" s="3">
        <f>'Op Rev Nor Component Indices'!Q9</f>
        <v>1.1486537681282907</v>
      </c>
      <c r="H13" s="3">
        <f>'Op Rev Nor Component Indices'!R9</f>
        <v>1.1486537681282907</v>
      </c>
      <c r="I13" s="3">
        <f>'Op Rev Nor Component Indices'!S9</f>
        <v>1.656324585739803</v>
      </c>
      <c r="J13" s="3">
        <f>'Op Rev Nor Component Indices'!T9</f>
        <v>1.9961221283263018</v>
      </c>
      <c r="K13" s="3">
        <f t="shared" si="0"/>
        <v>1.087717522434428</v>
      </c>
      <c r="L13" s="34">
        <f t="shared" si="1"/>
        <v>1.1607128819270549</v>
      </c>
      <c r="N13"/>
    </row>
    <row r="14" spans="1:15" ht="13.5" thickBot="1" x14ac:dyDescent="0.25">
      <c r="A14" s="9" t="str">
        <f>'Op Rev Nor Component Indices'!A10</f>
        <v>GLOUCESTER</v>
      </c>
      <c r="B14" s="7" t="str">
        <f>'Op Rev Nor Component Indices'!B10</f>
        <v>R1J</v>
      </c>
      <c r="C14" s="2" t="str">
        <f>'Op Rev Nor Component Indices'!C10</f>
        <v>GLOUCESTERSHIRE CARE SERVICES NHS TRUST</v>
      </c>
      <c r="D14" s="31">
        <f>'Op Rev Nor Component Indices'!N10</f>
        <v>0.96791145579493443</v>
      </c>
      <c r="E14" s="31">
        <f>'Op Rev Nor Component Indices'!O10</f>
        <v>0.96791145579493443</v>
      </c>
      <c r="F14" s="31">
        <f>'Op Rev Nor Component Indices'!P10</f>
        <v>0.99603480709830883</v>
      </c>
      <c r="G14" s="3">
        <f>'Op Rev Nor Component Indices'!Q10</f>
        <v>0.95014579335500793</v>
      </c>
      <c r="H14" s="3">
        <f>'Op Rev Nor Component Indices'!R10</f>
        <v>0.95014579335500793</v>
      </c>
      <c r="I14" s="3">
        <f>'Op Rev Nor Component Indices'!S10</f>
        <v>0.37151324699921606</v>
      </c>
      <c r="J14" s="3">
        <f>'Op Rev Nor Component Indices'!T10</f>
        <v>0.54155166268781185</v>
      </c>
      <c r="K14" s="3">
        <f t="shared" si="0"/>
        <v>0.97933663037624163</v>
      </c>
      <c r="L14" s="34">
        <f t="shared" si="1"/>
        <v>1.0450586840567009</v>
      </c>
      <c r="N14"/>
    </row>
    <row r="15" spans="1:15" ht="13.5" thickBot="1" x14ac:dyDescent="0.25">
      <c r="A15" s="9" t="str">
        <f>'Op Rev Nor Component Indices'!A11</f>
        <v>HARROW</v>
      </c>
      <c r="B15" s="7" t="str">
        <f>'Op Rev Nor Component Indices'!B11</f>
        <v>R1K</v>
      </c>
      <c r="C15" s="2" t="str">
        <f>'Op Rev Nor Component Indices'!C11</f>
        <v>LONDON NORTH WEST UNIVERSITY HEALTHCARE NHS TRUST</v>
      </c>
      <c r="D15" s="31">
        <f>'Op Rev Nor Component Indices'!N11</f>
        <v>1.1454831485425434</v>
      </c>
      <c r="E15" s="31">
        <f>'Op Rev Nor Component Indices'!O11</f>
        <v>1.1454831485425434</v>
      </c>
      <c r="F15" s="31">
        <f>'Op Rev Nor Component Indices'!P11</f>
        <v>1.0171232554042071</v>
      </c>
      <c r="G15" s="3">
        <f>'Op Rev Nor Component Indices'!Q11</f>
        <v>1.1230410399202995</v>
      </c>
      <c r="H15" s="3">
        <f>'Op Rev Nor Component Indices'!R11</f>
        <v>1.1230410399202995</v>
      </c>
      <c r="I15" s="3">
        <f>'Op Rev Nor Component Indices'!S11</f>
        <v>0.71195109680820234</v>
      </c>
      <c r="J15" s="3">
        <f>'Op Rev Nor Component Indices'!T11</f>
        <v>1.0933295176707349</v>
      </c>
      <c r="K15" s="3">
        <f t="shared" si="0"/>
        <v>1.0752455752179038</v>
      </c>
      <c r="L15" s="34">
        <f t="shared" si="1"/>
        <v>1.1474039579662325</v>
      </c>
      <c r="N15"/>
    </row>
    <row r="16" spans="1:15" ht="13.5" thickBot="1" x14ac:dyDescent="0.25">
      <c r="A16" s="9" t="str">
        <f>'Op Rev Nor Component Indices'!A12</f>
        <v>WICKFORD</v>
      </c>
      <c r="B16" s="7" t="str">
        <f>'Op Rev Nor Component Indices'!B12</f>
        <v>R1L</v>
      </c>
      <c r="C16" s="2" t="str">
        <f>'Op Rev Nor Component Indices'!C12</f>
        <v>ESSEX PARTNERSHIP UNIVERSITY NHS FOUNDATION TRUST</v>
      </c>
      <c r="D16" s="31">
        <f>'Op Rev Nor Component Indices'!N12</f>
        <v>1.0125462332331601</v>
      </c>
      <c r="E16" s="31">
        <f>'Op Rev Nor Component Indices'!O12</f>
        <v>1.0125462332331601</v>
      </c>
      <c r="F16" s="31">
        <f>'Op Rev Nor Component Indices'!P12</f>
        <v>0.99654495782187247</v>
      </c>
      <c r="G16" s="3">
        <f>'Op Rev Nor Component Indices'!Q12</f>
        <v>1.0067246160357748</v>
      </c>
      <c r="H16" s="3">
        <f>'Op Rev Nor Component Indices'!R12</f>
        <v>1.0067246160357748</v>
      </c>
      <c r="I16" s="3">
        <f>'Op Rev Nor Component Indices'!S12</f>
        <v>1.5441940612943421</v>
      </c>
      <c r="J16" s="3">
        <f>'Op Rev Nor Component Indices'!T12</f>
        <v>0.92196142108117141</v>
      </c>
      <c r="K16" s="3">
        <f t="shared" si="0"/>
        <v>1.0064536664120296</v>
      </c>
      <c r="L16" s="34">
        <f t="shared" si="1"/>
        <v>1.073995510390044</v>
      </c>
      <c r="N16"/>
    </row>
    <row r="17" spans="1:14" ht="13.5" thickBot="1" x14ac:dyDescent="0.25">
      <c r="A17" s="9" t="str">
        <f>'Op Rev Nor Component Indices'!A13</f>
        <v>GUILDFORD</v>
      </c>
      <c r="B17" s="7" t="str">
        <f>'Op Rev Nor Component Indices'!B13</f>
        <v>RA2</v>
      </c>
      <c r="C17" s="2" t="str">
        <f>'Op Rev Nor Component Indices'!C13</f>
        <v>ROYAL SURREY COUNTY HOSPITAL NHS FOUNDATION TRUST</v>
      </c>
      <c r="D17" s="31">
        <f>'Op Rev Nor Component Indices'!N13</f>
        <v>1.0771024682256138</v>
      </c>
      <c r="E17" s="31">
        <f>'Op Rev Nor Component Indices'!O13</f>
        <v>1.0771024682256138</v>
      </c>
      <c r="F17" s="31">
        <f>'Op Rev Nor Component Indices'!P13</f>
        <v>0.99748817379469135</v>
      </c>
      <c r="G17" s="3">
        <f>'Op Rev Nor Component Indices'!Q13</f>
        <v>1.1171776793076367</v>
      </c>
      <c r="H17" s="3">
        <f>'Op Rev Nor Component Indices'!R13</f>
        <v>1.1171776793076367</v>
      </c>
      <c r="I17" s="3">
        <f>'Op Rev Nor Component Indices'!S13</f>
        <v>0.66731221512697803</v>
      </c>
      <c r="J17" s="3">
        <f>'Op Rev Nor Component Indices'!T13</f>
        <v>1.4547060408274235</v>
      </c>
      <c r="K17" s="3">
        <f t="shared" si="0"/>
        <v>1.0409134519946295</v>
      </c>
      <c r="L17" s="34">
        <f t="shared" si="1"/>
        <v>1.1107678489882566</v>
      </c>
      <c r="N17"/>
    </row>
    <row r="18" spans="1:14" ht="13.5" thickBot="1" x14ac:dyDescent="0.25">
      <c r="A18" s="9" t="str">
        <f>'Op Rev Nor Component Indices'!A14</f>
        <v>WESTON-SUPER-MARE</v>
      </c>
      <c r="B18" s="7" t="str">
        <f>'Op Rev Nor Component Indices'!B14</f>
        <v>RA3</v>
      </c>
      <c r="C18" s="2" t="str">
        <f>'Op Rev Nor Component Indices'!C14</f>
        <v>WESTON AREA HEALTH NHS TRUST</v>
      </c>
      <c r="D18" s="31">
        <f>'Op Rev Nor Component Indices'!N14</f>
        <v>0.9574173672294084</v>
      </c>
      <c r="E18" s="31">
        <f>'Op Rev Nor Component Indices'!O14</f>
        <v>0.9574173672294084</v>
      </c>
      <c r="F18" s="31">
        <f>'Op Rev Nor Component Indices'!P14</f>
        <v>0.99603480709830883</v>
      </c>
      <c r="G18" s="3">
        <f>'Op Rev Nor Component Indices'!Q14</f>
        <v>0.91835792282068429</v>
      </c>
      <c r="H18" s="3">
        <f>'Op Rev Nor Component Indices'!R14</f>
        <v>0.91835792282068429</v>
      </c>
      <c r="I18" s="3">
        <f>'Op Rev Nor Component Indices'!S14</f>
        <v>0.25618309816840057</v>
      </c>
      <c r="J18" s="3">
        <f>'Op Rev Nor Component Indices'!T14</f>
        <v>0.75429202116977501</v>
      </c>
      <c r="K18" s="3">
        <f t="shared" si="0"/>
        <v>0.97420559773005222</v>
      </c>
      <c r="L18" s="34">
        <f t="shared" si="1"/>
        <v>1.0395833142412998</v>
      </c>
      <c r="N18"/>
    </row>
    <row r="19" spans="1:14" ht="13.5" thickBot="1" x14ac:dyDescent="0.25">
      <c r="A19" s="9" t="str">
        <f>'Op Rev Nor Component Indices'!A15</f>
        <v>YEOVIL</v>
      </c>
      <c r="B19" s="7" t="str">
        <f>'Op Rev Nor Component Indices'!B15</f>
        <v>RA4</v>
      </c>
      <c r="C19" s="2" t="str">
        <f>'Op Rev Nor Component Indices'!C15</f>
        <v>YEOVIL DISTRICT HOSPITAL NHS FOUNDATION TRUST</v>
      </c>
      <c r="D19" s="31">
        <f>'Op Rev Nor Component Indices'!N15</f>
        <v>0.95275230570368552</v>
      </c>
      <c r="E19" s="31">
        <f>'Op Rev Nor Component Indices'!O15</f>
        <v>0.95275230570368552</v>
      </c>
      <c r="F19" s="31">
        <f>'Op Rev Nor Component Indices'!P15</f>
        <v>0.99603480709830883</v>
      </c>
      <c r="G19" s="3">
        <f>'Op Rev Nor Component Indices'!Q15</f>
        <v>0.90889031536892462</v>
      </c>
      <c r="H19" s="3">
        <f>'Op Rev Nor Component Indices'!R15</f>
        <v>0.90889031536892462</v>
      </c>
      <c r="I19" s="3">
        <f>'Op Rev Nor Component Indices'!S15</f>
        <v>0.56153711120210392</v>
      </c>
      <c r="J19" s="3">
        <f>'Op Rev Nor Component Indices'!T15</f>
        <v>0.57110681602854396</v>
      </c>
      <c r="K19" s="3">
        <f t="shared" si="0"/>
        <v>0.97154606021030043</v>
      </c>
      <c r="L19" s="34">
        <f t="shared" si="1"/>
        <v>1.0367452984922887</v>
      </c>
      <c r="N19"/>
    </row>
    <row r="20" spans="1:14" ht="13.5" thickBot="1" x14ac:dyDescent="0.25">
      <c r="A20" s="9" t="str">
        <f>'Op Rev Nor Component Indices'!A16</f>
        <v>BRISTOL</v>
      </c>
      <c r="B20" s="7" t="str">
        <f>'Op Rev Nor Component Indices'!B16</f>
        <v>RA7</v>
      </c>
      <c r="C20" s="2" t="str">
        <f>'Op Rev Nor Component Indices'!C16</f>
        <v>UNIVERSITY HOSPITALS BRISTOL NHS FOUNDATION TRUST</v>
      </c>
      <c r="D20" s="31">
        <f>'Op Rev Nor Component Indices'!N16</f>
        <v>0.9999122489136727</v>
      </c>
      <c r="E20" s="31">
        <f>'Op Rev Nor Component Indices'!O16</f>
        <v>0.9999122489136727</v>
      </c>
      <c r="F20" s="31">
        <f>'Op Rev Nor Component Indices'!P16</f>
        <v>0.99603480709830883</v>
      </c>
      <c r="G20" s="3">
        <f>'Op Rev Nor Component Indices'!Q16</f>
        <v>0.95622835262772277</v>
      </c>
      <c r="H20" s="3">
        <f>'Op Rev Nor Component Indices'!R16</f>
        <v>0.95622835262772277</v>
      </c>
      <c r="I20" s="3">
        <f>'Op Rev Nor Component Indices'!S16</f>
        <v>1.1529066277416227</v>
      </c>
      <c r="J20" s="3">
        <f>'Op Rev Nor Component Indices'!T16</f>
        <v>0.91592602570615544</v>
      </c>
      <c r="K20" s="3">
        <f t="shared" si="0"/>
        <v>0.99815991697773687</v>
      </c>
      <c r="L20" s="34">
        <f t="shared" si="1"/>
        <v>1.0651451778273091</v>
      </c>
      <c r="N20"/>
    </row>
    <row r="21" spans="1:14" ht="13.5" thickBot="1" x14ac:dyDescent="0.25">
      <c r="A21" s="9" t="str">
        <f>'Op Rev Nor Component Indices'!A17</f>
        <v>TORQUAY</v>
      </c>
      <c r="B21" s="7" t="str">
        <f>'Op Rev Nor Component Indices'!B17</f>
        <v>RA9</v>
      </c>
      <c r="C21" s="2" t="str">
        <f>'Op Rev Nor Component Indices'!C17</f>
        <v>TORBAY AND SOUTH DEVON NHS FOUNDATION TRUST</v>
      </c>
      <c r="D21" s="31">
        <f>'Op Rev Nor Component Indices'!N17</f>
        <v>0.87768780669438229</v>
      </c>
      <c r="E21" s="31">
        <f>'Op Rev Nor Component Indices'!O17</f>
        <v>0.87768780669438229</v>
      </c>
      <c r="F21" s="31">
        <f>'Op Rev Nor Component Indices'!P17</f>
        <v>0.99603480709830872</v>
      </c>
      <c r="G21" s="3">
        <f>'Op Rev Nor Component Indices'!Q17</f>
        <v>0.9467607451759632</v>
      </c>
      <c r="H21" s="3">
        <f>'Op Rev Nor Component Indices'!R17</f>
        <v>0.9467607451759632</v>
      </c>
      <c r="I21" s="3">
        <f>'Op Rev Nor Component Indices'!S17</f>
        <v>0.15521032192982576</v>
      </c>
      <c r="J21" s="3">
        <f>'Op Rev Nor Component Indices'!T17</f>
        <v>0.87354401749987864</v>
      </c>
      <c r="K21" s="3">
        <f t="shared" si="0"/>
        <v>0.93711161422501188</v>
      </c>
      <c r="L21" s="34">
        <f t="shared" si="1"/>
        <v>1</v>
      </c>
      <c r="N21"/>
    </row>
    <row r="22" spans="1:14" ht="13.5" thickBot="1" x14ac:dyDescent="0.25">
      <c r="A22" s="9" t="str">
        <f>'Op Rev Nor Component Indices'!A18</f>
        <v>BRADFORD</v>
      </c>
      <c r="B22" s="7" t="str">
        <f>'Op Rev Nor Component Indices'!B18</f>
        <v>RAE</v>
      </c>
      <c r="C22" s="2" t="str">
        <f>'Op Rev Nor Component Indices'!C18</f>
        <v>BRADFORD TEACHING HOSPITALS NHS FOUNDATION TRUST</v>
      </c>
      <c r="D22" s="31">
        <f>'Op Rev Nor Component Indices'!N18</f>
        <v>0.92228955952046343</v>
      </c>
      <c r="E22" s="31">
        <f>'Op Rev Nor Component Indices'!O18</f>
        <v>0.92228955952046343</v>
      </c>
      <c r="F22" s="31">
        <f>'Op Rev Nor Component Indices'!P18</f>
        <v>0.99603480709830861</v>
      </c>
      <c r="G22" s="3">
        <f>'Op Rev Nor Component Indices'!Q18</f>
        <v>0.81421424085132843</v>
      </c>
      <c r="H22" s="3">
        <f>'Op Rev Nor Component Indices'!R18</f>
        <v>0.81421424085132843</v>
      </c>
      <c r="I22" s="3">
        <f>'Op Rev Nor Component Indices'!S18</f>
        <v>0.29649131218413</v>
      </c>
      <c r="J22" s="3">
        <f>'Op Rev Nor Component Indices'!T18</f>
        <v>0.52800441481884264</v>
      </c>
      <c r="K22" s="3">
        <f t="shared" si="0"/>
        <v>0.95374932766712395</v>
      </c>
      <c r="L22" s="34">
        <f t="shared" si="1"/>
        <v>1.0177542495360827</v>
      </c>
      <c r="N22"/>
    </row>
    <row r="23" spans="1:14" ht="13.5" thickBot="1" x14ac:dyDescent="0.25">
      <c r="A23" s="9" t="str">
        <f>'Op Rev Nor Component Indices'!A19</f>
        <v>WESTCLIFF-ON-SEA</v>
      </c>
      <c r="B23" s="7" t="str">
        <f>'Op Rev Nor Component Indices'!B19</f>
        <v>RAJ</v>
      </c>
      <c r="C23" s="2" t="str">
        <f>'Op Rev Nor Component Indices'!C19</f>
        <v>SOUTHEND UNIVERSITY HOSPITAL NHS FOUNDATION TRUST</v>
      </c>
      <c r="D23" s="31">
        <f>'Op Rev Nor Component Indices'!N19</f>
        <v>0.9715037838140731</v>
      </c>
      <c r="E23" s="31">
        <f>'Op Rev Nor Component Indices'!O19</f>
        <v>0.9715037838140731</v>
      </c>
      <c r="F23" s="31">
        <f>'Op Rev Nor Component Indices'!P19</f>
        <v>0.99603480709830883</v>
      </c>
      <c r="G23" s="3">
        <f>'Op Rev Nor Component Indices'!Q19</f>
        <v>0.96569596007948255</v>
      </c>
      <c r="H23" s="3">
        <f>'Op Rev Nor Component Indices'!R19</f>
        <v>0.96569596007948255</v>
      </c>
      <c r="I23" s="3">
        <f>'Op Rev Nor Component Indices'!S19</f>
        <v>1.1377619669784986</v>
      </c>
      <c r="J23" s="3">
        <f>'Op Rev Nor Component Indices'!T19</f>
        <v>0.88359922479887942</v>
      </c>
      <c r="K23" s="3">
        <f t="shared" si="0"/>
        <v>0.98463182563515828</v>
      </c>
      <c r="L23" s="34">
        <f t="shared" si="1"/>
        <v>1.0507092332319938</v>
      </c>
      <c r="N23"/>
    </row>
    <row r="24" spans="1:14" ht="13.5" thickBot="1" x14ac:dyDescent="0.25">
      <c r="A24" s="9" t="str">
        <f>'Op Rev Nor Component Indices'!A20</f>
        <v>LONDON</v>
      </c>
      <c r="B24" s="7" t="str">
        <f>'Op Rev Nor Component Indices'!B20</f>
        <v>RAL</v>
      </c>
      <c r="C24" s="2" t="str">
        <f>'Op Rev Nor Component Indices'!C20</f>
        <v>ROYAL FREE LONDON NHS FOUNDATION TRUST</v>
      </c>
      <c r="D24" s="31">
        <f>'Op Rev Nor Component Indices'!N20</f>
        <v>1.1499755497384736</v>
      </c>
      <c r="E24" s="31">
        <f>'Op Rev Nor Component Indices'!O20</f>
        <v>1.1499755497384736</v>
      </c>
      <c r="F24" s="31">
        <f>'Op Rev Nor Component Indices'!P20</f>
        <v>1.0171232554042071</v>
      </c>
      <c r="G24" s="3">
        <f>'Op Rev Nor Component Indices'!Q20</f>
        <v>1.1733200649462769</v>
      </c>
      <c r="H24" s="3">
        <f>'Op Rev Nor Component Indices'!R20</f>
        <v>1.1733200649462769</v>
      </c>
      <c r="I24" s="3">
        <f>'Op Rev Nor Component Indices'!S20</f>
        <v>1.5997838237906608</v>
      </c>
      <c r="J24" s="3">
        <f>'Op Rev Nor Component Indices'!T20</f>
        <v>2.4121702841067103</v>
      </c>
      <c r="K24" s="3">
        <f t="shared" si="0"/>
        <v>1.0865492805048262</v>
      </c>
      <c r="L24" s="34">
        <f t="shared" si="1"/>
        <v>1.1594662407459317</v>
      </c>
      <c r="N24"/>
    </row>
    <row r="25" spans="1:14" ht="13.5" thickBot="1" x14ac:dyDescent="0.25">
      <c r="A25" s="9" t="str">
        <f>'Op Rev Nor Component Indices'!A21</f>
        <v>STANMORE</v>
      </c>
      <c r="B25" s="7" t="str">
        <f>'Op Rev Nor Component Indices'!B21</f>
        <v>RAN</v>
      </c>
      <c r="C25" s="2" t="str">
        <f>'Op Rev Nor Component Indices'!C21</f>
        <v>ROYAL NATIONAL ORTHOPAEDIC HOSPITAL NHS TRUST</v>
      </c>
      <c r="D25" s="31">
        <f>'Op Rev Nor Component Indices'!N21</f>
        <v>1.1322671305856888</v>
      </c>
      <c r="E25" s="31">
        <f>'Op Rev Nor Component Indices'!O21</f>
        <v>1.1322671305856888</v>
      </c>
      <c r="F25" s="31">
        <f>'Op Rev Nor Component Indices'!P21</f>
        <v>1.0171232554042071</v>
      </c>
      <c r="G25" s="3">
        <f>'Op Rev Nor Component Indices'!Q21</f>
        <v>1.0887748569523577</v>
      </c>
      <c r="H25" s="3">
        <f>'Op Rev Nor Component Indices'!R21</f>
        <v>1.0887748569523577</v>
      </c>
      <c r="I25" s="3">
        <f>'Op Rev Nor Component Indices'!S21</f>
        <v>0.14008372319087004</v>
      </c>
      <c r="J25" s="3">
        <f>'Op Rev Nor Component Indices'!T21</f>
        <v>1.2391940347789161</v>
      </c>
      <c r="K25" s="3">
        <f t="shared" si="0"/>
        <v>1.0674768485283175</v>
      </c>
      <c r="L25" s="34">
        <f t="shared" si="1"/>
        <v>1.139113881766493</v>
      </c>
      <c r="N25"/>
    </row>
    <row r="26" spans="1:14" ht="13.5" thickBot="1" x14ac:dyDescent="0.25">
      <c r="A26" s="9" t="str">
        <f>'Op Rev Nor Component Indices'!A22</f>
        <v>LONDON</v>
      </c>
      <c r="B26" s="7" t="str">
        <f>'Op Rev Nor Component Indices'!B22</f>
        <v>RAP</v>
      </c>
      <c r="C26" s="2" t="str">
        <f>'Op Rev Nor Component Indices'!C22</f>
        <v>NORTH MIDDLESEX UNIVERSITY HOSPITAL NHS TRUST</v>
      </c>
      <c r="D26" s="31">
        <f>'Op Rev Nor Component Indices'!N22</f>
        <v>1.1541350764149463</v>
      </c>
      <c r="E26" s="31">
        <f>'Op Rev Nor Component Indices'!O22</f>
        <v>1.1541350764149463</v>
      </c>
      <c r="F26" s="31">
        <f>'Op Rev Nor Component Indices'!P22</f>
        <v>1.0171232554042071</v>
      </c>
      <c r="G26" s="3">
        <f>'Op Rev Nor Component Indices'!Q22</f>
        <v>1.0982424644041173</v>
      </c>
      <c r="H26" s="3">
        <f>'Op Rev Nor Component Indices'!R22</f>
        <v>1.0982424644041173</v>
      </c>
      <c r="I26" s="3">
        <f>'Op Rev Nor Component Indices'!S22</f>
        <v>1.3995635651063623</v>
      </c>
      <c r="J26" s="3">
        <f>'Op Rev Nor Component Indices'!T22</f>
        <v>1.0344576290328342</v>
      </c>
      <c r="K26" s="3">
        <f t="shared" si="0"/>
        <v>1.0799337062035532</v>
      </c>
      <c r="L26" s="34">
        <f t="shared" si="1"/>
        <v>1.1524067035458254</v>
      </c>
      <c r="N26"/>
    </row>
    <row r="27" spans="1:14" ht="13.5" thickBot="1" x14ac:dyDescent="0.25">
      <c r="A27" s="9" t="str">
        <f>'Op Rev Nor Component Indices'!A23</f>
        <v>UXBRIDGE</v>
      </c>
      <c r="B27" s="7" t="str">
        <f>'Op Rev Nor Component Indices'!B23</f>
        <v>RAS</v>
      </c>
      <c r="C27" s="2" t="str">
        <f>'Op Rev Nor Component Indices'!C23</f>
        <v>THE HILLINGDON HOSPITALS NHS FOUNDATION TRUST</v>
      </c>
      <c r="D27" s="31">
        <f>'Op Rev Nor Component Indices'!N23</f>
        <v>1.1253298005893553</v>
      </c>
      <c r="E27" s="31">
        <f>'Op Rev Nor Component Indices'!O23</f>
        <v>1.1253298005893553</v>
      </c>
      <c r="F27" s="31">
        <f>'Op Rev Nor Component Indices'!P23</f>
        <v>1.0171232554042071</v>
      </c>
      <c r="G27" s="3">
        <f>'Op Rev Nor Component Indices'!Q23</f>
        <v>1.084964921841326</v>
      </c>
      <c r="H27" s="3">
        <f>'Op Rev Nor Component Indices'!R23</f>
        <v>1.084964921841326</v>
      </c>
      <c r="I27" s="3">
        <f>'Op Rev Nor Component Indices'!S23</f>
        <v>0.64133811431673959</v>
      </c>
      <c r="J27" s="3">
        <f>'Op Rev Nor Component Indices'!T23</f>
        <v>1.2176428341740655</v>
      </c>
      <c r="K27" s="3">
        <f t="shared" si="0"/>
        <v>1.0650232764191188</v>
      </c>
      <c r="L27" s="34">
        <f t="shared" si="1"/>
        <v>1.1364956535085624</v>
      </c>
      <c r="N27"/>
    </row>
    <row r="28" spans="1:14" ht="13.5" thickBot="1" x14ac:dyDescent="0.25">
      <c r="A28" s="9" t="str">
        <f>'Op Rev Nor Component Indices'!A24</f>
        <v>RAINHAM</v>
      </c>
      <c r="B28" s="7" t="str">
        <f>'Op Rev Nor Component Indices'!B24</f>
        <v>RAT</v>
      </c>
      <c r="C28" s="2" t="str">
        <f>'Op Rev Nor Component Indices'!C24</f>
        <v>NORTH EAST LONDON NHS FOUNDATION TRUST</v>
      </c>
      <c r="D28" s="31">
        <f>'Op Rev Nor Component Indices'!N24</f>
        <v>1.1169191170611823</v>
      </c>
      <c r="E28" s="31">
        <f>'Op Rev Nor Component Indices'!O24</f>
        <v>1.1169191170611823</v>
      </c>
      <c r="F28" s="31">
        <f>'Op Rev Nor Component Indices'!P24</f>
        <v>1.0107615781917483</v>
      </c>
      <c r="G28" s="3">
        <f>'Op Rev Nor Component Indices'!Q24</f>
        <v>1.0379951598333004</v>
      </c>
      <c r="H28" s="3">
        <f>'Op Rev Nor Component Indices'!R24</f>
        <v>1.0379951598333004</v>
      </c>
      <c r="I28" s="3">
        <f>'Op Rev Nor Component Indices'!S24</f>
        <v>4.5280268970646995</v>
      </c>
      <c r="J28" s="3">
        <f>'Op Rev Nor Component Indices'!T24</f>
        <v>1.1106806328463315</v>
      </c>
      <c r="K28" s="3">
        <f t="shared" si="0"/>
        <v>1.0665662375478675</v>
      </c>
      <c r="L28" s="34">
        <f t="shared" si="1"/>
        <v>1.1381421608245823</v>
      </c>
      <c r="N28"/>
    </row>
    <row r="29" spans="1:14" ht="13.5" thickBot="1" x14ac:dyDescent="0.25">
      <c r="A29" s="9" t="str">
        <f>'Op Rev Nor Component Indices'!A25</f>
        <v>KINGSTON UPON THAMES</v>
      </c>
      <c r="B29" s="7" t="str">
        <f>'Op Rev Nor Component Indices'!B25</f>
        <v>RAX</v>
      </c>
      <c r="C29" s="2" t="str">
        <f>'Op Rev Nor Component Indices'!C25</f>
        <v>KINGSTON HOSPITAL NHS FOUNDATION TRUST</v>
      </c>
      <c r="D29" s="31">
        <f>'Op Rev Nor Component Indices'!N25</f>
        <v>1.1472310802969814</v>
      </c>
      <c r="E29" s="31">
        <f>'Op Rev Nor Component Indices'!O25</f>
        <v>1.1472310802969814</v>
      </c>
      <c r="F29" s="31">
        <f>'Op Rev Nor Component Indices'!P25</f>
        <v>1.0171232554042071</v>
      </c>
      <c r="G29" s="3">
        <f>'Op Rev Nor Component Indices'!Q25</f>
        <v>1.1645157165664348</v>
      </c>
      <c r="H29" s="3">
        <f>'Op Rev Nor Component Indices'!R25</f>
        <v>1.1645157165664348</v>
      </c>
      <c r="I29" s="3">
        <f>'Op Rev Nor Component Indices'!S25</f>
        <v>1.1936661745690549</v>
      </c>
      <c r="J29" s="3">
        <f>'Op Rev Nor Component Indices'!T25</f>
        <v>1.5840132444565278</v>
      </c>
      <c r="K29" s="3">
        <f t="shared" si="0"/>
        <v>1.0804006278021783</v>
      </c>
      <c r="L29" s="34">
        <f t="shared" si="1"/>
        <v>1.1529049596676548</v>
      </c>
      <c r="N29"/>
    </row>
    <row r="30" spans="1:14" ht="13.5" thickBot="1" x14ac:dyDescent="0.25">
      <c r="A30" s="9" t="str">
        <f>'Op Rev Nor Component Indices'!A26</f>
        <v>TAUNTON</v>
      </c>
      <c r="B30" s="7" t="str">
        <f>'Op Rev Nor Component Indices'!B26</f>
        <v>RBA</v>
      </c>
      <c r="C30" s="2" t="str">
        <f>'Op Rev Nor Component Indices'!C26</f>
        <v>TAUNTON AND SOMERSET NHS FOUNDATION TRUST</v>
      </c>
      <c r="D30" s="31">
        <f>'Op Rev Nor Component Indices'!N26</f>
        <v>0.97906740914084711</v>
      </c>
      <c r="E30" s="31">
        <f>'Op Rev Nor Component Indices'!O26</f>
        <v>0.97906740914084711</v>
      </c>
      <c r="F30" s="31">
        <f>'Op Rev Nor Component Indices'!P26</f>
        <v>0.99603480709830883</v>
      </c>
      <c r="G30" s="3">
        <f>'Op Rev Nor Component Indices'!Q26</f>
        <v>0.91835792282068429</v>
      </c>
      <c r="H30" s="3">
        <f>'Op Rev Nor Component Indices'!R26</f>
        <v>0.91835792282068429</v>
      </c>
      <c r="I30" s="3">
        <f>'Op Rev Nor Component Indices'!S26</f>
        <v>0.31778320044072278</v>
      </c>
      <c r="J30" s="3">
        <f>'Op Rev Nor Component Indices'!T26</f>
        <v>0.79739442237947655</v>
      </c>
      <c r="K30" s="3">
        <f t="shared" si="0"/>
        <v>0.98489253115356046</v>
      </c>
      <c r="L30" s="34">
        <f t="shared" si="1"/>
        <v>1.0509874343709456</v>
      </c>
      <c r="N30"/>
    </row>
    <row r="31" spans="1:14" ht="13.5" thickBot="1" x14ac:dyDescent="0.25">
      <c r="A31" s="9" t="str">
        <f>'Op Rev Nor Component Indices'!A27</f>
        <v>DORCHESTER</v>
      </c>
      <c r="B31" s="7" t="str">
        <f>'Op Rev Nor Component Indices'!B27</f>
        <v>RBD</v>
      </c>
      <c r="C31" s="2" t="str">
        <f>'Op Rev Nor Component Indices'!C27</f>
        <v>DORSET COUNTY HOSPITAL NHS FOUNDATION TRUST</v>
      </c>
      <c r="D31" s="31">
        <f>'Op Rev Nor Component Indices'!N27</f>
        <v>0.94940184759204582</v>
      </c>
      <c r="E31" s="31">
        <f>'Op Rev Nor Component Indices'!O27</f>
        <v>0.94940184759204582</v>
      </c>
      <c r="F31" s="31">
        <f>'Op Rev Nor Component Indices'!P27</f>
        <v>0.99603480709830883</v>
      </c>
      <c r="G31" s="3">
        <f>'Op Rev Nor Component Indices'!Q27</f>
        <v>0.96569596007948255</v>
      </c>
      <c r="H31" s="3">
        <f>'Op Rev Nor Component Indices'!R27</f>
        <v>0.96569596007948255</v>
      </c>
      <c r="I31" s="3">
        <f>'Op Rev Nor Component Indices'!S27</f>
        <v>0.54338732192674544</v>
      </c>
      <c r="J31" s="3">
        <f>'Op Rev Nor Component Indices'!T27</f>
        <v>0.63576041784309612</v>
      </c>
      <c r="K31" s="3">
        <f t="shared" si="0"/>
        <v>0.971672904545684</v>
      </c>
      <c r="L31" s="34">
        <f t="shared" si="1"/>
        <v>1.0368806551920224</v>
      </c>
      <c r="N31"/>
    </row>
    <row r="32" spans="1:14" ht="13.5" thickBot="1" x14ac:dyDescent="0.25">
      <c r="A32" s="9" t="str">
        <f>'Op Rev Nor Component Indices'!A28</f>
        <v>WALSALL</v>
      </c>
      <c r="B32" s="7" t="str">
        <f>'Op Rev Nor Component Indices'!B28</f>
        <v>RBK</v>
      </c>
      <c r="C32" s="2" t="str">
        <f>'Op Rev Nor Component Indices'!C28</f>
        <v>WALSALL HEALTHCARE NHS TRUST</v>
      </c>
      <c r="D32" s="31">
        <f>'Op Rev Nor Component Indices'!N28</f>
        <v>0.94443802965829604</v>
      </c>
      <c r="E32" s="31">
        <f>'Op Rev Nor Component Indices'!O28</f>
        <v>0.94443802965829604</v>
      </c>
      <c r="F32" s="31">
        <f>'Op Rev Nor Component Indices'!P28</f>
        <v>0.99603480709830883</v>
      </c>
      <c r="G32" s="3">
        <f>'Op Rev Nor Component Indices'!Q28</f>
        <v>0.90889031536892462</v>
      </c>
      <c r="H32" s="3">
        <f>'Op Rev Nor Component Indices'!R28</f>
        <v>0.90889031536892462</v>
      </c>
      <c r="I32" s="3">
        <f>'Op Rev Nor Component Indices'!S28</f>
        <v>0.2765131622899491</v>
      </c>
      <c r="J32" s="3">
        <f>'Op Rev Nor Component Indices'!T28</f>
        <v>0.49567761391156645</v>
      </c>
      <c r="K32" s="3">
        <f t="shared" si="0"/>
        <v>0.9666214166725744</v>
      </c>
      <c r="L32" s="34">
        <f t="shared" si="1"/>
        <v>1.0314901682997142</v>
      </c>
      <c r="N32"/>
    </row>
    <row r="33" spans="1:14" ht="13.5" thickBot="1" x14ac:dyDescent="0.25">
      <c r="A33" s="9" t="str">
        <f>'Op Rev Nor Component Indices'!A29</f>
        <v>WIRRAL</v>
      </c>
      <c r="B33" s="7" t="str">
        <f>'Op Rev Nor Component Indices'!B29</f>
        <v>RBL</v>
      </c>
      <c r="C33" s="2" t="str">
        <f>'Op Rev Nor Component Indices'!C29</f>
        <v>WIRRAL UNIVERSITY TEACHING HOSPITAL NHS FOUNDATION TRUST</v>
      </c>
      <c r="D33" s="31">
        <f>'Op Rev Nor Component Indices'!N29</f>
        <v>0.9426806835441498</v>
      </c>
      <c r="E33" s="31">
        <f>'Op Rev Nor Component Indices'!O29</f>
        <v>0.9426806835441498</v>
      </c>
      <c r="F33" s="31">
        <f>'Op Rev Nor Component Indices'!P29</f>
        <v>0.99603480709830883</v>
      </c>
      <c r="G33" s="3">
        <f>'Op Rev Nor Component Indices'!Q29</f>
        <v>0.96569596007948255</v>
      </c>
      <c r="H33" s="3">
        <f>'Op Rev Nor Component Indices'!R29</f>
        <v>0.96569596007948255</v>
      </c>
      <c r="I33" s="3">
        <f>'Op Rev Nor Component Indices'!S29</f>
        <v>2.9349129798807636E-2</v>
      </c>
      <c r="J33" s="3">
        <f>'Op Rev Nor Component Indices'!T29</f>
        <v>0.6249848175406707</v>
      </c>
      <c r="K33" s="3">
        <f t="shared" si="0"/>
        <v>0.96731740648355757</v>
      </c>
      <c r="L33" s="34">
        <f t="shared" si="1"/>
        <v>1.0322328651144994</v>
      </c>
      <c r="N33"/>
    </row>
    <row r="34" spans="1:14" ht="13.5" thickBot="1" x14ac:dyDescent="0.25">
      <c r="A34" s="9" t="str">
        <f>'Op Rev Nor Component Indices'!A30</f>
        <v>PRESCOT</v>
      </c>
      <c r="B34" s="7" t="str">
        <f>'Op Rev Nor Component Indices'!B30</f>
        <v>RBN</v>
      </c>
      <c r="C34" s="2" t="str">
        <f>'Op Rev Nor Component Indices'!C30</f>
        <v>ST HELENS AND KNOWSLEY HOSPITAL SERVICES NHS TRUST</v>
      </c>
      <c r="D34" s="31">
        <f>'Op Rev Nor Component Indices'!N30</f>
        <v>0.94780759106283841</v>
      </c>
      <c r="E34" s="31">
        <f>'Op Rev Nor Component Indices'!O30</f>
        <v>0.94780759106283841</v>
      </c>
      <c r="F34" s="31">
        <f>'Op Rev Nor Component Indices'!P30</f>
        <v>0.99603480709830883</v>
      </c>
      <c r="G34" s="3">
        <f>'Op Rev Nor Component Indices'!Q30</f>
        <v>0.97492930889871521</v>
      </c>
      <c r="H34" s="3">
        <f>'Op Rev Nor Component Indices'!R30</f>
        <v>0.97492930889871521</v>
      </c>
      <c r="I34" s="3">
        <f>'Op Rev Nor Component Indices'!S30</f>
        <v>0.10172822468150169</v>
      </c>
      <c r="J34" s="3">
        <f>'Op Rev Nor Component Indices'!T30</f>
        <v>0.45204196765461002</v>
      </c>
      <c r="K34" s="3">
        <f t="shared" si="0"/>
        <v>0.96938246011404827</v>
      </c>
      <c r="L34" s="34">
        <f t="shared" si="1"/>
        <v>1.0344365019056181</v>
      </c>
      <c r="N34"/>
    </row>
    <row r="35" spans="1:14" ht="13.5" thickBot="1" x14ac:dyDescent="0.25">
      <c r="A35" s="9" t="str">
        <f>'Op Rev Nor Component Indices'!A31</f>
        <v>LIVERPOOL</v>
      </c>
      <c r="B35" s="7" t="str">
        <f>'Op Rev Nor Component Indices'!B31</f>
        <v>RBQ</v>
      </c>
      <c r="C35" s="2" t="str">
        <f>'Op Rev Nor Component Indices'!C31</f>
        <v>LIVERPOOL HEART AND CHEST HOSPITAL NHS FOUNDATION TRUST</v>
      </c>
      <c r="D35" s="31">
        <f>'Op Rev Nor Component Indices'!N31</f>
        <v>0.94399459135462194</v>
      </c>
      <c r="E35" s="31">
        <f>'Op Rev Nor Component Indices'!O31</f>
        <v>0.94399459135462194</v>
      </c>
      <c r="F35" s="31">
        <f>'Op Rev Nor Component Indices'!P31</f>
        <v>0.99603480709830883</v>
      </c>
      <c r="G35" s="3">
        <f>'Op Rev Nor Component Indices'!Q31</f>
        <v>0.93729313772420364</v>
      </c>
      <c r="H35" s="3">
        <f>'Op Rev Nor Component Indices'!R31</f>
        <v>0.93729313772420364</v>
      </c>
      <c r="I35" s="3">
        <f>'Op Rev Nor Component Indices'!S31</f>
        <v>0.77397823544204836</v>
      </c>
      <c r="J35" s="3">
        <f>'Op Rev Nor Component Indices'!T31</f>
        <v>0.81894562298432705</v>
      </c>
      <c r="K35" s="3">
        <f t="shared" si="0"/>
        <v>0.96966427385789256</v>
      </c>
      <c r="L35" s="34">
        <f t="shared" si="1"/>
        <v>1.0347372278165623</v>
      </c>
      <c r="N35"/>
    </row>
    <row r="36" spans="1:14" ht="13.5" thickBot="1" x14ac:dyDescent="0.25">
      <c r="A36" s="9" t="str">
        <f>'Op Rev Nor Component Indices'!A32</f>
        <v>LIVERPOOL</v>
      </c>
      <c r="B36" s="7" t="str">
        <f>'Op Rev Nor Component Indices'!B32</f>
        <v>RBS</v>
      </c>
      <c r="C36" s="2" t="str">
        <f>'Op Rev Nor Component Indices'!C32</f>
        <v>ALDER HEY CHILDREN'S NHS FOUNDATION TRUST</v>
      </c>
      <c r="D36" s="31">
        <f>'Op Rev Nor Component Indices'!N32</f>
        <v>0.94400483449408068</v>
      </c>
      <c r="E36" s="31">
        <f>'Op Rev Nor Component Indices'!O32</f>
        <v>0.94400483449408068</v>
      </c>
      <c r="F36" s="31">
        <f>'Op Rev Nor Component Indices'!P32</f>
        <v>0.99603480709830883</v>
      </c>
      <c r="G36" s="3">
        <f>'Op Rev Nor Component Indices'!Q32</f>
        <v>0.93774347579864914</v>
      </c>
      <c r="H36" s="3">
        <f>'Op Rev Nor Component Indices'!R32</f>
        <v>0.93774347579864914</v>
      </c>
      <c r="I36" s="3">
        <f>'Op Rev Nor Component Indices'!S32</f>
        <v>0.16195753299452059</v>
      </c>
      <c r="J36" s="3">
        <f>'Op Rev Nor Component Indices'!T32</f>
        <v>0.81766423718651216</v>
      </c>
      <c r="K36" s="3">
        <f t="shared" si="0"/>
        <v>0.96837717242768162</v>
      </c>
      <c r="L36" s="34">
        <f t="shared" si="1"/>
        <v>1.0333637506227327</v>
      </c>
      <c r="N36"/>
    </row>
    <row r="37" spans="1:14" ht="13.5" thickBot="1" x14ac:dyDescent="0.25">
      <c r="A37" s="9" t="str">
        <f>'Op Rev Nor Component Indices'!A33</f>
        <v>CREWE</v>
      </c>
      <c r="B37" s="7" t="str">
        <f>'Op Rev Nor Component Indices'!B33</f>
        <v>RBT</v>
      </c>
      <c r="C37" s="2" t="str">
        <f>'Op Rev Nor Component Indices'!C33</f>
        <v>MID CHESHIRE HOSPITALS NHS FOUNDATION TRUST</v>
      </c>
      <c r="D37" s="31">
        <f>'Op Rev Nor Component Indices'!N33</f>
        <v>0.93776854047109859</v>
      </c>
      <c r="E37" s="31">
        <f>'Op Rev Nor Component Indices'!O33</f>
        <v>0.93776854047109859</v>
      </c>
      <c r="F37" s="31">
        <f>'Op Rev Nor Component Indices'!P33</f>
        <v>0.99603480709830883</v>
      </c>
      <c r="G37" s="3">
        <f>'Op Rev Nor Component Indices'!Q33</f>
        <v>0.95605551526064791</v>
      </c>
      <c r="H37" s="3">
        <f>'Op Rev Nor Component Indices'!R33</f>
        <v>0.95605551526064791</v>
      </c>
      <c r="I37" s="3">
        <f>'Op Rev Nor Component Indices'!S33</f>
        <v>8.4644138135953909E-2</v>
      </c>
      <c r="J37" s="3">
        <f>'Op Rev Nor Component Indices'!T33</f>
        <v>0.66006563729820067</v>
      </c>
      <c r="K37" s="3">
        <f t="shared" si="0"/>
        <v>0.96499187220492622</v>
      </c>
      <c r="L37" s="34">
        <f t="shared" si="1"/>
        <v>1.0297512671454523</v>
      </c>
      <c r="N37"/>
    </row>
    <row r="38" spans="1:14" ht="13.5" thickBot="1" x14ac:dyDescent="0.25">
      <c r="A38" s="9" t="str">
        <f>'Op Rev Nor Component Indices'!A34</f>
        <v>MANCHESTER</v>
      </c>
      <c r="B38" s="7" t="str">
        <f>'Op Rev Nor Component Indices'!B34</f>
        <v>RBV</v>
      </c>
      <c r="C38" s="2" t="str">
        <f>'Op Rev Nor Component Indices'!C34</f>
        <v>THE CHRISTIE NHS FOUNDATION TRUST</v>
      </c>
      <c r="D38" s="31">
        <f>'Op Rev Nor Component Indices'!N34</f>
        <v>0.95992577504985399</v>
      </c>
      <c r="E38" s="31">
        <f>'Op Rev Nor Component Indices'!O34</f>
        <v>0.95992577504985399</v>
      </c>
      <c r="F38" s="31">
        <f>'Op Rev Nor Component Indices'!P34</f>
        <v>0.99603480709830883</v>
      </c>
      <c r="G38" s="3">
        <f>'Op Rev Nor Component Indices'!Q34</f>
        <v>0.98463117498300179</v>
      </c>
      <c r="H38" s="3">
        <f>'Op Rev Nor Component Indices'!R34</f>
        <v>0.98463117498300179</v>
      </c>
      <c r="I38" s="3">
        <f>'Op Rev Nor Component Indices'!S34</f>
        <v>0.4620543331410088</v>
      </c>
      <c r="J38" s="3">
        <f>'Op Rev Nor Component Indices'!T34</f>
        <v>1.04523322933526</v>
      </c>
      <c r="K38" s="3">
        <f t="shared" si="0"/>
        <v>0.9788808812539086</v>
      </c>
      <c r="L38" s="34">
        <f t="shared" si="1"/>
        <v>1.044572350182043</v>
      </c>
      <c r="N38"/>
    </row>
    <row r="39" spans="1:14" ht="13.5" thickBot="1" x14ac:dyDescent="0.25">
      <c r="A39" s="9" t="str">
        <f>'Op Rev Nor Component Indices'!A35</f>
        <v>BARNSTAPLE</v>
      </c>
      <c r="B39" s="7" t="str">
        <f>'Op Rev Nor Component Indices'!B35</f>
        <v>RBZ</v>
      </c>
      <c r="C39" s="2" t="str">
        <f>'Op Rev Nor Component Indices'!C35</f>
        <v>NORTHERN DEVON HEALTHCARE NHS TRUST</v>
      </c>
      <c r="D39" s="31">
        <f>'Op Rev Nor Component Indices'!N35</f>
        <v>0.88471031323075999</v>
      </c>
      <c r="E39" s="31">
        <f>'Op Rev Nor Component Indices'!O35</f>
        <v>0.88471031323075999</v>
      </c>
      <c r="F39" s="31">
        <f>'Op Rev Nor Component Indices'!P35</f>
        <v>0.99603480709830905</v>
      </c>
      <c r="G39" s="3">
        <f>'Op Rev Nor Component Indices'!Q35</f>
        <v>0.91759763324429067</v>
      </c>
      <c r="H39" s="3">
        <f>'Op Rev Nor Component Indices'!R35</f>
        <v>0.91759763324429067</v>
      </c>
      <c r="I39" s="3">
        <f>'Op Rev Nor Component Indices'!S35</f>
        <v>0.21304153927274008</v>
      </c>
      <c r="J39" s="3">
        <f>'Op Rev Nor Component Indices'!T35</f>
        <v>0.592263017318436</v>
      </c>
      <c r="K39" s="3">
        <f t="shared" si="0"/>
        <v>0.9385651303297714</v>
      </c>
      <c r="L39" s="34">
        <f t="shared" si="1"/>
        <v>1.0015510597485888</v>
      </c>
      <c r="N39"/>
    </row>
    <row r="40" spans="1:14" ht="13.5" thickBot="1" x14ac:dyDescent="0.25">
      <c r="A40" s="9" t="str">
        <f>'Op Rev Nor Component Indices'!A36</f>
        <v>BEDFORD</v>
      </c>
      <c r="B40" s="7" t="str">
        <f>'Op Rev Nor Component Indices'!B36</f>
        <v>RC1</v>
      </c>
      <c r="C40" s="2" t="str">
        <f>'Op Rev Nor Component Indices'!C36</f>
        <v>BEDFORD HOSPITAL NHS TRUST</v>
      </c>
      <c r="D40" s="31">
        <f>'Op Rev Nor Component Indices'!N36</f>
        <v>0.98960930451329743</v>
      </c>
      <c r="E40" s="31">
        <f>'Op Rev Nor Component Indices'!O36</f>
        <v>0.98960930451329743</v>
      </c>
      <c r="F40" s="31">
        <f>'Op Rev Nor Component Indices'!P36</f>
        <v>0.99603480709830883</v>
      </c>
      <c r="G40" s="3">
        <f>'Op Rev Nor Component Indices'!Q36</f>
        <v>0.99409878243476146</v>
      </c>
      <c r="H40" s="3">
        <f>'Op Rev Nor Component Indices'!R36</f>
        <v>0.99409878243476146</v>
      </c>
      <c r="I40" s="3">
        <f>'Op Rev Nor Component Indices'!S36</f>
        <v>0.50019551695929287</v>
      </c>
      <c r="J40" s="3">
        <f>'Op Rev Nor Component Indices'!T36</f>
        <v>0.73274082056492429</v>
      </c>
      <c r="K40" s="3">
        <f t="shared" si="0"/>
        <v>0.99200076668818871</v>
      </c>
      <c r="L40" s="34">
        <f t="shared" si="1"/>
        <v>1.0585726946822338</v>
      </c>
      <c r="N40"/>
    </row>
    <row r="41" spans="1:14" ht="13.5" thickBot="1" x14ac:dyDescent="0.25">
      <c r="A41" s="9" t="str">
        <f>'Op Rev Nor Component Indices'!A37</f>
        <v>LUTON</v>
      </c>
      <c r="B41" s="7" t="str">
        <f>'Op Rev Nor Component Indices'!B37</f>
        <v>RC9</v>
      </c>
      <c r="C41" s="2" t="str">
        <f>'Op Rev Nor Component Indices'!C37</f>
        <v>LUTON AND DUNSTABLE UNIVERSITY HOSPITAL NHS FOUNDATION TRUST</v>
      </c>
      <c r="D41" s="31">
        <f>'Op Rev Nor Component Indices'!N37</f>
        <v>1.0411747213347129</v>
      </c>
      <c r="E41" s="31">
        <f>'Op Rev Nor Component Indices'!O37</f>
        <v>1.0411747213347129</v>
      </c>
      <c r="F41" s="31">
        <f>'Op Rev Nor Component Indices'!P37</f>
        <v>0.99603480709830883</v>
      </c>
      <c r="G41" s="3">
        <f>'Op Rev Nor Component Indices'!Q37</f>
        <v>1.003566389886521</v>
      </c>
      <c r="H41" s="3">
        <f>'Op Rev Nor Component Indices'!R37</f>
        <v>1.003566389886521</v>
      </c>
      <c r="I41" s="3">
        <f>'Op Rev Nor Component Indices'!S37</f>
        <v>0.59881226020087208</v>
      </c>
      <c r="J41" s="3">
        <f>'Op Rev Nor Component Indices'!T37</f>
        <v>0.84049682358917788</v>
      </c>
      <c r="K41" s="3">
        <f t="shared" si="0"/>
        <v>1.0176216932716309</v>
      </c>
      <c r="L41" s="34">
        <f t="shared" si="1"/>
        <v>1.0859130095332354</v>
      </c>
      <c r="N41"/>
    </row>
    <row r="42" spans="1:14" ht="13.5" thickBot="1" x14ac:dyDescent="0.25">
      <c r="A42" s="9" t="str">
        <f>'Op Rev Nor Component Indices'!A38</f>
        <v>YORK</v>
      </c>
      <c r="B42" s="7" t="str">
        <f>'Op Rev Nor Component Indices'!B38</f>
        <v>RCB</v>
      </c>
      <c r="C42" s="2" t="str">
        <f>'Op Rev Nor Component Indices'!C38</f>
        <v>YORK TEACHING HOSPITAL NHS FOUNDATION TRUST</v>
      </c>
      <c r="D42" s="31">
        <f>'Op Rev Nor Component Indices'!N38</f>
        <v>0.91540403934270242</v>
      </c>
      <c r="E42" s="31">
        <f>'Op Rev Nor Component Indices'!O38</f>
        <v>0.91540403934270242</v>
      </c>
      <c r="F42" s="31">
        <f>'Op Rev Nor Component Indices'!P38</f>
        <v>0.99603480709830883</v>
      </c>
      <c r="G42" s="3">
        <f>'Op Rev Nor Component Indices'!Q38</f>
        <v>0.89722556200730308</v>
      </c>
      <c r="H42" s="3">
        <f>'Op Rev Nor Component Indices'!R38</f>
        <v>0.89722556200730308</v>
      </c>
      <c r="I42" s="3">
        <f>'Op Rev Nor Component Indices'!S38</f>
        <v>0.29225611413729802</v>
      </c>
      <c r="J42" s="3">
        <f>'Op Rev Nor Component Indices'!T38</f>
        <v>0.81448429706660952</v>
      </c>
      <c r="K42" s="3">
        <f t="shared" si="0"/>
        <v>0.95389811145460246</v>
      </c>
      <c r="L42" s="34">
        <f t="shared" si="1"/>
        <v>1.0179130180170406</v>
      </c>
      <c r="N42"/>
    </row>
    <row r="43" spans="1:14" ht="13.5" thickBot="1" x14ac:dyDescent="0.25">
      <c r="A43" s="9" t="str">
        <f>'Op Rev Nor Component Indices'!A39</f>
        <v>HARROGATE</v>
      </c>
      <c r="B43" s="7" t="str">
        <f>'Op Rev Nor Component Indices'!B39</f>
        <v>RCD</v>
      </c>
      <c r="C43" s="2" t="str">
        <f>'Op Rev Nor Component Indices'!C39</f>
        <v>HARROGATE AND DISTRICT NHS FOUNDATION TRUST</v>
      </c>
      <c r="D43" s="31">
        <f>'Op Rev Nor Component Indices'!N39</f>
        <v>0.94073463180415595</v>
      </c>
      <c r="E43" s="31">
        <f>'Op Rev Nor Component Indices'!O39</f>
        <v>0.94073463180415595</v>
      </c>
      <c r="F43" s="31">
        <f>'Op Rev Nor Component Indices'!P39</f>
        <v>0.99603480709830883</v>
      </c>
      <c r="G43" s="3">
        <f>'Op Rev Nor Component Indices'!Q39</f>
        <v>0.88995510046540538</v>
      </c>
      <c r="H43" s="3">
        <f>'Op Rev Nor Component Indices'!R39</f>
        <v>0.88995510046540538</v>
      </c>
      <c r="I43" s="3">
        <f>'Op Rev Nor Component Indices'!S39</f>
        <v>0.20550126696285781</v>
      </c>
      <c r="J43" s="3">
        <f>'Op Rev Nor Component Indices'!T39</f>
        <v>0.7542920211697749</v>
      </c>
      <c r="K43" s="3">
        <f t="shared" si="0"/>
        <v>0.96537579638319626</v>
      </c>
      <c r="L43" s="34">
        <f t="shared" si="1"/>
        <v>1.0301609559940827</v>
      </c>
      <c r="N43"/>
    </row>
    <row r="44" spans="1:14" ht="13.5" thickBot="1" x14ac:dyDescent="0.25">
      <c r="A44" s="9" t="str">
        <f>'Op Rev Nor Component Indices'!A40</f>
        <v>KEIGHLEY</v>
      </c>
      <c r="B44" s="7" t="str">
        <f>'Op Rev Nor Component Indices'!B40</f>
        <v>RCF</v>
      </c>
      <c r="C44" s="2" t="str">
        <f>'Op Rev Nor Component Indices'!C40</f>
        <v>AIREDALE NHS FOUNDATION TRUST</v>
      </c>
      <c r="D44" s="31">
        <f>'Op Rev Nor Component Indices'!N40</f>
        <v>0.91481099225579821</v>
      </c>
      <c r="E44" s="31">
        <f>'Op Rev Nor Component Indices'!O40</f>
        <v>0.91481099225579821</v>
      </c>
      <c r="F44" s="31">
        <f>'Op Rev Nor Component Indices'!P40</f>
        <v>0.99603480709830883</v>
      </c>
      <c r="G44" s="3">
        <f>'Op Rev Nor Component Indices'!Q40</f>
        <v>0.85409166997034558</v>
      </c>
      <c r="H44" s="3">
        <f>'Op Rev Nor Component Indices'!R40</f>
        <v>0.85409166997034558</v>
      </c>
      <c r="I44" s="3">
        <f>'Op Rev Nor Component Indices'!S40</f>
        <v>7.1080640684186194E-2</v>
      </c>
      <c r="J44" s="3">
        <f>'Op Rev Nor Component Indices'!T40</f>
        <v>0.52930971502292212</v>
      </c>
      <c r="K44" s="3">
        <f t="shared" si="0"/>
        <v>0.9507345275774215</v>
      </c>
      <c r="L44" s="34">
        <f t="shared" si="1"/>
        <v>1.0145371299913679</v>
      </c>
      <c r="N44"/>
    </row>
    <row r="45" spans="1:14" ht="13.5" thickBot="1" x14ac:dyDescent="0.25">
      <c r="A45" s="9" t="str">
        <f>'Op Rev Nor Component Indices'!A41</f>
        <v>SHEFFIELD</v>
      </c>
      <c r="B45" s="7" t="str">
        <f>'Op Rev Nor Component Indices'!B41</f>
        <v>RCU</v>
      </c>
      <c r="C45" s="2" t="str">
        <f>'Op Rev Nor Component Indices'!C41</f>
        <v>SHEFFIELD CHILDREN'S NHS FOUNDATION TRUST</v>
      </c>
      <c r="D45" s="31">
        <f>'Op Rev Nor Component Indices'!N41</f>
        <v>0.93457643828159953</v>
      </c>
      <c r="E45" s="31">
        <f>'Op Rev Nor Component Indices'!O41</f>
        <v>0.93457643828159953</v>
      </c>
      <c r="F45" s="31">
        <f>'Op Rev Nor Component Indices'!P41</f>
        <v>0.99603480709830883</v>
      </c>
      <c r="G45" s="3">
        <f>'Op Rev Nor Component Indices'!Q41</f>
        <v>0.88048749301364593</v>
      </c>
      <c r="H45" s="3">
        <f>'Op Rev Nor Component Indices'!R41</f>
        <v>0.88048749301364593</v>
      </c>
      <c r="I45" s="3">
        <f>'Op Rev Nor Component Indices'!S41</f>
        <v>1.4212479614932796</v>
      </c>
      <c r="J45" s="3">
        <f>'Op Rev Nor Component Indices'!T41</f>
        <v>0.76506762147220042</v>
      </c>
      <c r="K45" s="3">
        <f t="shared" si="0"/>
        <v>0.96480947268581818</v>
      </c>
      <c r="L45" s="34">
        <f t="shared" si="1"/>
        <v>1.0295566270232519</v>
      </c>
      <c r="N45"/>
    </row>
    <row r="46" spans="1:14" ht="13.5" thickBot="1" x14ac:dyDescent="0.25">
      <c r="A46" s="9" t="str">
        <f>'Op Rev Nor Component Indices'!A42</f>
        <v>KINGS LYNN</v>
      </c>
      <c r="B46" s="7" t="str">
        <f>'Op Rev Nor Component Indices'!B42</f>
        <v>RCX</v>
      </c>
      <c r="C46" s="2" t="str">
        <f>'Op Rev Nor Component Indices'!C42</f>
        <v>THE QUEEN ELIZABETH HOSPITAL, KING'S LYNN, NHS FOUNDATION TRUST</v>
      </c>
      <c r="D46" s="31">
        <f>'Op Rev Nor Component Indices'!N42</f>
        <v>0.93556512349426335</v>
      </c>
      <c r="E46" s="31">
        <f>'Op Rev Nor Component Indices'!O42</f>
        <v>0.93556512349426335</v>
      </c>
      <c r="F46" s="31">
        <f>'Op Rev Nor Component Indices'!P42</f>
        <v>0.99603480709830883</v>
      </c>
      <c r="G46" s="3">
        <f>'Op Rev Nor Component Indices'!Q42</f>
        <v>0.9467607451759632</v>
      </c>
      <c r="H46" s="3">
        <f>'Op Rev Nor Component Indices'!R42</f>
        <v>0.9467607451759632</v>
      </c>
      <c r="I46" s="3">
        <f>'Op Rev Nor Component Indices'!S42</f>
        <v>0.13206817404393381</v>
      </c>
      <c r="J46" s="3">
        <f>'Op Rev Nor Component Indices'!T42</f>
        <v>0.51722881451641711</v>
      </c>
      <c r="K46" s="3">
        <f t="shared" si="0"/>
        <v>0.96315040374364713</v>
      </c>
      <c r="L46" s="34">
        <f t="shared" si="1"/>
        <v>1.0277862200439905</v>
      </c>
      <c r="N46"/>
    </row>
    <row r="47" spans="1:14" ht="13.5" thickBot="1" x14ac:dyDescent="0.25">
      <c r="A47" s="9" t="str">
        <f>'Op Rev Nor Component Indices'!A43</f>
        <v>BATH</v>
      </c>
      <c r="B47" s="7" t="str">
        <f>'Op Rev Nor Component Indices'!B43</f>
        <v>RD1</v>
      </c>
      <c r="C47" s="2" t="str">
        <f>'Op Rev Nor Component Indices'!C43</f>
        <v>ROYAL UNITED HOSPITALS BATH NHS FOUNDATION TRUST</v>
      </c>
      <c r="D47" s="31">
        <f>'Op Rev Nor Component Indices'!N43</f>
        <v>0.99090046606489102</v>
      </c>
      <c r="E47" s="31">
        <f>'Op Rev Nor Component Indices'!O43</f>
        <v>0.99090046606489102</v>
      </c>
      <c r="F47" s="31">
        <f>'Op Rev Nor Component Indices'!P43</f>
        <v>0.99603480709830883</v>
      </c>
      <c r="G47" s="3">
        <f>'Op Rev Nor Component Indices'!Q43</f>
        <v>0.95616827017867589</v>
      </c>
      <c r="H47" s="3">
        <f>'Op Rev Nor Component Indices'!R43</f>
        <v>0.95616827017867589</v>
      </c>
      <c r="I47" s="3">
        <f>'Op Rev Nor Component Indices'!S43</f>
        <v>0.24486683471742582</v>
      </c>
      <c r="J47" s="3">
        <f>'Op Rev Nor Component Indices'!T43</f>
        <v>1.0640491054796462</v>
      </c>
      <c r="K47" s="3">
        <f t="shared" si="0"/>
        <v>0.99258961581814298</v>
      </c>
      <c r="L47" s="34">
        <f t="shared" si="1"/>
        <v>1.0592010607391855</v>
      </c>
      <c r="N47"/>
    </row>
    <row r="48" spans="1:14" ht="13.5" thickBot="1" x14ac:dyDescent="0.25">
      <c r="A48" s="9" t="str">
        <f>'Op Rev Nor Component Indices'!A44</f>
        <v>POOLE</v>
      </c>
      <c r="B48" s="7" t="str">
        <f>'Op Rev Nor Component Indices'!B44</f>
        <v>RD3</v>
      </c>
      <c r="C48" s="2" t="str">
        <f>'Op Rev Nor Component Indices'!C44</f>
        <v>POOLE HOSPITAL NHS FOUNDATION TRUST</v>
      </c>
      <c r="D48" s="31">
        <f>'Op Rev Nor Component Indices'!N44</f>
        <v>0.95687242060578492</v>
      </c>
      <c r="E48" s="31">
        <f>'Op Rev Nor Component Indices'!O44</f>
        <v>0.95687242060578492</v>
      </c>
      <c r="F48" s="31">
        <f>'Op Rev Nor Component Indices'!P44</f>
        <v>0.99603480709830883</v>
      </c>
      <c r="G48" s="3">
        <f>'Op Rev Nor Component Indices'!Q44</f>
        <v>0.93729313772420364</v>
      </c>
      <c r="H48" s="3">
        <f>'Op Rev Nor Component Indices'!R44</f>
        <v>0.93729313772420364</v>
      </c>
      <c r="I48" s="3">
        <f>'Op Rev Nor Component Indices'!S44</f>
        <v>0.75127604656337765</v>
      </c>
      <c r="J48" s="3">
        <f>'Op Rev Nor Component Indices'!T44</f>
        <v>0.87282362449645401</v>
      </c>
      <c r="K48" s="3">
        <f t="shared" si="0"/>
        <v>0.97602290967541183</v>
      </c>
      <c r="L48" s="34">
        <f t="shared" si="1"/>
        <v>1.0415225837133386</v>
      </c>
      <c r="N48"/>
    </row>
    <row r="49" spans="1:14" ht="13.5" thickBot="1" x14ac:dyDescent="0.25">
      <c r="A49" s="9" t="str">
        <f>'Op Rev Nor Component Indices'!A45</f>
        <v>MILTON KEYNES</v>
      </c>
      <c r="B49" s="7" t="str">
        <f>'Op Rev Nor Component Indices'!B45</f>
        <v>RD8</v>
      </c>
      <c r="C49" s="2" t="str">
        <f>'Op Rev Nor Component Indices'!C45</f>
        <v>MILTON KEYNES UNIVERSITY HOSPITAL NHS FOUNDATION TRUST</v>
      </c>
      <c r="D49" s="31">
        <f>'Op Rev Nor Component Indices'!N45</f>
        <v>1.036993347378131</v>
      </c>
      <c r="E49" s="31">
        <f>'Op Rev Nor Component Indices'!O45</f>
        <v>1.036993347378131</v>
      </c>
      <c r="F49" s="31">
        <f>'Op Rev Nor Component Indices'!P45</f>
        <v>0.99603480709830883</v>
      </c>
      <c r="G49" s="3">
        <f>'Op Rev Nor Component Indices'!Q45</f>
        <v>1.003566389886521</v>
      </c>
      <c r="H49" s="3">
        <f>'Op Rev Nor Component Indices'!R45</f>
        <v>1.003566389886521</v>
      </c>
      <c r="I49" s="3">
        <f>'Op Rev Nor Component Indices'!S45</f>
        <v>0.71151855416191823</v>
      </c>
      <c r="J49" s="3">
        <f>'Op Rev Nor Component Indices'!T45</f>
        <v>0.79739442237947644</v>
      </c>
      <c r="K49" s="3">
        <f t="shared" si="0"/>
        <v>1.0156646497250039</v>
      </c>
      <c r="L49" s="34">
        <f t="shared" si="1"/>
        <v>1.0838246312473196</v>
      </c>
      <c r="N49"/>
    </row>
    <row r="50" spans="1:14" ht="13.5" thickBot="1" x14ac:dyDescent="0.25">
      <c r="A50" s="9" t="str">
        <f>'Op Rev Nor Component Indices'!A46</f>
        <v>BASILDON</v>
      </c>
      <c r="B50" s="7" t="str">
        <f>'Op Rev Nor Component Indices'!B46</f>
        <v>RDD</v>
      </c>
      <c r="C50" s="2" t="str">
        <f>'Op Rev Nor Component Indices'!C46</f>
        <v>BASILDON AND THURROCK UNIVERSITY HOSPITALS NHS FOUNDATION TRUST</v>
      </c>
      <c r="D50" s="31">
        <f>'Op Rev Nor Component Indices'!N46</f>
        <v>1.0144448180095962</v>
      </c>
      <c r="E50" s="31">
        <f>'Op Rev Nor Component Indices'!O46</f>
        <v>1.0144448180095962</v>
      </c>
      <c r="F50" s="31">
        <f>'Op Rev Nor Component Indices'!P46</f>
        <v>0.99748817379469135</v>
      </c>
      <c r="G50" s="3">
        <f>'Op Rev Nor Component Indices'!Q46</f>
        <v>1.011943192268083</v>
      </c>
      <c r="H50" s="3">
        <f>'Op Rev Nor Component Indices'!R46</f>
        <v>1.011943192268083</v>
      </c>
      <c r="I50" s="3">
        <f>'Op Rev Nor Component Indices'!S46</f>
        <v>0.93087415156306563</v>
      </c>
      <c r="J50" s="3">
        <f>'Op Rev Nor Component Indices'!T46</f>
        <v>0.8898067484547757</v>
      </c>
      <c r="K50" s="3">
        <f t="shared" si="0"/>
        <v>1.0061956485675334</v>
      </c>
      <c r="L50" s="34">
        <f t="shared" si="1"/>
        <v>1.0737201772914251</v>
      </c>
      <c r="N50"/>
    </row>
    <row r="51" spans="1:14" ht="13.5" thickBot="1" x14ac:dyDescent="0.25">
      <c r="A51" s="9" t="str">
        <f>'Op Rev Nor Component Indices'!A47</f>
        <v>COLCHESTER</v>
      </c>
      <c r="B51" s="7" t="str">
        <f>'Op Rev Nor Component Indices'!B47</f>
        <v>RDE</v>
      </c>
      <c r="C51" s="2" t="str">
        <f>'Op Rev Nor Component Indices'!C47</f>
        <v>EAST SUFFOLK AND NORTH ESSEX NHS FOUNDATION TRUST</v>
      </c>
      <c r="D51" s="31">
        <f>'Op Rev Nor Component Indices'!N47</f>
        <v>0.95550269999076443</v>
      </c>
      <c r="E51" s="31">
        <f>'Op Rev Nor Component Indices'!O47</f>
        <v>0.95550269999076443</v>
      </c>
      <c r="F51" s="31">
        <f>'Op Rev Nor Component Indices'!P47</f>
        <v>0.99603480709830883</v>
      </c>
      <c r="G51" s="3">
        <f>'Op Rev Nor Component Indices'!Q47</f>
        <v>0.92979738389847488</v>
      </c>
      <c r="H51" s="3">
        <f>'Op Rev Nor Component Indices'!R47</f>
        <v>0.92979738389847488</v>
      </c>
      <c r="I51" s="3">
        <f>'Op Rev Nor Component Indices'!S47</f>
        <v>0.34131604822308503</v>
      </c>
      <c r="J51" s="3">
        <f>'Op Rev Nor Component Indices'!T47</f>
        <v>0.85815383642310061</v>
      </c>
      <c r="K51" s="3">
        <f t="shared" si="0"/>
        <v>0.9742368171699356</v>
      </c>
      <c r="L51" s="34">
        <f t="shared" si="1"/>
        <v>1.0396166287786606</v>
      </c>
      <c r="N51"/>
    </row>
    <row r="52" spans="1:14" ht="13.5" thickBot="1" x14ac:dyDescent="0.25">
      <c r="A52" s="9" t="str">
        <f>'Op Rev Nor Component Indices'!A48</f>
        <v>BRIGHTON</v>
      </c>
      <c r="B52" s="7" t="str">
        <f>'Op Rev Nor Component Indices'!B48</f>
        <v>RDR</v>
      </c>
      <c r="C52" s="2" t="str">
        <f>'Op Rev Nor Component Indices'!C48</f>
        <v>SUSSEX COMMUNITY NHS FOUNDATION TRUST</v>
      </c>
      <c r="D52" s="31">
        <f>'Op Rev Nor Component Indices'!N48</f>
        <v>0.99891225566095221</v>
      </c>
      <c r="E52" s="31">
        <f>'Op Rev Nor Component Indices'!O48</f>
        <v>0.99891225566095221</v>
      </c>
      <c r="F52" s="31">
        <f>'Op Rev Nor Component Indices'!P48</f>
        <v>0.99603480709830905</v>
      </c>
      <c r="G52" s="3">
        <f>'Op Rev Nor Component Indices'!Q48</f>
        <v>1.0726187771549884</v>
      </c>
      <c r="H52" s="3">
        <f>'Op Rev Nor Component Indices'!R48</f>
        <v>1.0726187771549884</v>
      </c>
      <c r="I52" s="3">
        <f>'Op Rev Nor Component Indices'!S48</f>
        <v>0.39915627207958171</v>
      </c>
      <c r="J52" s="3">
        <f>'Op Rev Nor Component Indices'!T48</f>
        <v>0.90068917008200078</v>
      </c>
      <c r="K52" s="3">
        <f t="shared" si="0"/>
        <v>0.99903905428368533</v>
      </c>
      <c r="L52" s="34">
        <f t="shared" si="1"/>
        <v>1.066083312935874</v>
      </c>
      <c r="N52"/>
    </row>
    <row r="53" spans="1:14" ht="13.5" thickBot="1" x14ac:dyDescent="0.25">
      <c r="A53" s="9" t="str">
        <f>'Op Rev Nor Component Indices'!A49</f>
        <v>CAMBERLEY</v>
      </c>
      <c r="B53" s="7" t="str">
        <f>'Op Rev Nor Component Indices'!B49</f>
        <v>RDU</v>
      </c>
      <c r="C53" s="2" t="str">
        <f>'Op Rev Nor Component Indices'!C49</f>
        <v>FRIMLEY HEALTH NHS FOUNDATION TRUST</v>
      </c>
      <c r="D53" s="31">
        <f>'Op Rev Nor Component Indices'!N49</f>
        <v>1.1068479528833726</v>
      </c>
      <c r="E53" s="31">
        <f>'Op Rev Nor Component Indices'!O49</f>
        <v>1.1068479528833726</v>
      </c>
      <c r="F53" s="31">
        <f>'Op Rev Nor Component Indices'!P49</f>
        <v>0.99748817379469135</v>
      </c>
      <c r="G53" s="3">
        <f>'Op Rev Nor Component Indices'!Q49</f>
        <v>1.1232448997300992</v>
      </c>
      <c r="H53" s="3">
        <f>'Op Rev Nor Component Indices'!R49</f>
        <v>1.1232448997300992</v>
      </c>
      <c r="I53" s="3">
        <f>'Op Rev Nor Component Indices'!S49</f>
        <v>0.32951519027947268</v>
      </c>
      <c r="J53" s="3">
        <f>'Op Rev Nor Component Indices'!T49</f>
        <v>1.0878888668121662</v>
      </c>
      <c r="K53" s="3">
        <f t="shared" si="0"/>
        <v>1.0529316875904073</v>
      </c>
      <c r="L53" s="34">
        <f t="shared" si="1"/>
        <v>1.1235926133101852</v>
      </c>
      <c r="N53"/>
    </row>
    <row r="54" spans="1:14" ht="13.5" thickBot="1" x14ac:dyDescent="0.25">
      <c r="A54" s="9" t="str">
        <f>'Op Rev Nor Component Indices'!A50</f>
        <v>POOLE</v>
      </c>
      <c r="B54" s="7" t="str">
        <f>'Op Rev Nor Component Indices'!B50</f>
        <v>RDY</v>
      </c>
      <c r="C54" s="2" t="str">
        <f>'Op Rev Nor Component Indices'!C50</f>
        <v>DORSET HEALTHCARE UNIVERSITY NHS FOUNDATION TRUST</v>
      </c>
      <c r="D54" s="31">
        <f>'Op Rev Nor Component Indices'!N50</f>
        <v>0.94881783906995265</v>
      </c>
      <c r="E54" s="31">
        <f>'Op Rev Nor Component Indices'!O50</f>
        <v>0.94881783906995265</v>
      </c>
      <c r="F54" s="31">
        <f>'Op Rev Nor Component Indices'!P50</f>
        <v>0.99603480709830905</v>
      </c>
      <c r="G54" s="3">
        <f>'Op Rev Nor Component Indices'!Q50</f>
        <v>0.95031227866634738</v>
      </c>
      <c r="H54" s="3">
        <f>'Op Rev Nor Component Indices'!R50</f>
        <v>0.95031227866634738</v>
      </c>
      <c r="I54" s="3">
        <f>'Op Rev Nor Component Indices'!S50</f>
        <v>0.57917636946122064</v>
      </c>
      <c r="J54" s="3">
        <f>'Op Rev Nor Component Indices'!T50</f>
        <v>0.73626792456351164</v>
      </c>
      <c r="K54" s="3">
        <f t="shared" si="0"/>
        <v>0.97152398409428731</v>
      </c>
      <c r="L54" s="34">
        <f t="shared" si="1"/>
        <v>1.036721740875802</v>
      </c>
      <c r="N54"/>
    </row>
    <row r="55" spans="1:14" ht="13.5" thickBot="1" x14ac:dyDescent="0.25">
      <c r="A55" s="9" t="str">
        <f>'Op Rev Nor Component Indices'!A51</f>
        <v>BOURNEMOUTH</v>
      </c>
      <c r="B55" s="7" t="str">
        <f>'Op Rev Nor Component Indices'!B51</f>
        <v>RDZ</v>
      </c>
      <c r="C55" s="2" t="str">
        <f>'Op Rev Nor Component Indices'!C51</f>
        <v>THE ROYAL BOURNEMOUTH AND CHRISTCHURCH HOSPITALS NHS FOUNDATION TRUST</v>
      </c>
      <c r="D55" s="31">
        <f>'Op Rev Nor Component Indices'!N51</f>
        <v>0.96313502505512361</v>
      </c>
      <c r="E55" s="31">
        <f>'Op Rev Nor Component Indices'!O51</f>
        <v>0.96313502505512361</v>
      </c>
      <c r="F55" s="31">
        <f>'Op Rev Nor Component Indices'!P51</f>
        <v>0.99603480709830883</v>
      </c>
      <c r="G55" s="3">
        <f>'Op Rev Nor Component Indices'!Q51</f>
        <v>0.97261971262897384</v>
      </c>
      <c r="H55" s="3">
        <f>'Op Rev Nor Component Indices'!R51</f>
        <v>0.97261971262897384</v>
      </c>
      <c r="I55" s="3">
        <f>'Op Rev Nor Component Indices'!S51</f>
        <v>0.5634360134479065</v>
      </c>
      <c r="J55" s="3">
        <f>'Op Rev Nor Component Indices'!T51</f>
        <v>1.1161559322480372</v>
      </c>
      <c r="K55" s="3">
        <f t="shared" si="0"/>
        <v>0.98064031742338909</v>
      </c>
      <c r="L55" s="34">
        <f t="shared" si="1"/>
        <v>1.0464498599074299</v>
      </c>
      <c r="N55"/>
    </row>
    <row r="56" spans="1:14" ht="13.5" thickBot="1" x14ac:dyDescent="0.25">
      <c r="A56" s="9" t="str">
        <f>'Op Rev Nor Component Indices'!A52</f>
        <v>SOUTH SHIELDS</v>
      </c>
      <c r="B56" s="7" t="str">
        <f>'Op Rev Nor Component Indices'!B52</f>
        <v>RE9</v>
      </c>
      <c r="C56" s="2" t="str">
        <f>'Op Rev Nor Component Indices'!C52</f>
        <v>SOUTH TYNESIDE NHS FOUNDATION TRUST</v>
      </c>
      <c r="D56" s="31">
        <f>'Op Rev Nor Component Indices'!N52</f>
        <v>0.94445404357987028</v>
      </c>
      <c r="E56" s="31">
        <f>'Op Rev Nor Component Indices'!O52</f>
        <v>0.94445404357987028</v>
      </c>
      <c r="F56" s="31">
        <f>'Op Rev Nor Component Indices'!P52</f>
        <v>0.99603480709830883</v>
      </c>
      <c r="G56" s="3">
        <f>'Op Rev Nor Component Indices'!Q52</f>
        <v>0.88888459263603925</v>
      </c>
      <c r="H56" s="3">
        <f>'Op Rev Nor Component Indices'!R52</f>
        <v>0.88888459263603925</v>
      </c>
      <c r="I56" s="3">
        <f>'Op Rev Nor Component Indices'!S52</f>
        <v>0.12469555786971828</v>
      </c>
      <c r="J56" s="3">
        <f>'Op Rev Nor Component Indices'!T52</f>
        <v>0.5316596248226293</v>
      </c>
      <c r="K56" s="3">
        <f t="shared" si="0"/>
        <v>0.9659498704150985</v>
      </c>
      <c r="L56" s="34">
        <f t="shared" si="1"/>
        <v>1.0307735554146724</v>
      </c>
      <c r="N56"/>
    </row>
    <row r="57" spans="1:14" ht="13.5" thickBot="1" x14ac:dyDescent="0.25">
      <c r="A57" s="9" t="str">
        <f>'Op Rev Nor Component Indices'!A53</f>
        <v>TRURO</v>
      </c>
      <c r="B57" s="7" t="str">
        <f>'Op Rev Nor Component Indices'!B53</f>
        <v>REF</v>
      </c>
      <c r="C57" s="2" t="str">
        <f>'Op Rev Nor Component Indices'!C53</f>
        <v>ROYAL CORNWALL HOSPITALS NHS TRUST</v>
      </c>
      <c r="D57" s="31">
        <f>'Op Rev Nor Component Indices'!N53</f>
        <v>0.91619784591983877</v>
      </c>
      <c r="E57" s="31">
        <f>'Op Rev Nor Component Indices'!O53</f>
        <v>0.91619784591983877</v>
      </c>
      <c r="F57" s="31">
        <f>'Op Rev Nor Component Indices'!P53</f>
        <v>0.99603480709830883</v>
      </c>
      <c r="G57" s="3">
        <f>'Op Rev Nor Component Indices'!Q53</f>
        <v>0.95721066217526107</v>
      </c>
      <c r="H57" s="3">
        <f>'Op Rev Nor Component Indices'!R53</f>
        <v>0.95721066217526107</v>
      </c>
      <c r="I57" s="3">
        <f>'Op Rev Nor Component Indices'!S53</f>
        <v>0.11231490300480251</v>
      </c>
      <c r="J57" s="3">
        <f>'Op Rev Nor Component Indices'!T53</f>
        <v>0.70041401965764827</v>
      </c>
      <c r="K57" s="3">
        <f t="shared" si="0"/>
        <v>0.95493963584167796</v>
      </c>
      <c r="L57" s="34">
        <f t="shared" si="1"/>
        <v>1.0190244378001971</v>
      </c>
      <c r="N57"/>
    </row>
    <row r="58" spans="1:14" ht="13.5" thickBot="1" x14ac:dyDescent="0.25">
      <c r="A58" s="9" t="str">
        <f>'Op Rev Nor Component Indices'!A54</f>
        <v>LIVERPOOL</v>
      </c>
      <c r="B58" s="7" t="str">
        <f>'Op Rev Nor Component Indices'!B54</f>
        <v>REM</v>
      </c>
      <c r="C58" s="2" t="str">
        <f>'Op Rev Nor Component Indices'!C54</f>
        <v>AINTREE UNIVERSITY HOSPITAL NHS FOUNDATION TRUST</v>
      </c>
      <c r="D58" s="31">
        <f>'Op Rev Nor Component Indices'!N54</f>
        <v>0.94372496446509957</v>
      </c>
      <c r="E58" s="31">
        <f>'Op Rev Nor Component Indices'!O54</f>
        <v>0.94372496446509957</v>
      </c>
      <c r="F58" s="31">
        <f>'Op Rev Nor Component Indices'!P54</f>
        <v>0.99603480709830883</v>
      </c>
      <c r="G58" s="3">
        <f>'Op Rev Nor Component Indices'!Q54</f>
        <v>0.93729313772420364</v>
      </c>
      <c r="H58" s="3">
        <f>'Op Rev Nor Component Indices'!R54</f>
        <v>0.93729313772420364</v>
      </c>
      <c r="I58" s="3">
        <f>'Op Rev Nor Component Indices'!S54</f>
        <v>0.10446304150414341</v>
      </c>
      <c r="J58" s="3">
        <f>'Op Rev Nor Component Indices'!T54</f>
        <v>0.81894562298432716</v>
      </c>
      <c r="K58" s="3">
        <f t="shared" si="0"/>
        <v>0.96811539217037934</v>
      </c>
      <c r="L58" s="34">
        <f t="shared" si="1"/>
        <v>1.0330844026205006</v>
      </c>
      <c r="N58"/>
    </row>
    <row r="59" spans="1:14" ht="13.5" thickBot="1" x14ac:dyDescent="0.25">
      <c r="A59" s="9" t="str">
        <f>'Op Rev Nor Component Indices'!A55</f>
        <v>WIRRAL</v>
      </c>
      <c r="B59" s="7" t="str">
        <f>'Op Rev Nor Component Indices'!B55</f>
        <v>REN</v>
      </c>
      <c r="C59" s="2" t="str">
        <f>'Op Rev Nor Component Indices'!C55</f>
        <v>THE CLATTERBRIDGE CANCER CENTRE NHS FOUNDATION TRUST</v>
      </c>
      <c r="D59" s="31">
        <f>'Op Rev Nor Component Indices'!N55</f>
        <v>0.94285047648775033</v>
      </c>
      <c r="E59" s="31">
        <f>'Op Rev Nor Component Indices'!O55</f>
        <v>0.94285047648775033</v>
      </c>
      <c r="F59" s="31">
        <f>'Op Rev Nor Component Indices'!P55</f>
        <v>0.99603480709830883</v>
      </c>
      <c r="G59" s="3">
        <f>'Op Rev Nor Component Indices'!Q55</f>
        <v>0.96569596007948277</v>
      </c>
      <c r="H59" s="3">
        <f>'Op Rev Nor Component Indices'!R55</f>
        <v>0.96569596007948277</v>
      </c>
      <c r="I59" s="3">
        <f>'Op Rev Nor Component Indices'!S55</f>
        <v>3.7633503969531225E-2</v>
      </c>
      <c r="J59" s="3">
        <f>'Op Rev Nor Component Indices'!T55</f>
        <v>0.6249848175406707</v>
      </c>
      <c r="K59" s="3">
        <f t="shared" si="0"/>
        <v>0.96741623548620315</v>
      </c>
      <c r="L59" s="34">
        <f t="shared" si="1"/>
        <v>1.032338326407632</v>
      </c>
      <c r="N59"/>
    </row>
    <row r="60" spans="1:14" ht="13.5" thickBot="1" x14ac:dyDescent="0.25">
      <c r="A60" s="9" t="str">
        <f>'Op Rev Nor Component Indices'!A56</f>
        <v>LIVERPOOL</v>
      </c>
      <c r="B60" s="7" t="str">
        <f>'Op Rev Nor Component Indices'!B56</f>
        <v>REP</v>
      </c>
      <c r="C60" s="2" t="str">
        <f>'Op Rev Nor Component Indices'!C56</f>
        <v>LIVERPOOL WOMEN'S NHS FOUNDATION TRUST</v>
      </c>
      <c r="D60" s="31">
        <f>'Op Rev Nor Component Indices'!N56</f>
        <v>0.94343103758449676</v>
      </c>
      <c r="E60" s="31">
        <f>'Op Rev Nor Component Indices'!O56</f>
        <v>0.94343103758449676</v>
      </c>
      <c r="F60" s="31">
        <f>'Op Rev Nor Component Indices'!P56</f>
        <v>0.99603480709830883</v>
      </c>
      <c r="G60" s="3">
        <f>'Op Rev Nor Component Indices'!Q56</f>
        <v>0.93729313772420364</v>
      </c>
      <c r="H60" s="3">
        <f>'Op Rev Nor Component Indices'!R56</f>
        <v>0.93729313772420364</v>
      </c>
      <c r="I60" s="3">
        <f>'Op Rev Nor Component Indices'!S56</f>
        <v>0.38310986282509968</v>
      </c>
      <c r="J60" s="3">
        <f>'Op Rev Nor Component Indices'!T56</f>
        <v>0.81894562298432716</v>
      </c>
      <c r="K60" s="3">
        <f t="shared" si="0"/>
        <v>0.96856565018928187</v>
      </c>
      <c r="L60" s="34">
        <f t="shared" si="1"/>
        <v>1.0335648768906598</v>
      </c>
      <c r="N60"/>
    </row>
    <row r="61" spans="1:14" ht="13.5" thickBot="1" x14ac:dyDescent="0.25">
      <c r="A61" s="9" t="str">
        <f>'Op Rev Nor Component Indices'!A57</f>
        <v>LIVERPOOL</v>
      </c>
      <c r="B61" s="7" t="str">
        <f>'Op Rev Nor Component Indices'!B57</f>
        <v>RET</v>
      </c>
      <c r="C61" s="2" t="str">
        <f>'Op Rev Nor Component Indices'!C57</f>
        <v>THE WALTON CENTRE NHS FOUNDATION TRUST</v>
      </c>
      <c r="D61" s="31">
        <f>'Op Rev Nor Component Indices'!N57</f>
        <v>0.94372609200639002</v>
      </c>
      <c r="E61" s="31">
        <f>'Op Rev Nor Component Indices'!O57</f>
        <v>0.94372609200639002</v>
      </c>
      <c r="F61" s="31">
        <f>'Op Rev Nor Component Indices'!P57</f>
        <v>0.99603480709830883</v>
      </c>
      <c r="G61" s="3">
        <f>'Op Rev Nor Component Indices'!Q57</f>
        <v>0.93729313772420364</v>
      </c>
      <c r="H61" s="3">
        <f>'Op Rev Nor Component Indices'!R57</f>
        <v>0.93729313772420364</v>
      </c>
      <c r="I61" s="3">
        <f>'Op Rev Nor Component Indices'!S57</f>
        <v>0.58055738879443541</v>
      </c>
      <c r="J61" s="3">
        <f>'Op Rev Nor Component Indices'!T57</f>
        <v>0.81894562298432716</v>
      </c>
      <c r="K61" s="3">
        <f t="shared" si="0"/>
        <v>0.96912558614403155</v>
      </c>
      <c r="L61" s="34">
        <f t="shared" si="1"/>
        <v>1.0341623894454612</v>
      </c>
      <c r="N61"/>
    </row>
    <row r="62" spans="1:14" ht="13.5" thickBot="1" x14ac:dyDescent="0.25">
      <c r="A62" s="9" t="str">
        <f>'Op Rev Nor Component Indices'!A58</f>
        <v>ROMFORD</v>
      </c>
      <c r="B62" s="7" t="str">
        <f>'Op Rev Nor Component Indices'!B58</f>
        <v>RF4</v>
      </c>
      <c r="C62" s="2" t="str">
        <f>'Op Rev Nor Component Indices'!C58</f>
        <v>BARKING, HAVERING AND REDBRIDGE UNIVERSITY HOSPITALS NHS TRUST</v>
      </c>
      <c r="D62" s="31">
        <f>'Op Rev Nor Component Indices'!N58</f>
        <v>1.1459779554094935</v>
      </c>
      <c r="E62" s="31">
        <f>'Op Rev Nor Component Indices'!O58</f>
        <v>1.1459779554094935</v>
      </c>
      <c r="F62" s="31">
        <f>'Op Rev Nor Component Indices'!P58</f>
        <v>1.0171232554042071</v>
      </c>
      <c r="G62" s="3">
        <f>'Op Rev Nor Component Indices'!Q58</f>
        <v>1.0298460097570037</v>
      </c>
      <c r="H62" s="3">
        <f>'Op Rev Nor Component Indices'!R58</f>
        <v>1.0298460097570037</v>
      </c>
      <c r="I62" s="3">
        <f>'Op Rev Nor Component Indices'!S58</f>
        <v>0.54155623560241906</v>
      </c>
      <c r="J62" s="3">
        <f>'Op Rev Nor Component Indices'!T58</f>
        <v>1.0555731421975005</v>
      </c>
      <c r="K62" s="3">
        <f t="shared" si="0"/>
        <v>1.0725280512993556</v>
      </c>
      <c r="L62" s="34">
        <f t="shared" si="1"/>
        <v>1.1445040644238869</v>
      </c>
      <c r="N62"/>
    </row>
    <row r="63" spans="1:14" ht="13.5" thickBot="1" x14ac:dyDescent="0.25">
      <c r="A63" s="9" t="str">
        <f>'Op Rev Nor Component Indices'!A59</f>
        <v>BARNSLEY</v>
      </c>
      <c r="B63" s="7" t="str">
        <f>'Op Rev Nor Component Indices'!B59</f>
        <v>RFF</v>
      </c>
      <c r="C63" s="2" t="str">
        <f>'Op Rev Nor Component Indices'!C59</f>
        <v>BARNSLEY HOSPITAL NHS FOUNDATION TRUST</v>
      </c>
      <c r="D63" s="31">
        <f>'Op Rev Nor Component Indices'!N59</f>
        <v>0.92975796967381863</v>
      </c>
      <c r="E63" s="31">
        <f>'Op Rev Nor Component Indices'!O59</f>
        <v>0.92975796967381863</v>
      </c>
      <c r="F63" s="31">
        <f>'Op Rev Nor Component Indices'!P59</f>
        <v>0.99603480709830883</v>
      </c>
      <c r="G63" s="3">
        <f>'Op Rev Nor Component Indices'!Q59</f>
        <v>0.81421424085132843</v>
      </c>
      <c r="H63" s="3">
        <f>'Op Rev Nor Component Indices'!R59</f>
        <v>0.81421424085132843</v>
      </c>
      <c r="I63" s="3">
        <f>'Op Rev Nor Component Indices'!S59</f>
        <v>0.21238480344647037</v>
      </c>
      <c r="J63" s="3">
        <f>'Op Rev Nor Component Indices'!T59</f>
        <v>0.48490201360914115</v>
      </c>
      <c r="K63" s="3">
        <f t="shared" si="0"/>
        <v>0.95695031166812106</v>
      </c>
      <c r="L63" s="34">
        <f t="shared" si="1"/>
        <v>1.0211700475610002</v>
      </c>
      <c r="N63"/>
    </row>
    <row r="64" spans="1:14" ht="13.5" thickBot="1" x14ac:dyDescent="0.25">
      <c r="A64" s="9" t="str">
        <f>'Op Rev Nor Component Indices'!A60</f>
        <v>ROTHERHAM</v>
      </c>
      <c r="B64" s="7" t="str">
        <f>'Op Rev Nor Component Indices'!B60</f>
        <v>RFR</v>
      </c>
      <c r="C64" s="2" t="str">
        <f>'Op Rev Nor Component Indices'!C60</f>
        <v>THE ROTHERHAM NHS FOUNDATION TRUST</v>
      </c>
      <c r="D64" s="31">
        <f>'Op Rev Nor Component Indices'!N60</f>
        <v>0.93527726764262042</v>
      </c>
      <c r="E64" s="31">
        <f>'Op Rev Nor Component Indices'!O60</f>
        <v>0.93527726764262042</v>
      </c>
      <c r="F64" s="31">
        <f>'Op Rev Nor Component Indices'!P60</f>
        <v>0.99603480709830883</v>
      </c>
      <c r="G64" s="3">
        <f>'Op Rev Nor Component Indices'!Q60</f>
        <v>0.82368184830308799</v>
      </c>
      <c r="H64" s="3">
        <f>'Op Rev Nor Component Indices'!R60</f>
        <v>0.82368184830308799</v>
      </c>
      <c r="I64" s="3">
        <f>'Op Rev Nor Component Indices'!S60</f>
        <v>0.14085141218104849</v>
      </c>
      <c r="J64" s="3">
        <f>'Op Rev Nor Component Indices'!T60</f>
        <v>0.51722881451641711</v>
      </c>
      <c r="K64" s="3">
        <f t="shared" si="0"/>
        <v>0.95983232368927907</v>
      </c>
      <c r="L64" s="34">
        <f t="shared" si="1"/>
        <v>1.0242454677963384</v>
      </c>
      <c r="N64"/>
    </row>
    <row r="65" spans="1:14" ht="13.5" thickBot="1" x14ac:dyDescent="0.25">
      <c r="A65" s="9" t="str">
        <f>'Op Rev Nor Component Indices'!A61</f>
        <v>CHESTERFIELD</v>
      </c>
      <c r="B65" s="7" t="str">
        <f>'Op Rev Nor Component Indices'!B61</f>
        <v>RFS</v>
      </c>
      <c r="C65" s="2" t="str">
        <f>'Op Rev Nor Component Indices'!C61</f>
        <v>CHESTERFIELD ROYAL HOSPITAL NHS FOUNDATION TRUST</v>
      </c>
      <c r="D65" s="31">
        <f>'Op Rev Nor Component Indices'!N61</f>
        <v>0.92341719260573096</v>
      </c>
      <c r="E65" s="31">
        <f>'Op Rev Nor Component Indices'!O61</f>
        <v>0.92341719260573096</v>
      </c>
      <c r="F65" s="31">
        <f>'Op Rev Nor Component Indices'!P61</f>
        <v>0.99603480709830883</v>
      </c>
      <c r="G65" s="3">
        <f>'Op Rev Nor Component Indices'!Q61</f>
        <v>1.0319692122418</v>
      </c>
      <c r="H65" s="3">
        <f>'Op Rev Nor Component Indices'!R61</f>
        <v>1.0319692122418</v>
      </c>
      <c r="I65" s="3">
        <f>'Op Rev Nor Component Indices'!S61</f>
        <v>6.305264756858657E-2</v>
      </c>
      <c r="J65" s="3">
        <f>'Op Rev Nor Component Indices'!T61</f>
        <v>0.6142092172382454</v>
      </c>
      <c r="K65" s="3">
        <f t="shared" si="0"/>
        <v>0.95984344715362191</v>
      </c>
      <c r="L65" s="34">
        <f t="shared" si="1"/>
        <v>1.0242573377424302</v>
      </c>
      <c r="N65"/>
    </row>
    <row r="66" spans="1:14" ht="13.5" thickBot="1" x14ac:dyDescent="0.25">
      <c r="A66" s="9" t="str">
        <f>'Op Rev Nor Component Indices'!A62</f>
        <v>LEEDS</v>
      </c>
      <c r="B66" s="7" t="str">
        <f>'Op Rev Nor Component Indices'!B62</f>
        <v>RGD</v>
      </c>
      <c r="C66" s="2" t="str">
        <f>'Op Rev Nor Component Indices'!C62</f>
        <v>LEEDS AND YORK PARTNERSHIP NHS FOUNDATION TRUST</v>
      </c>
      <c r="D66" s="31">
        <f>'Op Rev Nor Component Indices'!N62</f>
        <v>0.95624670695661251</v>
      </c>
      <c r="E66" s="31">
        <f>'Op Rev Nor Component Indices'!O62</f>
        <v>0.95624670695661251</v>
      </c>
      <c r="F66" s="31">
        <f>'Op Rev Nor Component Indices'!P62</f>
        <v>0.99603480709830883</v>
      </c>
      <c r="G66" s="3">
        <f>'Op Rev Nor Component Indices'!Q62</f>
        <v>0.85099413335484198</v>
      </c>
      <c r="H66" s="3">
        <f>'Op Rev Nor Component Indices'!R62</f>
        <v>0.85099413335484198</v>
      </c>
      <c r="I66" s="3">
        <f>'Op Rev Nor Component Indices'!S62</f>
        <v>0.20172197726057881</v>
      </c>
      <c r="J66" s="3">
        <f>'Op Rev Nor Component Indices'!T62</f>
        <v>0.91413935926454248</v>
      </c>
      <c r="K66" s="3">
        <f t="shared" si="0"/>
        <v>0.97250185352145513</v>
      </c>
      <c r="L66" s="34">
        <f t="shared" si="1"/>
        <v>1.0377652338944821</v>
      </c>
      <c r="N66"/>
    </row>
    <row r="67" spans="1:14" ht="13.5" thickBot="1" x14ac:dyDescent="0.25">
      <c r="A67" s="9" t="str">
        <f>'Op Rev Nor Component Indices'!A63</f>
        <v>CAMBRIDGE</v>
      </c>
      <c r="B67" s="7" t="str">
        <f>'Op Rev Nor Component Indices'!B63</f>
        <v>RGM</v>
      </c>
      <c r="C67" s="2" t="str">
        <f>'Op Rev Nor Component Indices'!C63</f>
        <v>ROYAL PAPWORTH HOSPITAL NHS FOUNDATION TRUST</v>
      </c>
      <c r="D67" s="31">
        <f>'Op Rev Nor Component Indices'!N63</f>
        <v>0.97489800434524254</v>
      </c>
      <c r="E67" s="31">
        <f>'Op Rev Nor Component Indices'!O63</f>
        <v>0.97489800434524254</v>
      </c>
      <c r="F67" s="31">
        <f>'Op Rev Nor Component Indices'!P63</f>
        <v>0.99603480709830883</v>
      </c>
      <c r="G67" s="3">
        <f>'Op Rev Nor Component Indices'!Q63</f>
        <v>0.95622835262772299</v>
      </c>
      <c r="H67" s="3">
        <f>'Op Rev Nor Component Indices'!R63</f>
        <v>0.95622835262772299</v>
      </c>
      <c r="I67" s="3">
        <f>'Op Rev Nor Component Indices'!S63</f>
        <v>1.0878634012911079</v>
      </c>
      <c r="J67" s="3">
        <f>'Op Rev Nor Component Indices'!T63</f>
        <v>0.95902842691585677</v>
      </c>
      <c r="K67" s="3">
        <f t="shared" si="0"/>
        <v>0.98624546219703113</v>
      </c>
      <c r="L67" s="34">
        <f t="shared" si="1"/>
        <v>1.0524311589208644</v>
      </c>
      <c r="N67"/>
    </row>
    <row r="68" spans="1:14" ht="13.5" thickBot="1" x14ac:dyDescent="0.25">
      <c r="A68" s="9" t="str">
        <f>'Op Rev Nor Component Indices'!A64</f>
        <v>PETERBOROUGH</v>
      </c>
      <c r="B68" s="7" t="str">
        <f>'Op Rev Nor Component Indices'!B64</f>
        <v>RGN</v>
      </c>
      <c r="C68" s="2" t="str">
        <f>'Op Rev Nor Component Indices'!C64</f>
        <v>NORTH WEST ANGLIA NHS FOUNDATION TRUST</v>
      </c>
      <c r="D68" s="31">
        <f>'Op Rev Nor Component Indices'!N64</f>
        <v>0.9497421855577618</v>
      </c>
      <c r="E68" s="31">
        <f>'Op Rev Nor Component Indices'!O64</f>
        <v>0.9497421855577618</v>
      </c>
      <c r="F68" s="31">
        <f>'Op Rev Nor Component Indices'!P64</f>
        <v>0.99603480709830883</v>
      </c>
      <c r="G68" s="3">
        <f>'Op Rev Nor Component Indices'!Q64</f>
        <v>0.92827475686414973</v>
      </c>
      <c r="H68" s="3">
        <f>'Op Rev Nor Component Indices'!R64</f>
        <v>0.92827475686414973</v>
      </c>
      <c r="I68" s="3">
        <f>'Op Rev Nor Component Indices'!S64</f>
        <v>0.38363076951532671</v>
      </c>
      <c r="J68" s="3">
        <f>'Op Rev Nor Component Indices'!T64</f>
        <v>0.67317899538265547</v>
      </c>
      <c r="K68" s="3">
        <f t="shared" si="0"/>
        <v>0.97069358943783268</v>
      </c>
      <c r="L68" s="34">
        <f t="shared" si="1"/>
        <v>1.0358356194748402</v>
      </c>
      <c r="N68"/>
    </row>
    <row r="69" spans="1:14" ht="13.5" thickBot="1" x14ac:dyDescent="0.25">
      <c r="A69" s="9" t="str">
        <f>'Op Rev Nor Component Indices'!A65</f>
        <v>GREAT YARMOUTH</v>
      </c>
      <c r="B69" s="7" t="str">
        <f>'Op Rev Nor Component Indices'!B65</f>
        <v>RGP</v>
      </c>
      <c r="C69" s="2" t="str">
        <f>'Op Rev Nor Component Indices'!C65</f>
        <v>JAMES PAGET UNIVERSITY HOSPITALS NHS FOUNDATION TRUST</v>
      </c>
      <c r="D69" s="31">
        <f>'Op Rev Nor Component Indices'!N65</f>
        <v>0.93064581369871946</v>
      </c>
      <c r="E69" s="31">
        <f>'Op Rev Nor Component Indices'!O65</f>
        <v>0.93064581369871946</v>
      </c>
      <c r="F69" s="31">
        <f>'Op Rev Nor Component Indices'!P65</f>
        <v>0.99603480709830883</v>
      </c>
      <c r="G69" s="3">
        <f>'Op Rev Nor Component Indices'!Q65</f>
        <v>0.91835792282068429</v>
      </c>
      <c r="H69" s="3">
        <f>'Op Rev Nor Component Indices'!R65</f>
        <v>0.91835792282068429</v>
      </c>
      <c r="I69" s="3">
        <f>'Op Rev Nor Component Indices'!S65</f>
        <v>8.0628743161533525E-2</v>
      </c>
      <c r="J69" s="3">
        <f>'Op Rev Nor Component Indices'!T65</f>
        <v>0.57110681602854396</v>
      </c>
      <c r="K69" s="3">
        <f t="shared" si="0"/>
        <v>0.96019243958637723</v>
      </c>
      <c r="L69" s="34">
        <f t="shared" si="1"/>
        <v>1.0246297506198907</v>
      </c>
      <c r="N69"/>
    </row>
    <row r="70" spans="1:14" ht="13.5" thickBot="1" x14ac:dyDescent="0.25">
      <c r="A70" s="9" t="str">
        <f>'Op Rev Nor Component Indices'!A66</f>
        <v>BURY ST EDMUNDS</v>
      </c>
      <c r="B70" s="7" t="str">
        <f>'Op Rev Nor Component Indices'!B66</f>
        <v>RGR</v>
      </c>
      <c r="C70" s="2" t="str">
        <f>'Op Rev Nor Component Indices'!C66</f>
        <v>WEST SUFFOLK NHS FOUNDATION TRUST</v>
      </c>
      <c r="D70" s="31">
        <f>'Op Rev Nor Component Indices'!N66</f>
        <v>0.95571255746394312</v>
      </c>
      <c r="E70" s="31">
        <f>'Op Rev Nor Component Indices'!O66</f>
        <v>0.95571255746394312</v>
      </c>
      <c r="F70" s="31">
        <f>'Op Rev Nor Component Indices'!P66</f>
        <v>0.99603480709830883</v>
      </c>
      <c r="G70" s="3">
        <f>'Op Rev Nor Component Indices'!Q66</f>
        <v>0.92865057382339555</v>
      </c>
      <c r="H70" s="3">
        <f>'Op Rev Nor Component Indices'!R66</f>
        <v>0.92865057382339555</v>
      </c>
      <c r="I70" s="3">
        <f>'Op Rev Nor Component Indices'!S66</f>
        <v>0.16016567027321685</v>
      </c>
      <c r="J70" s="3">
        <f>'Op Rev Nor Component Indices'!T66</f>
        <v>0.63652454508916745</v>
      </c>
      <c r="K70" s="3">
        <f t="shared" si="0"/>
        <v>0.97292102398795388</v>
      </c>
      <c r="L70" s="34">
        <f t="shared" si="1"/>
        <v>1.0382125343655635</v>
      </c>
      <c r="N70"/>
    </row>
    <row r="71" spans="1:14" ht="13.5" thickBot="1" x14ac:dyDescent="0.25">
      <c r="A71" s="9" t="str">
        <f>'Op Rev Nor Component Indices'!A67</f>
        <v>CAMBRIDGE</v>
      </c>
      <c r="B71" s="7" t="str">
        <f>'Op Rev Nor Component Indices'!B67</f>
        <v>RGT</v>
      </c>
      <c r="C71" s="2" t="str">
        <f>'Op Rev Nor Component Indices'!C67</f>
        <v>CAMBRIDGE UNIVERSITY HOSPITALS NHS FOUNDATION TRUST</v>
      </c>
      <c r="D71" s="31">
        <f>'Op Rev Nor Component Indices'!N67</f>
        <v>1.0387496748166112</v>
      </c>
      <c r="E71" s="31">
        <f>'Op Rev Nor Component Indices'!O67</f>
        <v>1.0387496748166112</v>
      </c>
      <c r="F71" s="31">
        <f>'Op Rev Nor Component Indices'!P67</f>
        <v>0.99603480709830883</v>
      </c>
      <c r="G71" s="3">
        <f>'Op Rev Nor Component Indices'!Q67</f>
        <v>0.97516356753124211</v>
      </c>
      <c r="H71" s="3">
        <f>'Op Rev Nor Component Indices'!R67</f>
        <v>0.97516356753124211</v>
      </c>
      <c r="I71" s="3">
        <f>'Op Rev Nor Component Indices'!S67</f>
        <v>0.3949616962945442</v>
      </c>
      <c r="J71" s="3">
        <f>'Op Rev Nor Component Indices'!T67</f>
        <v>1.7995252505050345</v>
      </c>
      <c r="K71" s="3">
        <f t="shared" si="0"/>
        <v>1.0196275104733143</v>
      </c>
      <c r="L71" s="34">
        <f t="shared" si="1"/>
        <v>1.0880534346130613</v>
      </c>
      <c r="N71"/>
    </row>
    <row r="72" spans="1:14" ht="13.5" thickBot="1" x14ac:dyDescent="0.25">
      <c r="A72" s="9" t="str">
        <f>'Op Rev Nor Component Indices'!A68</f>
        <v>BRIDGWATER</v>
      </c>
      <c r="B72" s="7" t="str">
        <f>'Op Rev Nor Component Indices'!B68</f>
        <v>RH5</v>
      </c>
      <c r="C72" s="2" t="str">
        <f>'Op Rev Nor Component Indices'!C68</f>
        <v>SOMERSET PARTNERSHIP NHS FOUNDATION TRUST</v>
      </c>
      <c r="D72" s="31">
        <f>'Op Rev Nor Component Indices'!N68</f>
        <v>0.94879290098607194</v>
      </c>
      <c r="E72" s="31">
        <f>'Op Rev Nor Component Indices'!O68</f>
        <v>0.94879290098607194</v>
      </c>
      <c r="F72" s="31">
        <f>'Op Rev Nor Component Indices'!P68</f>
        <v>0.99603480709830872</v>
      </c>
      <c r="G72" s="3">
        <f>'Op Rev Nor Component Indices'!Q68</f>
        <v>0.9175525836092685</v>
      </c>
      <c r="H72" s="3">
        <f>'Op Rev Nor Component Indices'!R68</f>
        <v>0.9175525836092685</v>
      </c>
      <c r="I72" s="3">
        <f>'Op Rev Nor Component Indices'!S68</f>
        <v>0.39424515460171211</v>
      </c>
      <c r="J72" s="3">
        <f>'Op Rev Nor Component Indices'!T68</f>
        <v>0.61545205166490824</v>
      </c>
      <c r="K72" s="3">
        <f t="shared" si="0"/>
        <v>0.96972205272727952</v>
      </c>
      <c r="L72" s="34">
        <f t="shared" ref="L72:L135" si="2">K72/$O$7</f>
        <v>1.0347988841534488</v>
      </c>
      <c r="N72"/>
    </row>
    <row r="73" spans="1:14" ht="13.5" thickBot="1" x14ac:dyDescent="0.25">
      <c r="A73" s="9" t="str">
        <f>'Op Rev Nor Component Indices'!A69</f>
        <v>EXETER</v>
      </c>
      <c r="B73" s="7" t="str">
        <f>'Op Rev Nor Component Indices'!B69</f>
        <v>RH8</v>
      </c>
      <c r="C73" s="2" t="str">
        <f>'Op Rev Nor Component Indices'!C69</f>
        <v>ROYAL DEVON AND EXETER NHS FOUNDATION TRUST</v>
      </c>
      <c r="D73" s="31">
        <f>'Op Rev Nor Component Indices'!N69</f>
        <v>0.910858556431837</v>
      </c>
      <c r="E73" s="31">
        <f>'Op Rev Nor Component Indices'!O69</f>
        <v>0.910858556431837</v>
      </c>
      <c r="F73" s="31">
        <f>'Op Rev Nor Component Indices'!P69</f>
        <v>0.99603480709830883</v>
      </c>
      <c r="G73" s="3">
        <f>'Op Rev Nor Component Indices'!Q69</f>
        <v>0.89942270791716505</v>
      </c>
      <c r="H73" s="3">
        <f>'Op Rev Nor Component Indices'!R69</f>
        <v>0.89942270791716505</v>
      </c>
      <c r="I73" s="3">
        <f>'Op Rev Nor Component Indices'!S69</f>
        <v>0.18064450981909499</v>
      </c>
      <c r="J73" s="3">
        <f>'Op Rev Nor Component Indices'!T69</f>
        <v>1.0667844299401104</v>
      </c>
      <c r="K73" s="3">
        <f t="shared" ref="K73:K136" si="3">IFERROR((D73*$D$3)+(E73*$E$3)+(F73*$F$3)+(G73*$G$3)+(H73*$H$3)+(I73*$I$3)+(J73*$J$3)+$K$3,0)</f>
        <v>0.95268407884695172</v>
      </c>
      <c r="L73" s="34">
        <f t="shared" si="2"/>
        <v>1.0166175132028623</v>
      </c>
      <c r="N73"/>
    </row>
    <row r="74" spans="1:14" ht="13.5" thickBot="1" x14ac:dyDescent="0.25">
      <c r="A74" s="9" t="str">
        <f>'Op Rev Nor Component Indices'!A70</f>
        <v>NOTTINGHAM</v>
      </c>
      <c r="B74" s="7" t="str">
        <f>'Op Rev Nor Component Indices'!B70</f>
        <v>RHA</v>
      </c>
      <c r="C74" s="2" t="str">
        <f>'Op Rev Nor Component Indices'!C70</f>
        <v>NOTTINGHAMSHIRE HEALTHCARE NHS FOUNDATION TRUST</v>
      </c>
      <c r="D74" s="31">
        <f>'Op Rev Nor Component Indices'!N70</f>
        <v>0.95200098290569213</v>
      </c>
      <c r="E74" s="31">
        <f>'Op Rev Nor Component Indices'!O70</f>
        <v>0.95200098290569213</v>
      </c>
      <c r="F74" s="31">
        <f>'Op Rev Nor Component Indices'!P70</f>
        <v>0.99603480709830905</v>
      </c>
      <c r="G74" s="3">
        <f>'Op Rev Nor Component Indices'!Q70</f>
        <v>0.9755043576523782</v>
      </c>
      <c r="H74" s="3">
        <f>'Op Rev Nor Component Indices'!R70</f>
        <v>0.9755043576523782</v>
      </c>
      <c r="I74" s="3">
        <f>'Op Rev Nor Component Indices'!S70</f>
        <v>6.4728108593798225E-2</v>
      </c>
      <c r="J74" s="3">
        <f>'Op Rev Nor Component Indices'!T70</f>
        <v>0.51970915273312268</v>
      </c>
      <c r="K74" s="3">
        <f t="shared" si="3"/>
        <v>0.9716318387913403</v>
      </c>
      <c r="L74" s="34">
        <f t="shared" si="2"/>
        <v>1.03683683356638</v>
      </c>
      <c r="N74"/>
    </row>
    <row r="75" spans="1:14" ht="13.5" thickBot="1" x14ac:dyDescent="0.25">
      <c r="A75" s="9" t="str">
        <f>'Op Rev Nor Component Indices'!A71</f>
        <v>SOUTHAMPTON</v>
      </c>
      <c r="B75" s="7" t="str">
        <f>'Op Rev Nor Component Indices'!B71</f>
        <v>RHM</v>
      </c>
      <c r="C75" s="2" t="str">
        <f>'Op Rev Nor Component Indices'!C71</f>
        <v>UNIVERSITY HOSPITAL SOUTHAMPTON NHS FOUNDATION TRUST</v>
      </c>
      <c r="D75" s="31">
        <f>'Op Rev Nor Component Indices'!N71</f>
        <v>1.0251679350883385</v>
      </c>
      <c r="E75" s="31">
        <f>'Op Rev Nor Component Indices'!O71</f>
        <v>1.0251679350883385</v>
      </c>
      <c r="F75" s="31">
        <f>'Op Rev Nor Component Indices'!P71</f>
        <v>0.99603480709830872</v>
      </c>
      <c r="G75" s="3">
        <f>'Op Rev Nor Component Indices'!Q71</f>
        <v>1.0409964192082464</v>
      </c>
      <c r="H75" s="3">
        <f>'Op Rev Nor Component Indices'!R71</f>
        <v>1.0409964192082464</v>
      </c>
      <c r="I75" s="3">
        <f>'Op Rev Nor Component Indices'!S71</f>
        <v>0.98693756512773045</v>
      </c>
      <c r="J75" s="3">
        <f>'Op Rev Nor Component Indices'!T71</f>
        <v>1.0739241965407091</v>
      </c>
      <c r="K75" s="3">
        <f t="shared" si="3"/>
        <v>1.0128126400928856</v>
      </c>
      <c r="L75" s="34">
        <f t="shared" si="2"/>
        <v>1.080781226823742</v>
      </c>
      <c r="N75"/>
    </row>
    <row r="76" spans="1:14" ht="13.5" thickBot="1" x14ac:dyDescent="0.25">
      <c r="A76" s="9" t="str">
        <f>'Op Rev Nor Component Indices'!A72</f>
        <v>SHEFFIELD</v>
      </c>
      <c r="B76" s="7" t="str">
        <f>'Op Rev Nor Component Indices'!B72</f>
        <v>RHQ</v>
      </c>
      <c r="C76" s="2" t="str">
        <f>'Op Rev Nor Component Indices'!C72</f>
        <v>SHEFFIELD TEACHING HOSPITALS NHS FOUNDATION TRUST</v>
      </c>
      <c r="D76" s="31">
        <f>'Op Rev Nor Component Indices'!N72</f>
        <v>0.9346578098098246</v>
      </c>
      <c r="E76" s="31">
        <f>'Op Rev Nor Component Indices'!O72</f>
        <v>0.9346578098098246</v>
      </c>
      <c r="F76" s="31">
        <f>'Op Rev Nor Component Indices'!P72</f>
        <v>0.99603480709830883</v>
      </c>
      <c r="G76" s="3">
        <f>'Op Rev Nor Component Indices'!Q72</f>
        <v>0.88048749301364582</v>
      </c>
      <c r="H76" s="3">
        <f>'Op Rev Nor Component Indices'!R72</f>
        <v>0.88048749301364582</v>
      </c>
      <c r="I76" s="3">
        <f>'Op Rev Nor Component Indices'!S72</f>
        <v>0.15777609320921307</v>
      </c>
      <c r="J76" s="3">
        <f>'Op Rev Nor Component Indices'!T72</f>
        <v>0.76506762147220053</v>
      </c>
      <c r="K76" s="3">
        <f t="shared" si="3"/>
        <v>0.96216896823400389</v>
      </c>
      <c r="L76" s="34">
        <f t="shared" si="2"/>
        <v>1.02673892162751</v>
      </c>
      <c r="N76"/>
    </row>
    <row r="77" spans="1:14" ht="13.5" thickBot="1" x14ac:dyDescent="0.25">
      <c r="A77" s="9" t="str">
        <f>'Op Rev Nor Component Indices'!A73</f>
        <v>PORTSMOUTH</v>
      </c>
      <c r="B77" s="7" t="str">
        <f>'Op Rev Nor Component Indices'!B73</f>
        <v>RHU</v>
      </c>
      <c r="C77" s="2" t="str">
        <f>'Op Rev Nor Component Indices'!C73</f>
        <v>PORTSMOUTH HOSPITALS NHS TRUST</v>
      </c>
      <c r="D77" s="31">
        <f>'Op Rev Nor Component Indices'!N73</f>
        <v>0.97700462946983946</v>
      </c>
      <c r="E77" s="31">
        <f>'Op Rev Nor Component Indices'!O73</f>
        <v>0.97700462946983946</v>
      </c>
      <c r="F77" s="31">
        <f>'Op Rev Nor Component Indices'!P73</f>
        <v>0.99603480709830883</v>
      </c>
      <c r="G77" s="3">
        <f>'Op Rev Nor Component Indices'!Q73</f>
        <v>1.0130339973382809</v>
      </c>
      <c r="H77" s="3">
        <f>'Op Rev Nor Component Indices'!R73</f>
        <v>1.0130339973382809</v>
      </c>
      <c r="I77" s="3">
        <f>'Op Rev Nor Component Indices'!S73</f>
        <v>0.84510508843635157</v>
      </c>
      <c r="J77" s="3">
        <f>'Op Rev Nor Component Indices'!T73</f>
        <v>0.86204802419402848</v>
      </c>
      <c r="K77" s="3">
        <f t="shared" si="3"/>
        <v>0.98777671198618966</v>
      </c>
      <c r="L77" s="34">
        <f t="shared" si="2"/>
        <v>1.0540651689639742</v>
      </c>
      <c r="N77"/>
    </row>
    <row r="78" spans="1:14" ht="13.5" thickBot="1" x14ac:dyDescent="0.25">
      <c r="A78" s="9" t="str">
        <f>'Op Rev Nor Component Indices'!A74</f>
        <v>READING</v>
      </c>
      <c r="B78" s="7" t="str">
        <f>'Op Rev Nor Component Indices'!B74</f>
        <v>RHW</v>
      </c>
      <c r="C78" s="2" t="str">
        <f>'Op Rev Nor Component Indices'!C74</f>
        <v>ROYAL BERKSHIRE NHS FOUNDATION TRUST</v>
      </c>
      <c r="D78" s="31">
        <f>'Op Rev Nor Component Indices'!N74</f>
        <v>1.1136505663512828</v>
      </c>
      <c r="E78" s="31">
        <f>'Op Rev Nor Component Indices'!O74</f>
        <v>1.1136505663512828</v>
      </c>
      <c r="F78" s="31">
        <f>'Op Rev Nor Component Indices'!P74</f>
        <v>0.99603480709830883</v>
      </c>
      <c r="G78" s="3">
        <f>'Op Rev Nor Component Indices'!Q74</f>
        <v>1.0698396420488383</v>
      </c>
      <c r="H78" s="3">
        <f>'Op Rev Nor Component Indices'!R74</f>
        <v>1.0698396420488383</v>
      </c>
      <c r="I78" s="3">
        <f>'Op Rev Nor Component Indices'!S74</f>
        <v>1.2163064372750023</v>
      </c>
      <c r="J78" s="3">
        <f>'Op Rev Nor Component Indices'!T74</f>
        <v>1.2068672338716402</v>
      </c>
      <c r="K78" s="3">
        <f t="shared" si="3"/>
        <v>1.0569963612024784</v>
      </c>
      <c r="L78" s="34">
        <f t="shared" si="2"/>
        <v>1.1279300620733539</v>
      </c>
      <c r="N78"/>
    </row>
    <row r="79" spans="1:14" ht="13.5" thickBot="1" x14ac:dyDescent="0.25">
      <c r="A79" s="9" t="str">
        <f>'Op Rev Nor Component Indices'!A75</f>
        <v>LONDON</v>
      </c>
      <c r="B79" s="7" t="str">
        <f>'Op Rev Nor Component Indices'!B75</f>
        <v>RJ1</v>
      </c>
      <c r="C79" s="2" t="str">
        <f>'Op Rev Nor Component Indices'!C75</f>
        <v>GUY'S AND ST THOMAS' NHS FOUNDATION TRUST</v>
      </c>
      <c r="D79" s="31">
        <f>'Op Rev Nor Component Indices'!N75</f>
        <v>1.1577799578484713</v>
      </c>
      <c r="E79" s="31">
        <f>'Op Rev Nor Component Indices'!O75</f>
        <v>1.1577799578484713</v>
      </c>
      <c r="F79" s="31">
        <f>'Op Rev Nor Component Indices'!P75</f>
        <v>1.0171232554042071</v>
      </c>
      <c r="G79" s="3">
        <f>'Op Rev Nor Component Indices'!Q75</f>
        <v>1.2023366761478893</v>
      </c>
      <c r="H79" s="3">
        <f>'Op Rev Nor Component Indices'!R75</f>
        <v>1.2023366761478893</v>
      </c>
      <c r="I79" s="3">
        <f>'Op Rev Nor Component Indices'!S75</f>
        <v>9.9814890737704225</v>
      </c>
      <c r="J79" s="3">
        <f>'Op Rev Nor Component Indices'!T75</f>
        <v>1.6964621509872</v>
      </c>
      <c r="K79" s="3">
        <f t="shared" si="3"/>
        <v>1.1055770377864378</v>
      </c>
      <c r="L79" s="34">
        <f t="shared" si="2"/>
        <v>1.1797709269676977</v>
      </c>
      <c r="N79"/>
    </row>
    <row r="80" spans="1:14" ht="13.5" thickBot="1" x14ac:dyDescent="0.25">
      <c r="A80" s="9" t="str">
        <f>'Op Rev Nor Component Indices'!A76</f>
        <v>LONDON</v>
      </c>
      <c r="B80" s="7" t="str">
        <f>'Op Rev Nor Component Indices'!B76</f>
        <v>RJ2</v>
      </c>
      <c r="C80" s="2" t="str">
        <f>'Op Rev Nor Component Indices'!C76</f>
        <v>LEWISHAM AND GREENWICH NHS TRUST</v>
      </c>
      <c r="D80" s="31">
        <f>'Op Rev Nor Component Indices'!N76</f>
        <v>1.1574860416566894</v>
      </c>
      <c r="E80" s="31">
        <f>'Op Rev Nor Component Indices'!O76</f>
        <v>1.1574860416566894</v>
      </c>
      <c r="F80" s="31">
        <f>'Op Rev Nor Component Indices'!P76</f>
        <v>1.0171232554042071</v>
      </c>
      <c r="G80" s="3">
        <f>'Op Rev Nor Component Indices'!Q76</f>
        <v>1.1412842980639524</v>
      </c>
      <c r="H80" s="3">
        <f>'Op Rev Nor Component Indices'!R76</f>
        <v>1.1412842980639524</v>
      </c>
      <c r="I80" s="3">
        <f>'Op Rev Nor Component Indices'!S76</f>
        <v>1.1173982398195079</v>
      </c>
      <c r="J80" s="3">
        <f>'Op Rev Nor Component Indices'!T76</f>
        <v>1.0070205717103184</v>
      </c>
      <c r="K80" s="3">
        <f t="shared" si="3"/>
        <v>1.0819336623383382</v>
      </c>
      <c r="L80" s="34">
        <f t="shared" si="2"/>
        <v>1.1545408742299001</v>
      </c>
      <c r="N80"/>
    </row>
    <row r="81" spans="1:14" ht="13.5" thickBot="1" x14ac:dyDescent="0.25">
      <c r="A81" s="9" t="str">
        <f>'Op Rev Nor Component Indices'!A77</f>
        <v>THORNTON HEATH</v>
      </c>
      <c r="B81" s="7" t="str">
        <f>'Op Rev Nor Component Indices'!B77</f>
        <v>RJ6</v>
      </c>
      <c r="C81" s="2" t="str">
        <f>'Op Rev Nor Component Indices'!C77</f>
        <v>CROYDON HEALTH SERVICES NHS TRUST</v>
      </c>
      <c r="D81" s="31">
        <f>'Op Rev Nor Component Indices'!N77</f>
        <v>1.1558112642342724</v>
      </c>
      <c r="E81" s="31">
        <f>'Op Rev Nor Component Indices'!O77</f>
        <v>1.1558112642342724</v>
      </c>
      <c r="F81" s="31">
        <f>'Op Rev Nor Component Indices'!P77</f>
        <v>1.0171232554042071</v>
      </c>
      <c r="G81" s="3">
        <f>'Op Rev Nor Component Indices'!Q77</f>
        <v>1.1455805016629155</v>
      </c>
      <c r="H81" s="3">
        <f>'Op Rev Nor Component Indices'!R77</f>
        <v>1.1455805016629155</v>
      </c>
      <c r="I81" s="3">
        <f>'Op Rev Nor Component Indices'!S77</f>
        <v>2.4952737907515967</v>
      </c>
      <c r="J81" s="3">
        <f>'Op Rev Nor Component Indices'!T77</f>
        <v>1.1314380317546624</v>
      </c>
      <c r="K81" s="3">
        <f t="shared" si="3"/>
        <v>1.0847285081481903</v>
      </c>
      <c r="L81" s="34">
        <f t="shared" si="2"/>
        <v>1.1575232786387533</v>
      </c>
      <c r="N81"/>
    </row>
    <row r="82" spans="1:14" ht="13.5" thickBot="1" x14ac:dyDescent="0.25">
      <c r="A82" s="9" t="str">
        <f>'Op Rev Nor Component Indices'!A78</f>
        <v>LONDON</v>
      </c>
      <c r="B82" s="7" t="str">
        <f>'Op Rev Nor Component Indices'!B78</f>
        <v>RJ7</v>
      </c>
      <c r="C82" s="2" t="str">
        <f>'Op Rev Nor Component Indices'!C78</f>
        <v>ST GEORGE'S UNIVERSITY HOSPITALS NHS FOUNDATION TRUST</v>
      </c>
      <c r="D82" s="31">
        <f>'Op Rev Nor Component Indices'!N78</f>
        <v>1.1551312094558615</v>
      </c>
      <c r="E82" s="31">
        <f>'Op Rev Nor Component Indices'!O78</f>
        <v>1.1551312094558615</v>
      </c>
      <c r="F82" s="31">
        <f>'Op Rev Nor Component Indices'!P78</f>
        <v>1.0171232554042071</v>
      </c>
      <c r="G82" s="3">
        <f>'Op Rev Nor Component Indices'!Q78</f>
        <v>1.211853753825233</v>
      </c>
      <c r="H82" s="3">
        <f>'Op Rev Nor Component Indices'!R78</f>
        <v>1.211853753825233</v>
      </c>
      <c r="I82" s="3">
        <f>'Op Rev Nor Component Indices'!S78</f>
        <v>1.5548082437825645</v>
      </c>
      <c r="J82" s="3">
        <f>'Op Rev Nor Component Indices'!T78</f>
        <v>1.4978084420371245</v>
      </c>
      <c r="K82" s="3">
        <f t="shared" si="3"/>
        <v>1.0857879101155072</v>
      </c>
      <c r="L82" s="34">
        <f t="shared" si="2"/>
        <v>1.158653775744152</v>
      </c>
      <c r="N82"/>
    </row>
    <row r="83" spans="1:14" ht="13.5" thickBot="1" x14ac:dyDescent="0.25">
      <c r="A83" s="9" t="str">
        <f>'Op Rev Nor Component Indices'!A79</f>
        <v>ST AUSTELL</v>
      </c>
      <c r="B83" s="7" t="str">
        <f>'Op Rev Nor Component Indices'!B79</f>
        <v>RJ8</v>
      </c>
      <c r="C83" s="2" t="str">
        <f>'Op Rev Nor Component Indices'!C79</f>
        <v>CORNWALL PARTNERSHIP NHS FOUNDATION TRUST</v>
      </c>
      <c r="D83" s="31">
        <f>'Op Rev Nor Component Indices'!N79</f>
        <v>0.89273358376965706</v>
      </c>
      <c r="E83" s="31">
        <f>'Op Rev Nor Component Indices'!O79</f>
        <v>0.89273358376965706</v>
      </c>
      <c r="F83" s="31">
        <f>'Op Rev Nor Component Indices'!P79</f>
        <v>0.99603480709830905</v>
      </c>
      <c r="G83" s="3">
        <f>'Op Rev Nor Component Indices'!Q79</f>
        <v>0.95638443718079269</v>
      </c>
      <c r="H83" s="3">
        <f>'Op Rev Nor Component Indices'!R79</f>
        <v>0.95638443718079269</v>
      </c>
      <c r="I83" s="3">
        <f>'Op Rev Nor Component Indices'!S79</f>
        <v>0.15108546874280074</v>
      </c>
      <c r="J83" s="3">
        <f>'Op Rev Nor Component Indices'!T79</f>
        <v>0.70111776222135525</v>
      </c>
      <c r="K83" s="3">
        <f t="shared" si="3"/>
        <v>0.94377392692920414</v>
      </c>
      <c r="L83" s="34">
        <f t="shared" si="2"/>
        <v>1.0071094121586595</v>
      </c>
      <c r="N83"/>
    </row>
    <row r="84" spans="1:14" ht="13.5" thickBot="1" x14ac:dyDescent="0.25">
      <c r="A84" s="9" t="str">
        <f>'Op Rev Nor Component Indices'!A80</f>
        <v>WARWICK</v>
      </c>
      <c r="B84" s="7" t="str">
        <f>'Op Rev Nor Component Indices'!B80</f>
        <v>RJC</v>
      </c>
      <c r="C84" s="2" t="str">
        <f>'Op Rev Nor Component Indices'!C80</f>
        <v>SOUTH WARWICKSHIRE NHS FOUNDATION TRUST</v>
      </c>
      <c r="D84" s="31">
        <f>'Op Rev Nor Component Indices'!N80</f>
        <v>0.98916685866380105</v>
      </c>
      <c r="E84" s="31">
        <f>'Op Rev Nor Component Indices'!O80</f>
        <v>0.98916685866380105</v>
      </c>
      <c r="F84" s="31">
        <f>'Op Rev Nor Component Indices'!P80</f>
        <v>0.99603480709830883</v>
      </c>
      <c r="G84" s="3">
        <f>'Op Rev Nor Component Indices'!Q80</f>
        <v>0.98381795739814215</v>
      </c>
      <c r="H84" s="3">
        <f>'Op Rev Nor Component Indices'!R80</f>
        <v>0.98381795739814215</v>
      </c>
      <c r="I84" s="3">
        <f>'Op Rev Nor Component Indices'!S80</f>
        <v>0.53877380899198857</v>
      </c>
      <c r="J84" s="3">
        <f>'Op Rev Nor Component Indices'!T80</f>
        <v>0.8509412168643008</v>
      </c>
      <c r="K84" s="3">
        <f t="shared" si="3"/>
        <v>0.99213815048225296</v>
      </c>
      <c r="L84" s="34">
        <f t="shared" si="2"/>
        <v>1.0587192981305091</v>
      </c>
      <c r="N84"/>
    </row>
    <row r="85" spans="1:14" ht="13.5" thickBot="1" x14ac:dyDescent="0.25">
      <c r="A85" s="9" t="str">
        <f>'Op Rev Nor Component Indices'!A81</f>
        <v>STOKE-ON-TRENT</v>
      </c>
      <c r="B85" s="7" t="str">
        <f>'Op Rev Nor Component Indices'!B81</f>
        <v>RJE</v>
      </c>
      <c r="C85" s="2" t="str">
        <f>'Op Rev Nor Component Indices'!C81</f>
        <v>UNIVERSITY HOSPITALS OF NORTH MIDLANDS NHS TRUST</v>
      </c>
      <c r="D85" s="31">
        <f>'Op Rev Nor Component Indices'!N81</f>
        <v>0.92366908404983628</v>
      </c>
      <c r="E85" s="31">
        <f>'Op Rev Nor Component Indices'!O81</f>
        <v>0.92366908404983628</v>
      </c>
      <c r="F85" s="31">
        <f>'Op Rev Nor Component Indices'!P81</f>
        <v>0.99603480709830883</v>
      </c>
      <c r="G85" s="3">
        <f>'Op Rev Nor Component Indices'!Q81</f>
        <v>0.93330724777561802</v>
      </c>
      <c r="H85" s="3">
        <f>'Op Rev Nor Component Indices'!R81</f>
        <v>0.93330724777561802</v>
      </c>
      <c r="I85" s="3">
        <f>'Op Rev Nor Component Indices'!S81</f>
        <v>0.28535758374234138</v>
      </c>
      <c r="J85" s="3">
        <f>'Op Rev Nor Component Indices'!T81</f>
        <v>0.52554753665552656</v>
      </c>
      <c r="K85" s="3">
        <f t="shared" si="3"/>
        <v>0.95747017121901423</v>
      </c>
      <c r="L85" s="34">
        <f t="shared" si="2"/>
        <v>1.0217247942347174</v>
      </c>
      <c r="N85"/>
    </row>
    <row r="86" spans="1:14" ht="13.5" thickBot="1" x14ac:dyDescent="0.25">
      <c r="A86" s="9" t="str">
        <f>'Op Rev Nor Component Indices'!A82</f>
        <v>GRIMSBY</v>
      </c>
      <c r="B86" s="7" t="str">
        <f>'Op Rev Nor Component Indices'!B82</f>
        <v>RJL</v>
      </c>
      <c r="C86" s="2" t="str">
        <f>'Op Rev Nor Component Indices'!C82</f>
        <v>NORTHERN LINCOLNSHIRE AND GOOLE NHS FOUNDATION TRUST</v>
      </c>
      <c r="D86" s="31">
        <f>'Op Rev Nor Component Indices'!N82</f>
        <v>0.93624974631517555</v>
      </c>
      <c r="E86" s="31">
        <f>'Op Rev Nor Component Indices'!O82</f>
        <v>0.93624974631517555</v>
      </c>
      <c r="F86" s="31">
        <f>'Op Rev Nor Component Indices'!P82</f>
        <v>0.99603480709830883</v>
      </c>
      <c r="G86" s="3">
        <f>'Op Rev Nor Component Indices'!Q82</f>
        <v>0.82754571599199112</v>
      </c>
      <c r="H86" s="3">
        <f>'Op Rev Nor Component Indices'!R82</f>
        <v>0.82754571599199112</v>
      </c>
      <c r="I86" s="3">
        <f>'Op Rev Nor Component Indices'!S82</f>
        <v>0.1630672888552076</v>
      </c>
      <c r="J86" s="3">
        <f>'Op Rev Nor Component Indices'!T82</f>
        <v>0.45984118063805429</v>
      </c>
      <c r="K86" s="3">
        <f t="shared" si="3"/>
        <v>0.96018575703212017</v>
      </c>
      <c r="L86" s="34">
        <f t="shared" si="2"/>
        <v>1.0246226196077941</v>
      </c>
      <c r="N86"/>
    </row>
    <row r="87" spans="1:14" ht="13.5" thickBot="1" x14ac:dyDescent="0.25">
      <c r="A87" s="9" t="str">
        <f>'Op Rev Nor Component Indices'!A83</f>
        <v>MACCLESFIELD</v>
      </c>
      <c r="B87" s="7" t="str">
        <f>'Op Rev Nor Component Indices'!B83</f>
        <v>RJN</v>
      </c>
      <c r="C87" s="2" t="str">
        <f>'Op Rev Nor Component Indices'!C83</f>
        <v>EAST CHESHIRE NHS TRUST</v>
      </c>
      <c r="D87" s="31">
        <f>'Op Rev Nor Component Indices'!N83</f>
        <v>0.95515679535281939</v>
      </c>
      <c r="E87" s="31">
        <f>'Op Rev Nor Component Indices'!O83</f>
        <v>0.95515679535281939</v>
      </c>
      <c r="F87" s="31">
        <f>'Op Rev Nor Component Indices'!P83</f>
        <v>0.99603480709830883</v>
      </c>
      <c r="G87" s="3">
        <f>'Op Rev Nor Component Indices'!Q83</f>
        <v>1.0088706712099731</v>
      </c>
      <c r="H87" s="3">
        <f>'Op Rev Nor Component Indices'!R83</f>
        <v>1.0088706712099731</v>
      </c>
      <c r="I87" s="3">
        <f>'Op Rev Nor Component Indices'!S83</f>
        <v>0.1919411034323602</v>
      </c>
      <c r="J87" s="3">
        <f>'Op Rev Nor Component Indices'!T83</f>
        <v>0.65731161844794683</v>
      </c>
      <c r="K87" s="3">
        <f t="shared" si="3"/>
        <v>0.97490143487259229</v>
      </c>
      <c r="L87" s="34">
        <f t="shared" si="2"/>
        <v>1.0403258481422542</v>
      </c>
      <c r="N87"/>
    </row>
    <row r="88" spans="1:14" ht="13.5" thickBot="1" x14ac:dyDescent="0.25">
      <c r="A88" s="9" t="str">
        <f>'Op Rev Nor Component Indices'!A84</f>
        <v>CHESTER</v>
      </c>
      <c r="B88" s="7" t="str">
        <f>'Op Rev Nor Component Indices'!B84</f>
        <v>RJR</v>
      </c>
      <c r="C88" s="2" t="str">
        <f>'Op Rev Nor Component Indices'!C84</f>
        <v>COUNTESS OF CHESTER HOSPITAL NHS FOUNDATION TRUST</v>
      </c>
      <c r="D88" s="31">
        <f>'Op Rev Nor Component Indices'!N84</f>
        <v>0.94910451495891213</v>
      </c>
      <c r="E88" s="31">
        <f>'Op Rev Nor Component Indices'!O84</f>
        <v>0.94910451495891213</v>
      </c>
      <c r="F88" s="31">
        <f>'Op Rev Nor Component Indices'!P84</f>
        <v>0.99603480709830883</v>
      </c>
      <c r="G88" s="3">
        <f>'Op Rev Nor Component Indices'!Q84</f>
        <v>0.97374296842431696</v>
      </c>
      <c r="H88" s="3">
        <f>'Op Rev Nor Component Indices'!R84</f>
        <v>0.97374296842431696</v>
      </c>
      <c r="I88" s="3">
        <f>'Op Rev Nor Component Indices'!S84</f>
        <v>8.7351265062172098E-2</v>
      </c>
      <c r="J88" s="3">
        <f>'Op Rev Nor Component Indices'!T84</f>
        <v>0.80817002268190186</v>
      </c>
      <c r="K88" s="3">
        <f t="shared" si="3"/>
        <v>0.97155231184419333</v>
      </c>
      <c r="L88" s="34">
        <f t="shared" si="2"/>
        <v>1.0367519696654959</v>
      </c>
      <c r="N88"/>
    </row>
    <row r="89" spans="1:14" ht="13.5" thickBot="1" x14ac:dyDescent="0.25">
      <c r="A89" s="9" t="str">
        <f>'Op Rev Nor Component Indices'!A85</f>
        <v>LONDON</v>
      </c>
      <c r="B89" s="7" t="str">
        <f>'Op Rev Nor Component Indices'!B85</f>
        <v>RJZ</v>
      </c>
      <c r="C89" s="2" t="str">
        <f>'Op Rev Nor Component Indices'!C85</f>
        <v>KING'S COLLEGE HOSPITAL NHS FOUNDATION TRUST</v>
      </c>
      <c r="D89" s="31">
        <f>'Op Rev Nor Component Indices'!N85</f>
        <v>1.1560965635647928</v>
      </c>
      <c r="E89" s="31">
        <f>'Op Rev Nor Component Indices'!O85</f>
        <v>1.1560965635647928</v>
      </c>
      <c r="F89" s="31">
        <f>'Op Rev Nor Component Indices'!P85</f>
        <v>1.0171232554042071</v>
      </c>
      <c r="G89" s="3">
        <f>'Op Rev Nor Component Indices'!Q85</f>
        <v>1.174701379352393</v>
      </c>
      <c r="H89" s="3">
        <f>'Op Rev Nor Component Indices'!R85</f>
        <v>1.174701379352393</v>
      </c>
      <c r="I89" s="3">
        <f>'Op Rev Nor Component Indices'!S85</f>
        <v>1.7271984543755905</v>
      </c>
      <c r="J89" s="3">
        <f>'Op Rev Nor Component Indices'!T85</f>
        <v>1.410826772389921</v>
      </c>
      <c r="K89" s="3">
        <f t="shared" si="3"/>
        <v>1.0852565252067936</v>
      </c>
      <c r="L89" s="34">
        <f t="shared" si="2"/>
        <v>1.1580867302602977</v>
      </c>
      <c r="N89"/>
    </row>
    <row r="90" spans="1:14" ht="13.5" thickBot="1" x14ac:dyDescent="0.25">
      <c r="A90" s="9" t="str">
        <f>'Op Rev Nor Component Indices'!A86</f>
        <v>SUTTON-IN-ASHFIELD</v>
      </c>
      <c r="B90" s="7" t="str">
        <f>'Op Rev Nor Component Indices'!B86</f>
        <v>RK5</v>
      </c>
      <c r="C90" s="2" t="str">
        <f>'Op Rev Nor Component Indices'!C86</f>
        <v>SHERWOOD FOREST HOSPITALS NHS FOUNDATION TRUST</v>
      </c>
      <c r="D90" s="31">
        <f>'Op Rev Nor Component Indices'!N86</f>
        <v>0.93080107776939913</v>
      </c>
      <c r="E90" s="31">
        <f>'Op Rev Nor Component Indices'!O86</f>
        <v>0.93080107776939913</v>
      </c>
      <c r="F90" s="31">
        <f>'Op Rev Nor Component Indices'!P86</f>
        <v>0.99603480709830883</v>
      </c>
      <c r="G90" s="3">
        <f>'Op Rev Nor Component Indices'!Q86</f>
        <v>0.95109136826766116</v>
      </c>
      <c r="H90" s="3">
        <f>'Op Rev Nor Component Indices'!R86</f>
        <v>0.95109136826766116</v>
      </c>
      <c r="I90" s="3">
        <f>'Op Rev Nor Component Indices'!S86</f>
        <v>0.32385660871112298</v>
      </c>
      <c r="J90" s="3">
        <f>'Op Rev Nor Component Indices'!T86</f>
        <v>0.4596318720561457</v>
      </c>
      <c r="K90" s="3">
        <f t="shared" si="3"/>
        <v>0.96112922185327521</v>
      </c>
      <c r="L90" s="34">
        <f t="shared" si="2"/>
        <v>1.0256293991704775</v>
      </c>
      <c r="N90"/>
    </row>
    <row r="91" spans="1:14" ht="13.5" thickBot="1" x14ac:dyDescent="0.25">
      <c r="A91" s="9" t="str">
        <f>'Op Rev Nor Component Indices'!A87</f>
        <v>PLYMOUTH</v>
      </c>
      <c r="B91" s="7" t="str">
        <f>'Op Rev Nor Component Indices'!B87</f>
        <v>RK9</v>
      </c>
      <c r="C91" s="2" t="str">
        <f>'Op Rev Nor Component Indices'!C87</f>
        <v>UNIVERSITY HOSPITALS PLYMOUTH NHS TRUST</v>
      </c>
      <c r="D91" s="31">
        <f>'Op Rev Nor Component Indices'!N87</f>
        <v>0.92500960456094861</v>
      </c>
      <c r="E91" s="31">
        <f>'Op Rev Nor Component Indices'!O87</f>
        <v>0.92500960456094861</v>
      </c>
      <c r="F91" s="31">
        <f>'Op Rev Nor Component Indices'!P87</f>
        <v>0.99603480709830883</v>
      </c>
      <c r="G91" s="3">
        <f>'Op Rev Nor Component Indices'!Q87</f>
        <v>0.91835792282068429</v>
      </c>
      <c r="H91" s="3">
        <f>'Op Rev Nor Component Indices'!R87</f>
        <v>0.91835792282068429</v>
      </c>
      <c r="I91" s="3">
        <f>'Op Rev Nor Component Indices'!S87</f>
        <v>0.19607137715131573</v>
      </c>
      <c r="J91" s="3">
        <f>'Op Rev Nor Component Indices'!T87</f>
        <v>0.86204802419402848</v>
      </c>
      <c r="K91" s="3">
        <f t="shared" si="3"/>
        <v>0.95905555366970174</v>
      </c>
      <c r="L91" s="34">
        <f t="shared" si="2"/>
        <v>1.0234165697144171</v>
      </c>
      <c r="N91"/>
    </row>
    <row r="92" spans="1:14" ht="13.5" thickBot="1" x14ac:dyDescent="0.25">
      <c r="A92" s="9" t="str">
        <f>'Op Rev Nor Component Indices'!A88</f>
        <v>COVENTRY</v>
      </c>
      <c r="B92" s="7" t="str">
        <f>'Op Rev Nor Component Indices'!B88</f>
        <v>RKB</v>
      </c>
      <c r="C92" s="2" t="str">
        <f>'Op Rev Nor Component Indices'!C88</f>
        <v>UNIVERSITY HOSPITALS COVENTRY AND WARWICKSHIRE NHS TRUST</v>
      </c>
      <c r="D92" s="31">
        <f>'Op Rev Nor Component Indices'!N88</f>
        <v>0.9666588959814757</v>
      </c>
      <c r="E92" s="31">
        <f>'Op Rev Nor Component Indices'!O88</f>
        <v>0.9666588959814757</v>
      </c>
      <c r="F92" s="31">
        <f>'Op Rev Nor Component Indices'!P88</f>
        <v>0.99603480709830883</v>
      </c>
      <c r="G92" s="3">
        <f>'Op Rev Nor Component Indices'!Q88</f>
        <v>0.94068973030330227</v>
      </c>
      <c r="H92" s="3">
        <f>'Op Rev Nor Component Indices'!R88</f>
        <v>0.94068973030330227</v>
      </c>
      <c r="I92" s="3">
        <f>'Op Rev Nor Component Indices'!S88</f>
        <v>0.34440379768658141</v>
      </c>
      <c r="J92" s="3">
        <f>'Op Rev Nor Component Indices'!T88</f>
        <v>0.69830346253362796</v>
      </c>
      <c r="K92" s="3">
        <f t="shared" si="3"/>
        <v>0.97914277592063914</v>
      </c>
      <c r="L92" s="34">
        <f t="shared" si="2"/>
        <v>1.0448518202715766</v>
      </c>
      <c r="N92"/>
    </row>
    <row r="93" spans="1:14" ht="13.5" thickBot="1" x14ac:dyDescent="0.25">
      <c r="A93" s="9" t="str">
        <f>'Op Rev Nor Component Indices'!A89</f>
        <v>LONDON</v>
      </c>
      <c r="B93" s="7" t="str">
        <f>'Op Rev Nor Component Indices'!B89</f>
        <v>RKE</v>
      </c>
      <c r="C93" s="2" t="str">
        <f>'Op Rev Nor Component Indices'!C89</f>
        <v>WHITTINGTON HEALTH NHS TRUST</v>
      </c>
      <c r="D93" s="31">
        <f>'Op Rev Nor Component Indices'!N89</f>
        <v>1.1563460158995891</v>
      </c>
      <c r="E93" s="31">
        <f>'Op Rev Nor Component Indices'!O89</f>
        <v>1.1563460158995891</v>
      </c>
      <c r="F93" s="31">
        <f>'Op Rev Nor Component Indices'!P89</f>
        <v>1.0171232554042071</v>
      </c>
      <c r="G93" s="3">
        <f>'Op Rev Nor Component Indices'!Q89</f>
        <v>1.2021869340630624</v>
      </c>
      <c r="H93" s="3">
        <f>'Op Rev Nor Component Indices'!R89</f>
        <v>1.2021869340630624</v>
      </c>
      <c r="I93" s="3">
        <f>'Op Rev Nor Component Indices'!S89</f>
        <v>3.2192289623100327</v>
      </c>
      <c r="J93" s="3">
        <f>'Op Rev Nor Component Indices'!T89</f>
        <v>2.0705138320532934</v>
      </c>
      <c r="K93" s="3">
        <f t="shared" si="3"/>
        <v>1.0922376845617703</v>
      </c>
      <c r="L93" s="34">
        <f t="shared" si="2"/>
        <v>1.1655363864688062</v>
      </c>
      <c r="N93"/>
    </row>
    <row r="94" spans="1:14" ht="13.5" thickBot="1" x14ac:dyDescent="0.25">
      <c r="A94" s="9" t="str">
        <f>'Op Rev Nor Component Indices'!A90</f>
        <v>SOUTHALL</v>
      </c>
      <c r="B94" s="7" t="str">
        <f>'Op Rev Nor Component Indices'!B90</f>
        <v>RKL</v>
      </c>
      <c r="C94" s="2" t="str">
        <f>'Op Rev Nor Component Indices'!C90</f>
        <v>WEST LONDON MENTAL HEALTH NHS TRUST</v>
      </c>
      <c r="D94" s="31">
        <f>'Op Rev Nor Component Indices'!N90</f>
        <v>1.1281212934620977</v>
      </c>
      <c r="E94" s="31">
        <f>'Op Rev Nor Component Indices'!O90</f>
        <v>1.1281212934620977</v>
      </c>
      <c r="F94" s="31">
        <f>'Op Rev Nor Component Indices'!P90</f>
        <v>1.0080788714106739</v>
      </c>
      <c r="G94" s="3">
        <f>'Op Rev Nor Component Indices'!Q90</f>
        <v>1.1273041350902062</v>
      </c>
      <c r="H94" s="3">
        <f>'Op Rev Nor Component Indices'!R90</f>
        <v>1.1273041350902062</v>
      </c>
      <c r="I94" s="3">
        <f>'Op Rev Nor Component Indices'!S90</f>
        <v>0.28935163817594189</v>
      </c>
      <c r="J94" s="3">
        <f>'Op Rev Nor Component Indices'!T90</f>
        <v>1.1781366067758363</v>
      </c>
      <c r="K94" s="3">
        <f t="shared" si="3"/>
        <v>1.065155765703075</v>
      </c>
      <c r="L94" s="34">
        <f t="shared" si="2"/>
        <v>1.1366370339822918</v>
      </c>
      <c r="N94"/>
    </row>
    <row r="95" spans="1:14" ht="13.5" thickBot="1" x14ac:dyDescent="0.25">
      <c r="A95" s="9" t="str">
        <f>'Op Rev Nor Component Indices'!A91</f>
        <v>OSWESTRY</v>
      </c>
      <c r="B95" s="7" t="str">
        <f>'Op Rev Nor Component Indices'!B91</f>
        <v>RL1</v>
      </c>
      <c r="C95" s="2" t="str">
        <f>'Op Rev Nor Component Indices'!C91</f>
        <v>THE ROBERT JONES AND AGNES HUNT ORTHOPAEDIC HOSPITAL NHS FOUNDATION TRUST</v>
      </c>
      <c r="D95" s="31">
        <f>'Op Rev Nor Component Indices'!N91</f>
        <v>0.91863781719783344</v>
      </c>
      <c r="E95" s="31">
        <f>'Op Rev Nor Component Indices'!O91</f>
        <v>0.91863781719783344</v>
      </c>
      <c r="F95" s="31">
        <f>'Op Rev Nor Component Indices'!P91</f>
        <v>0.99603480709830883</v>
      </c>
      <c r="G95" s="3">
        <f>'Op Rev Nor Component Indices'!Q91</f>
        <v>0.93729313772420375</v>
      </c>
      <c r="H95" s="3">
        <f>'Op Rev Nor Component Indices'!R91</f>
        <v>0.93729313772420375</v>
      </c>
      <c r="I95" s="3">
        <f>'Op Rev Nor Component Indices'!S91</f>
        <v>5.5531339264381342E-2</v>
      </c>
      <c r="J95" s="3">
        <f>'Op Rev Nor Component Indices'!T91</f>
        <v>0.51722881451641711</v>
      </c>
      <c r="K95" s="3">
        <f t="shared" si="3"/>
        <v>0.95464086886429933</v>
      </c>
      <c r="L95" s="34">
        <f t="shared" si="2"/>
        <v>1.0187056209454666</v>
      </c>
      <c r="N95"/>
    </row>
    <row r="96" spans="1:14" ht="13.5" thickBot="1" x14ac:dyDescent="0.25">
      <c r="A96" s="9" t="str">
        <f>'Op Rev Nor Component Indices'!A92</f>
        <v>WOLVERHAMPTON</v>
      </c>
      <c r="B96" s="7" t="str">
        <f>'Op Rev Nor Component Indices'!B92</f>
        <v>RL4</v>
      </c>
      <c r="C96" s="2" t="str">
        <f>'Op Rev Nor Component Indices'!C92</f>
        <v>THE ROYAL WOLVERHAMPTON NHS TRUST</v>
      </c>
      <c r="D96" s="31">
        <f>'Op Rev Nor Component Indices'!N92</f>
        <v>0.93415894251722642</v>
      </c>
      <c r="E96" s="31">
        <f>'Op Rev Nor Component Indices'!O92</f>
        <v>0.93415894251722642</v>
      </c>
      <c r="F96" s="31">
        <f>'Op Rev Nor Component Indices'!P92</f>
        <v>0.99603480709830883</v>
      </c>
      <c r="G96" s="3">
        <f>'Op Rev Nor Component Indices'!Q92</f>
        <v>0.93995410515454936</v>
      </c>
      <c r="H96" s="3">
        <f>'Op Rev Nor Component Indices'!R92</f>
        <v>0.93995410515454936</v>
      </c>
      <c r="I96" s="3">
        <f>'Op Rev Nor Component Indices'!S92</f>
        <v>0.22436592839567671</v>
      </c>
      <c r="J96" s="3">
        <f>'Op Rev Nor Component Indices'!T92</f>
        <v>0.50476339031070794</v>
      </c>
      <c r="K96" s="3">
        <f t="shared" si="3"/>
        <v>0.96243988036683448</v>
      </c>
      <c r="L96" s="34">
        <f t="shared" si="2"/>
        <v>1.0270280143339905</v>
      </c>
      <c r="N96"/>
    </row>
    <row r="97" spans="1:14" ht="13.5" thickBot="1" x14ac:dyDescent="0.25">
      <c r="A97" s="9" t="str">
        <f>'Op Rev Nor Component Indices'!A93</f>
        <v>SUNDERLAND</v>
      </c>
      <c r="B97" s="7" t="str">
        <f>'Op Rev Nor Component Indices'!B93</f>
        <v>RLN</v>
      </c>
      <c r="C97" s="2" t="str">
        <f>'Op Rev Nor Component Indices'!C93</f>
        <v>CITY HOSPITALS SUNDERLAND NHS FOUNDATION TRUST</v>
      </c>
      <c r="D97" s="31">
        <f>'Op Rev Nor Component Indices'!N93</f>
        <v>0.94036806855968835</v>
      </c>
      <c r="E97" s="31">
        <f>'Op Rev Nor Component Indices'!O93</f>
        <v>0.94036806855968835</v>
      </c>
      <c r="F97" s="31">
        <f>'Op Rev Nor Component Indices'!P93</f>
        <v>0.99603480709830883</v>
      </c>
      <c r="G97" s="3">
        <f>'Op Rev Nor Component Indices'!Q93</f>
        <v>0.87101988556188625</v>
      </c>
      <c r="H97" s="3">
        <f>'Op Rev Nor Component Indices'!R93</f>
        <v>0.87101988556188625</v>
      </c>
      <c r="I97" s="3">
        <f>'Op Rev Nor Component Indices'!S93</f>
        <v>0.21877156889187072</v>
      </c>
      <c r="J97" s="3">
        <f>'Op Rev Nor Component Indices'!T93</f>
        <v>0.59265801663339479</v>
      </c>
      <c r="K97" s="3">
        <f t="shared" si="3"/>
        <v>0.96400541854022836</v>
      </c>
      <c r="L97" s="34">
        <f t="shared" si="2"/>
        <v>1.0286986138118217</v>
      </c>
      <c r="N97"/>
    </row>
    <row r="98" spans="1:14" ht="13.5" thickBot="1" x14ac:dyDescent="0.25">
      <c r="A98" s="9" t="str">
        <f>'Op Rev Nor Component Indices'!A94</f>
        <v>HEREFORD</v>
      </c>
      <c r="B98" s="7" t="str">
        <f>'Op Rev Nor Component Indices'!B94</f>
        <v>RLQ</v>
      </c>
      <c r="C98" s="2" t="str">
        <f>'Op Rev Nor Component Indices'!C94</f>
        <v>WYE VALLEY NHS TRUST</v>
      </c>
      <c r="D98" s="31">
        <f>'Op Rev Nor Component Indices'!N94</f>
        <v>0.90545099573166188</v>
      </c>
      <c r="E98" s="31">
        <f>'Op Rev Nor Component Indices'!O94</f>
        <v>0.90545099573166188</v>
      </c>
      <c r="F98" s="31">
        <f>'Op Rev Nor Component Indices'!P94</f>
        <v>0.99603480709830883</v>
      </c>
      <c r="G98" s="3">
        <f>'Op Rev Nor Component Indices'!Q94</f>
        <v>0.90889031536892473</v>
      </c>
      <c r="H98" s="3">
        <f>'Op Rev Nor Component Indices'!R94</f>
        <v>0.90889031536892473</v>
      </c>
      <c r="I98" s="3">
        <f>'Op Rev Nor Component Indices'!S94</f>
        <v>0.22925963428520035</v>
      </c>
      <c r="J98" s="3">
        <f>'Op Rev Nor Component Indices'!T94</f>
        <v>0.49567761391156634</v>
      </c>
      <c r="K98" s="3">
        <f t="shared" si="3"/>
        <v>0.94786260651395871</v>
      </c>
      <c r="L98" s="34">
        <f t="shared" si="2"/>
        <v>1.0114724779052471</v>
      </c>
      <c r="N98"/>
    </row>
    <row r="99" spans="1:14" ht="13.5" thickBot="1" x14ac:dyDescent="0.25">
      <c r="A99" s="9" t="str">
        <f>'Op Rev Nor Component Indices'!A95</f>
        <v>NUNEATON</v>
      </c>
      <c r="B99" s="7" t="str">
        <f>'Op Rev Nor Component Indices'!B95</f>
        <v>RLT</v>
      </c>
      <c r="C99" s="2" t="str">
        <f>'Op Rev Nor Component Indices'!C95</f>
        <v>GEORGE ELIOT HOSPITAL NHS TRUST</v>
      </c>
      <c r="D99" s="31">
        <f>'Op Rev Nor Component Indices'!N95</f>
        <v>0.96530887780596608</v>
      </c>
      <c r="E99" s="31">
        <f>'Op Rev Nor Component Indices'!O95</f>
        <v>0.96530887780596608</v>
      </c>
      <c r="F99" s="31">
        <f>'Op Rev Nor Component Indices'!P95</f>
        <v>0.99603480709830883</v>
      </c>
      <c r="G99" s="3">
        <f>'Op Rev Nor Component Indices'!Q95</f>
        <v>0.93729313772420364</v>
      </c>
      <c r="H99" s="3">
        <f>'Op Rev Nor Component Indices'!R95</f>
        <v>0.93729313772420364</v>
      </c>
      <c r="I99" s="3">
        <f>'Op Rev Nor Component Indices'!S95</f>
        <v>0.22236224865765783</v>
      </c>
      <c r="J99" s="3">
        <f>'Op Rev Nor Component Indices'!T95</f>
        <v>0.60343361693581987</v>
      </c>
      <c r="K99" s="3">
        <f t="shared" si="3"/>
        <v>0.97772056149327602</v>
      </c>
      <c r="L99" s="34">
        <f t="shared" si="2"/>
        <v>1.0433341628167181</v>
      </c>
      <c r="N99"/>
    </row>
    <row r="100" spans="1:14" ht="13.5" thickBot="1" x14ac:dyDescent="0.25">
      <c r="A100" s="9" t="str">
        <f>'Op Rev Nor Component Indices'!A96</f>
        <v>STOKE-ON-TRENT</v>
      </c>
      <c r="B100" s="7" t="str">
        <f>'Op Rev Nor Component Indices'!B96</f>
        <v>RLY</v>
      </c>
      <c r="C100" s="2" t="str">
        <f>'Op Rev Nor Component Indices'!C96</f>
        <v>NORTH STAFFORDSHIRE COMBINED HEALTHCARE NHS TRUST</v>
      </c>
      <c r="D100" s="31">
        <f>'Op Rev Nor Component Indices'!N96</f>
        <v>0.91895321769987415</v>
      </c>
      <c r="E100" s="31">
        <f>'Op Rev Nor Component Indices'!O96</f>
        <v>0.91895321769987415</v>
      </c>
      <c r="F100" s="31">
        <f>'Op Rev Nor Component Indices'!P96</f>
        <v>0.99603480709830883</v>
      </c>
      <c r="G100" s="3">
        <f>'Op Rev Nor Component Indices'!Q96</f>
        <v>0.92782553027244408</v>
      </c>
      <c r="H100" s="3">
        <f>'Op Rev Nor Component Indices'!R96</f>
        <v>0.92782553027244408</v>
      </c>
      <c r="I100" s="3">
        <f>'Op Rev Nor Component Indices'!S96</f>
        <v>0.37965816571988004</v>
      </c>
      <c r="J100" s="3">
        <f>'Op Rev Nor Component Indices'!T96</f>
        <v>0.52062914138480199</v>
      </c>
      <c r="K100" s="3">
        <f t="shared" si="3"/>
        <v>0.95524849566460723</v>
      </c>
      <c r="L100" s="34">
        <f t="shared" si="2"/>
        <v>1.0193540248186919</v>
      </c>
      <c r="N100"/>
    </row>
    <row r="101" spans="1:14" ht="13.5" thickBot="1" x14ac:dyDescent="0.25">
      <c r="A101" s="9" t="str">
        <f>'Op Rev Nor Component Indices'!A97</f>
        <v>NORWICH</v>
      </c>
      <c r="B101" s="7" t="str">
        <f>'Op Rev Nor Component Indices'!B97</f>
        <v>RM1</v>
      </c>
      <c r="C101" s="2" t="str">
        <f>'Op Rev Nor Component Indices'!C97</f>
        <v>NORFOLK AND NORWICH UNIVERSITY HOSPITALS NHS FOUNDATION TRUST</v>
      </c>
      <c r="D101" s="31">
        <f>'Op Rev Nor Component Indices'!N97</f>
        <v>0.92945022024276147</v>
      </c>
      <c r="E101" s="31">
        <f>'Op Rev Nor Component Indices'!O97</f>
        <v>0.92945022024276147</v>
      </c>
      <c r="F101" s="31">
        <f>'Op Rev Nor Component Indices'!P97</f>
        <v>0.99603480709830883</v>
      </c>
      <c r="G101" s="3">
        <f>'Op Rev Nor Component Indices'!Q97</f>
        <v>0.89935345307095815</v>
      </c>
      <c r="H101" s="3">
        <f>'Op Rev Nor Component Indices'!R97</f>
        <v>0.89935345307095815</v>
      </c>
      <c r="I101" s="3">
        <f>'Op Rev Nor Component Indices'!S97</f>
        <v>0.20794412016890096</v>
      </c>
      <c r="J101" s="3">
        <f>'Op Rev Nor Component Indices'!T97</f>
        <v>0.60548300757478535</v>
      </c>
      <c r="K101" s="3">
        <f t="shared" si="3"/>
        <v>0.95955175617179334</v>
      </c>
      <c r="L101" s="34">
        <f t="shared" si="2"/>
        <v>1.0239460717444415</v>
      </c>
      <c r="N101"/>
    </row>
    <row r="102" spans="1:14" ht="13.5" thickBot="1" x14ac:dyDescent="0.25">
      <c r="A102" s="9" t="str">
        <f>'Op Rev Nor Component Indices'!A98</f>
        <v>SALFORD</v>
      </c>
      <c r="B102" s="7" t="str">
        <f>'Op Rev Nor Component Indices'!B98</f>
        <v>RM3</v>
      </c>
      <c r="C102" s="2" t="str">
        <f>'Op Rev Nor Component Indices'!C98</f>
        <v>SALFORD ROYAL NHS FOUNDATION TRUST</v>
      </c>
      <c r="D102" s="31">
        <f>'Op Rev Nor Component Indices'!N98</f>
        <v>0.95949610575729405</v>
      </c>
      <c r="E102" s="31">
        <f>'Op Rev Nor Component Indices'!O98</f>
        <v>0.95949610575729405</v>
      </c>
      <c r="F102" s="31">
        <f>'Op Rev Nor Component Indices'!P98</f>
        <v>0.99603480709830883</v>
      </c>
      <c r="G102" s="3">
        <f>'Op Rev Nor Component Indices'!Q98</f>
        <v>0.96569596007948255</v>
      </c>
      <c r="H102" s="3">
        <f>'Op Rev Nor Component Indices'!R98</f>
        <v>0.96569596007948255</v>
      </c>
      <c r="I102" s="3">
        <f>'Op Rev Nor Component Indices'!S98</f>
        <v>0.25208215648518717</v>
      </c>
      <c r="J102" s="3">
        <f>'Op Rev Nor Component Indices'!T98</f>
        <v>0.70041401965764827</v>
      </c>
      <c r="K102" s="3">
        <f t="shared" si="3"/>
        <v>0.97617846835142541</v>
      </c>
      <c r="L102" s="34">
        <f t="shared" si="2"/>
        <v>1.0416885817371089</v>
      </c>
      <c r="N102"/>
    </row>
    <row r="103" spans="1:14" ht="13.5" thickBot="1" x14ac:dyDescent="0.25">
      <c r="A103" s="9" t="str">
        <f>'Op Rev Nor Component Indices'!A99</f>
        <v>BOLTON</v>
      </c>
      <c r="B103" s="7" t="str">
        <f>'Op Rev Nor Component Indices'!B99</f>
        <v>RMC</v>
      </c>
      <c r="C103" s="2" t="str">
        <f>'Op Rev Nor Component Indices'!C99</f>
        <v>BOLTON NHS FOUNDATION TRUST</v>
      </c>
      <c r="D103" s="31">
        <f>'Op Rev Nor Component Indices'!N99</f>
        <v>0.95771334475858294</v>
      </c>
      <c r="E103" s="31">
        <f>'Op Rev Nor Component Indices'!O99</f>
        <v>0.95771334475858294</v>
      </c>
      <c r="F103" s="31">
        <f>'Op Rev Nor Component Indices'!P99</f>
        <v>0.99603480709830883</v>
      </c>
      <c r="G103" s="3">
        <f>'Op Rev Nor Component Indices'!Q99</f>
        <v>0.95622835262772299</v>
      </c>
      <c r="H103" s="3">
        <f>'Op Rev Nor Component Indices'!R99</f>
        <v>0.95622835262772299</v>
      </c>
      <c r="I103" s="3">
        <f>'Op Rev Nor Component Indices'!S99</f>
        <v>5.1190360089553084E-2</v>
      </c>
      <c r="J103" s="3">
        <f>'Op Rev Nor Component Indices'!T99</f>
        <v>0.6142092172382454</v>
      </c>
      <c r="K103" s="3">
        <f t="shared" si="3"/>
        <v>0.97426332536226934</v>
      </c>
      <c r="L103" s="34">
        <f t="shared" si="2"/>
        <v>1.0396449159025543</v>
      </c>
      <c r="N103"/>
    </row>
    <row r="104" spans="1:14" ht="13.5" thickBot="1" x14ac:dyDescent="0.25">
      <c r="A104" s="9" t="str">
        <f>'Op Rev Nor Component Indices'!A100</f>
        <v>ASHTON-UNDER-LYNE</v>
      </c>
      <c r="B104" s="7" t="str">
        <f>'Op Rev Nor Component Indices'!B100</f>
        <v>RMP</v>
      </c>
      <c r="C104" s="2" t="str">
        <f>'Op Rev Nor Component Indices'!C100</f>
        <v>TAMESIDE AND GLOSSOP INTEGRATED CARE NHS FOUNDATION TRUST</v>
      </c>
      <c r="D104" s="31">
        <f>'Op Rev Nor Component Indices'!N100</f>
        <v>0.95908638812755365</v>
      </c>
      <c r="E104" s="31">
        <f>'Op Rev Nor Component Indices'!O100</f>
        <v>0.95908638812755365</v>
      </c>
      <c r="F104" s="31">
        <f>'Op Rev Nor Component Indices'!P100</f>
        <v>0.99603480709830883</v>
      </c>
      <c r="G104" s="3">
        <f>'Op Rev Nor Component Indices'!Q100</f>
        <v>0.96320136216457741</v>
      </c>
      <c r="H104" s="3">
        <f>'Op Rev Nor Component Indices'!R100</f>
        <v>0.96320136216457741</v>
      </c>
      <c r="I104" s="3">
        <f>'Op Rev Nor Component Indices'!S100</f>
        <v>0.51442185360546444</v>
      </c>
      <c r="J104" s="3">
        <f>'Op Rev Nor Component Indices'!T100</f>
        <v>0.54218613606442279</v>
      </c>
      <c r="K104" s="3">
        <f t="shared" si="3"/>
        <v>0.97575835074053063</v>
      </c>
      <c r="L104" s="34">
        <f t="shared" si="2"/>
        <v>1.0412402705599584</v>
      </c>
      <c r="N104"/>
    </row>
    <row r="105" spans="1:14" ht="13.5" thickBot="1" x14ac:dyDescent="0.25">
      <c r="A105" s="9" t="str">
        <f>'Op Rev Nor Component Indices'!A101</f>
        <v>NORWICH</v>
      </c>
      <c r="B105" s="7" t="str">
        <f>'Op Rev Nor Component Indices'!B101</f>
        <v>RMY</v>
      </c>
      <c r="C105" s="2" t="str">
        <f>'Op Rev Nor Component Indices'!C101</f>
        <v>NORFOLK AND SUFFOLK NHS FOUNDATION TRUST</v>
      </c>
      <c r="D105" s="31">
        <f>'Op Rev Nor Component Indices'!N101</f>
        <v>0.93302633987687278</v>
      </c>
      <c r="E105" s="31">
        <f>'Op Rev Nor Component Indices'!O101</f>
        <v>0.93302633987687278</v>
      </c>
      <c r="F105" s="31">
        <f>'Op Rev Nor Component Indices'!P101</f>
        <v>0.99603480709830883</v>
      </c>
      <c r="G105" s="3">
        <f>'Op Rev Nor Component Indices'!Q101</f>
        <v>0.92113995078765543</v>
      </c>
      <c r="H105" s="3">
        <f>'Op Rev Nor Component Indices'!R101</f>
        <v>0.92113995078765543</v>
      </c>
      <c r="I105" s="3">
        <f>'Op Rev Nor Component Indices'!S101</f>
        <v>0.14991628554389902</v>
      </c>
      <c r="J105" s="3">
        <f>'Op Rev Nor Component Indices'!T101</f>
        <v>0.64415001331950394</v>
      </c>
      <c r="K105" s="3">
        <f t="shared" si="3"/>
        <v>0.96188128596312228</v>
      </c>
      <c r="L105" s="34">
        <f t="shared" si="2"/>
        <v>1.0264319333600351</v>
      </c>
      <c r="N105"/>
    </row>
    <row r="106" spans="1:14" ht="13.5" thickBot="1" x14ac:dyDescent="0.25">
      <c r="A106" s="9" t="str">
        <f>'Op Rev Nor Component Indices'!A102</f>
        <v>SWINDON</v>
      </c>
      <c r="B106" s="7" t="str">
        <f>'Op Rev Nor Component Indices'!B102</f>
        <v>RN3</v>
      </c>
      <c r="C106" s="2" t="str">
        <f>'Op Rev Nor Component Indices'!C102</f>
        <v>GREAT WESTERN HOSPITALS NHS FOUNDATION TRUST</v>
      </c>
      <c r="D106" s="31">
        <f>'Op Rev Nor Component Indices'!N102</f>
        <v>1.0047002705877937</v>
      </c>
      <c r="E106" s="31">
        <f>'Op Rev Nor Component Indices'!O102</f>
        <v>1.0047002705877937</v>
      </c>
      <c r="F106" s="31">
        <f>'Op Rev Nor Component Indices'!P102</f>
        <v>0.99603480709830883</v>
      </c>
      <c r="G106" s="3">
        <f>'Op Rev Nor Component Indices'!Q102</f>
        <v>0.91835792282068429</v>
      </c>
      <c r="H106" s="3">
        <f>'Op Rev Nor Component Indices'!R102</f>
        <v>0.91835792282068429</v>
      </c>
      <c r="I106" s="3">
        <f>'Op Rev Nor Component Indices'!S102</f>
        <v>0.56541358372255845</v>
      </c>
      <c r="J106" s="3">
        <f>'Op Rev Nor Component Indices'!T102</f>
        <v>0.80817002268190186</v>
      </c>
      <c r="K106" s="3">
        <f t="shared" si="3"/>
        <v>0.99773390736125966</v>
      </c>
      <c r="L106" s="34">
        <f t="shared" si="2"/>
        <v>1.0646905792394668</v>
      </c>
      <c r="N106"/>
    </row>
    <row r="107" spans="1:14" ht="13.5" thickBot="1" x14ac:dyDescent="0.25">
      <c r="A107" s="9" t="str">
        <f>'Op Rev Nor Component Indices'!A103</f>
        <v>BASINGSTOKE</v>
      </c>
      <c r="B107" s="7" t="str">
        <f>'Op Rev Nor Component Indices'!B103</f>
        <v>RN5</v>
      </c>
      <c r="C107" s="2" t="str">
        <f>'Op Rev Nor Component Indices'!C103</f>
        <v>HAMPSHIRE HOSPITALS NHS FOUNDATION TRUST</v>
      </c>
      <c r="D107" s="31">
        <f>'Op Rev Nor Component Indices'!N103</f>
        <v>1.0530787990979202</v>
      </c>
      <c r="E107" s="31">
        <f>'Op Rev Nor Component Indices'!O103</f>
        <v>1.0530787990979202</v>
      </c>
      <c r="F107" s="31">
        <f>'Op Rev Nor Component Indices'!P103</f>
        <v>0.99603480709830883</v>
      </c>
      <c r="G107" s="3">
        <f>'Op Rev Nor Component Indices'!Q103</f>
        <v>1.062993830237779</v>
      </c>
      <c r="H107" s="3">
        <f>'Op Rev Nor Component Indices'!R103</f>
        <v>1.062993830237779</v>
      </c>
      <c r="I107" s="3">
        <f>'Op Rev Nor Component Indices'!S103</f>
        <v>0.41738957557603246</v>
      </c>
      <c r="J107" s="3">
        <f>'Op Rev Nor Component Indices'!T103</f>
        <v>0.91051025434217603</v>
      </c>
      <c r="K107" s="3">
        <f t="shared" si="3"/>
        <v>1.0247952538726688</v>
      </c>
      <c r="L107" s="34">
        <f t="shared" si="2"/>
        <v>1.093567978794256</v>
      </c>
      <c r="N107"/>
    </row>
    <row r="108" spans="1:14" ht="13.5" thickBot="1" x14ac:dyDescent="0.25">
      <c r="A108" s="9" t="str">
        <f>'Op Rev Nor Component Indices'!A104</f>
        <v>DARTFORD</v>
      </c>
      <c r="B108" s="7" t="str">
        <f>'Op Rev Nor Component Indices'!B104</f>
        <v>RN7</v>
      </c>
      <c r="C108" s="2" t="str">
        <f>'Op Rev Nor Component Indices'!C104</f>
        <v>DARTFORD AND GRAVESHAM NHS TRUST</v>
      </c>
      <c r="D108" s="31">
        <f>'Op Rev Nor Component Indices'!N104</f>
        <v>1.1453771952505116</v>
      </c>
      <c r="E108" s="31">
        <f>'Op Rev Nor Component Indices'!O104</f>
        <v>1.1453771952505116</v>
      </c>
      <c r="F108" s="31">
        <f>'Op Rev Nor Component Indices'!P104</f>
        <v>0.99748817379469135</v>
      </c>
      <c r="G108" s="3">
        <f>'Op Rev Nor Component Indices'!Q104</f>
        <v>1.1266452867593959</v>
      </c>
      <c r="H108" s="3">
        <f>'Op Rev Nor Component Indices'!R104</f>
        <v>1.1266452867593959</v>
      </c>
      <c r="I108" s="3">
        <f>'Op Rev Nor Component Indices'!S104</f>
        <v>0.3251643100971417</v>
      </c>
      <c r="J108" s="3">
        <f>'Op Rev Nor Component Indices'!T104</f>
        <v>1.7887496502026095</v>
      </c>
      <c r="K108" s="3">
        <f t="shared" si="3"/>
        <v>1.0746197897920609</v>
      </c>
      <c r="L108" s="34">
        <f t="shared" si="2"/>
        <v>1.1467361768648741</v>
      </c>
      <c r="N108"/>
    </row>
    <row r="109" spans="1:14" ht="13.5" thickBot="1" x14ac:dyDescent="0.25">
      <c r="A109" s="9" t="str">
        <f>'Op Rev Nor Component Indices'!A105</f>
        <v>DUDLEY</v>
      </c>
      <c r="B109" s="7" t="str">
        <f>'Op Rev Nor Component Indices'!B105</f>
        <v>RNA</v>
      </c>
      <c r="C109" s="2" t="str">
        <f>'Op Rev Nor Component Indices'!C105</f>
        <v>THE DUDLEY GROUP NHS FOUNDATION TRUST</v>
      </c>
      <c r="D109" s="31">
        <f>'Op Rev Nor Component Indices'!N105</f>
        <v>0.92834073912686421</v>
      </c>
      <c r="E109" s="31">
        <f>'Op Rev Nor Component Indices'!O105</f>
        <v>0.92834073912686421</v>
      </c>
      <c r="F109" s="31">
        <f>'Op Rev Nor Component Indices'!P105</f>
        <v>0.99603480709830883</v>
      </c>
      <c r="G109" s="3">
        <f>'Op Rev Nor Component Indices'!Q105</f>
        <v>0.91835792282068429</v>
      </c>
      <c r="H109" s="3">
        <f>'Op Rev Nor Component Indices'!R105</f>
        <v>0.91835792282068429</v>
      </c>
      <c r="I109" s="3">
        <f>'Op Rev Nor Component Indices'!S105</f>
        <v>0.46979255323757518</v>
      </c>
      <c r="J109" s="3">
        <f>'Op Rev Nor Component Indices'!T105</f>
        <v>0.6142092172382454</v>
      </c>
      <c r="K109" s="3">
        <f t="shared" si="3"/>
        <v>0.9601094849050964</v>
      </c>
      <c r="L109" s="34">
        <f t="shared" si="2"/>
        <v>1.0245412289539317</v>
      </c>
      <c r="N109"/>
    </row>
    <row r="110" spans="1:14" ht="13.5" thickBot="1" x14ac:dyDescent="0.25">
      <c r="A110" s="9" t="str">
        <f>'Op Rev Nor Component Indices'!A106</f>
        <v>LONDON</v>
      </c>
      <c r="B110" s="7" t="str">
        <f>'Op Rev Nor Component Indices'!B106</f>
        <v>RNK</v>
      </c>
      <c r="C110" s="2" t="str">
        <f>'Op Rev Nor Component Indices'!C106</f>
        <v>TAVISTOCK AND PORTMAN NHS FOUNDATION TRUST</v>
      </c>
      <c r="D110" s="31">
        <f>'Op Rev Nor Component Indices'!N106</f>
        <v>1.1596854400099823</v>
      </c>
      <c r="E110" s="31">
        <f>'Op Rev Nor Component Indices'!O106</f>
        <v>1.1596854400099823</v>
      </c>
      <c r="F110" s="31">
        <f>'Op Rev Nor Component Indices'!P106</f>
        <v>1.0171232554042071</v>
      </c>
      <c r="G110" s="3">
        <f>'Op Rev Nor Component Indices'!Q106</f>
        <v>1.211853753825233</v>
      </c>
      <c r="H110" s="3">
        <f>'Op Rev Nor Component Indices'!R106</f>
        <v>1.211853753825233</v>
      </c>
      <c r="I110" s="3">
        <f>'Op Rev Nor Component Indices'!S106</f>
        <v>2.8605491110204309</v>
      </c>
      <c r="J110" s="3">
        <f>'Op Rev Nor Component Indices'!T106</f>
        <v>3.2003532898203311</v>
      </c>
      <c r="K110" s="3">
        <f t="shared" si="3"/>
        <v>1.0984358545696722</v>
      </c>
      <c r="L110" s="34">
        <f t="shared" si="2"/>
        <v>1.1721505078966232</v>
      </c>
      <c r="N110"/>
    </row>
    <row r="111" spans="1:14" ht="13.5" thickBot="1" x14ac:dyDescent="0.25">
      <c r="A111" s="9" t="str">
        <f>'Op Rev Nor Component Indices'!A107</f>
        <v>WHITEHAVEN</v>
      </c>
      <c r="B111" s="7" t="str">
        <f>'Op Rev Nor Component Indices'!B107</f>
        <v>RNL</v>
      </c>
      <c r="C111" s="2" t="str">
        <f>'Op Rev Nor Component Indices'!C107</f>
        <v>NORTH CUMBRIA UNIVERSITY HOSPITALS NHS TRUST</v>
      </c>
      <c r="D111" s="31">
        <f>'Op Rev Nor Component Indices'!N107</f>
        <v>0.95965858460630693</v>
      </c>
      <c r="E111" s="31">
        <f>'Op Rev Nor Component Indices'!O107</f>
        <v>0.95965858460630693</v>
      </c>
      <c r="F111" s="31">
        <f>'Op Rev Nor Component Indices'!P107</f>
        <v>0.99603480709830883</v>
      </c>
      <c r="G111" s="3">
        <f>'Op Rev Nor Component Indices'!Q107</f>
        <v>0.96066738270955698</v>
      </c>
      <c r="H111" s="3">
        <f>'Op Rev Nor Component Indices'!R107</f>
        <v>0.96066738270955698</v>
      </c>
      <c r="I111" s="3">
        <f>'Op Rev Nor Component Indices'!S107</f>
        <v>0.3268677676947544</v>
      </c>
      <c r="J111" s="3">
        <f>'Op Rev Nor Component Indices'!T107</f>
        <v>0.51240017762866408</v>
      </c>
      <c r="K111" s="3">
        <f t="shared" si="3"/>
        <v>0.97543388975097356</v>
      </c>
      <c r="L111" s="34">
        <f t="shared" si="2"/>
        <v>1.0408940354000991</v>
      </c>
      <c r="N111"/>
    </row>
    <row r="112" spans="1:14" ht="13.5" thickBot="1" x14ac:dyDescent="0.25">
      <c r="A112" s="9" t="str">
        <f>'Op Rev Nor Component Indices'!A108</f>
        <v>CARLISLE</v>
      </c>
      <c r="B112" s="7" t="str">
        <f>'Op Rev Nor Component Indices'!B108</f>
        <v>RNN</v>
      </c>
      <c r="C112" s="2" t="str">
        <f>'Op Rev Nor Component Indices'!C108</f>
        <v>CUMBRIA PARTNERSHIP NHS FOUNDATION TRUST</v>
      </c>
      <c r="D112" s="31">
        <f>'Op Rev Nor Component Indices'!N108</f>
        <v>0.93869969367725081</v>
      </c>
      <c r="E112" s="31">
        <f>'Op Rev Nor Component Indices'!O108</f>
        <v>0.93869969367725081</v>
      </c>
      <c r="F112" s="31">
        <f>'Op Rev Nor Component Indices'!P108</f>
        <v>0.99603480709830872</v>
      </c>
      <c r="G112" s="3">
        <f>'Op Rev Nor Component Indices'!Q108</f>
        <v>0.98287594972857595</v>
      </c>
      <c r="H112" s="3">
        <f>'Op Rev Nor Component Indices'!R108</f>
        <v>0.98287594972857595</v>
      </c>
      <c r="I112" s="3">
        <f>'Op Rev Nor Component Indices'!S108</f>
        <v>0.10257051481874441</v>
      </c>
      <c r="J112" s="3">
        <f>'Op Rev Nor Component Indices'!T108</f>
        <v>0.47283326336982617</v>
      </c>
      <c r="K112" s="3">
        <f t="shared" si="3"/>
        <v>0.96532590946032248</v>
      </c>
      <c r="L112" s="34">
        <f t="shared" si="2"/>
        <v>1.0301077212223473</v>
      </c>
      <c r="N112"/>
    </row>
    <row r="113" spans="1:14" ht="13.5" thickBot="1" x14ac:dyDescent="0.25">
      <c r="A113" s="9" t="str">
        <f>'Op Rev Nor Component Indices'!A109</f>
        <v>KETTERING</v>
      </c>
      <c r="B113" s="7" t="str">
        <f>'Op Rev Nor Component Indices'!B109</f>
        <v>RNQ</v>
      </c>
      <c r="C113" s="2" t="str">
        <f>'Op Rev Nor Component Indices'!C109</f>
        <v>KETTERING GENERAL HOSPITAL NHS FOUNDATION TRUST</v>
      </c>
      <c r="D113" s="31">
        <f>'Op Rev Nor Component Indices'!N109</f>
        <v>0.97071429367797257</v>
      </c>
      <c r="E113" s="31">
        <f>'Op Rev Nor Component Indices'!O109</f>
        <v>0.97071429367797257</v>
      </c>
      <c r="F113" s="31">
        <f>'Op Rev Nor Component Indices'!P109</f>
        <v>0.99603480709830883</v>
      </c>
      <c r="G113" s="3">
        <f>'Op Rev Nor Component Indices'!Q109</f>
        <v>1.0509044271453192</v>
      </c>
      <c r="H113" s="3">
        <f>'Op Rev Nor Component Indices'!R109</f>
        <v>1.0509044271453192</v>
      </c>
      <c r="I113" s="3">
        <f>'Op Rev Nor Component Indices'!S109</f>
        <v>0.15886843821075872</v>
      </c>
      <c r="J113" s="3">
        <f>'Op Rev Nor Component Indices'!T109</f>
        <v>0.53878001512126783</v>
      </c>
      <c r="K113" s="3">
        <f t="shared" si="3"/>
        <v>0.98283335288354834</v>
      </c>
      <c r="L113" s="34">
        <f t="shared" si="2"/>
        <v>1.0487900672283825</v>
      </c>
      <c r="N113"/>
    </row>
    <row r="114" spans="1:14" ht="13.5" thickBot="1" x14ac:dyDescent="0.25">
      <c r="A114" s="9" t="str">
        <f>'Op Rev Nor Component Indices'!A110</f>
        <v>NORTHAMPTON</v>
      </c>
      <c r="B114" s="7" t="str">
        <f>'Op Rev Nor Component Indices'!B110</f>
        <v>RNS</v>
      </c>
      <c r="C114" s="2" t="str">
        <f>'Op Rev Nor Component Indices'!C110</f>
        <v>NORTHAMPTON GENERAL HOSPITAL NHS TRUST</v>
      </c>
      <c r="D114" s="31">
        <f>'Op Rev Nor Component Indices'!N110</f>
        <v>0.96688439348659294</v>
      </c>
      <c r="E114" s="31">
        <f>'Op Rev Nor Component Indices'!O110</f>
        <v>0.96688439348659294</v>
      </c>
      <c r="F114" s="31">
        <f>'Op Rev Nor Component Indices'!P110</f>
        <v>0.99603480709830883</v>
      </c>
      <c r="G114" s="3">
        <f>'Op Rev Nor Component Indices'!Q110</f>
        <v>1.0414368196935595</v>
      </c>
      <c r="H114" s="3">
        <f>'Op Rev Nor Component Indices'!R110</f>
        <v>1.0414368196935595</v>
      </c>
      <c r="I114" s="3">
        <f>'Op Rev Nor Component Indices'!S110</f>
        <v>0.41562631243237996</v>
      </c>
      <c r="J114" s="3">
        <f>'Op Rev Nor Component Indices'!T110</f>
        <v>0.64653601814552153</v>
      </c>
      <c r="K114" s="3">
        <f t="shared" si="3"/>
        <v>0.98178615120885726</v>
      </c>
      <c r="L114" s="34">
        <f t="shared" si="2"/>
        <v>1.0476725891619549</v>
      </c>
      <c r="N114"/>
    </row>
    <row r="115" spans="1:14" ht="13.5" thickBot="1" x14ac:dyDescent="0.25">
      <c r="A115" s="9" t="str">
        <f>'Op Rev Nor Component Indices'!A111</f>
        <v>OXFORD</v>
      </c>
      <c r="B115" s="7" t="str">
        <f>'Op Rev Nor Component Indices'!B111</f>
        <v>RNU</v>
      </c>
      <c r="C115" s="2" t="str">
        <f>'Op Rev Nor Component Indices'!C111</f>
        <v>OXFORD HEALTH NHS FOUNDATION TRUST</v>
      </c>
      <c r="D115" s="31">
        <f>'Op Rev Nor Component Indices'!N111</f>
        <v>1.0394850155228745</v>
      </c>
      <c r="E115" s="31">
        <f>'Op Rev Nor Component Indices'!O111</f>
        <v>1.0394850155228745</v>
      </c>
      <c r="F115" s="31">
        <f>'Op Rev Nor Component Indices'!P111</f>
        <v>0.99603480709830883</v>
      </c>
      <c r="G115" s="3">
        <f>'Op Rev Nor Component Indices'!Q111</f>
        <v>1.0482687321418667</v>
      </c>
      <c r="H115" s="3">
        <f>'Op Rev Nor Component Indices'!R111</f>
        <v>1.0482687321418667</v>
      </c>
      <c r="I115" s="3">
        <f>'Op Rev Nor Component Indices'!S111</f>
        <v>0.48839050715219556</v>
      </c>
      <c r="J115" s="3">
        <f>'Op Rev Nor Component Indices'!T111</f>
        <v>1.1109303606649337</v>
      </c>
      <c r="K115" s="3">
        <f t="shared" si="3"/>
        <v>1.018963670894526</v>
      </c>
      <c r="L115" s="34">
        <f t="shared" si="2"/>
        <v>1.0873450455922538</v>
      </c>
      <c r="N115"/>
    </row>
    <row r="116" spans="1:14" ht="13.5" thickBot="1" x14ac:dyDescent="0.25">
      <c r="A116" s="9" t="str">
        <f>'Op Rev Nor Component Indices'!A112</f>
        <v>SALISBURY</v>
      </c>
      <c r="B116" s="7" t="str">
        <f>'Op Rev Nor Component Indices'!B112</f>
        <v>RNZ</v>
      </c>
      <c r="C116" s="2" t="str">
        <f>'Op Rev Nor Component Indices'!C112</f>
        <v>SALISBURY NHS FOUNDATION TRUST</v>
      </c>
      <c r="D116" s="31">
        <f>'Op Rev Nor Component Indices'!N112</f>
        <v>0.95246603248640904</v>
      </c>
      <c r="E116" s="31">
        <f>'Op Rev Nor Component Indices'!O112</f>
        <v>0.95246603248640904</v>
      </c>
      <c r="F116" s="31">
        <f>'Op Rev Nor Component Indices'!P112</f>
        <v>0.99603480709830883</v>
      </c>
      <c r="G116" s="3">
        <f>'Op Rev Nor Component Indices'!Q112</f>
        <v>0.93729313772420353</v>
      </c>
      <c r="H116" s="3">
        <f>'Op Rev Nor Component Indices'!R112</f>
        <v>0.93729313772420353</v>
      </c>
      <c r="I116" s="3">
        <f>'Op Rev Nor Component Indices'!S112</f>
        <v>7.5088620947379465E-3</v>
      </c>
      <c r="J116" s="3">
        <f>'Op Rev Nor Component Indices'!T112</f>
        <v>0.63576041784309623</v>
      </c>
      <c r="K116" s="3">
        <f t="shared" si="3"/>
        <v>0.97126472034811251</v>
      </c>
      <c r="L116" s="34">
        <f t="shared" si="2"/>
        <v>1.0364450782646046</v>
      </c>
      <c r="N116"/>
    </row>
    <row r="117" spans="1:14" ht="13.5" thickBot="1" x14ac:dyDescent="0.25">
      <c r="A117" s="9" t="str">
        <f>'Op Rev Nor Component Indices'!A113</f>
        <v>KETTERING</v>
      </c>
      <c r="B117" s="7" t="str">
        <f>'Op Rev Nor Component Indices'!B113</f>
        <v>RP1</v>
      </c>
      <c r="C117" s="2" t="str">
        <f>'Op Rev Nor Component Indices'!C113</f>
        <v>NORTHAMPTONSHIRE HEALTHCARE NHS FOUNDATION TRUST</v>
      </c>
      <c r="D117" s="31">
        <f>'Op Rev Nor Component Indices'!N113</f>
        <v>0.96752988738562562</v>
      </c>
      <c r="E117" s="31">
        <f>'Op Rev Nor Component Indices'!O113</f>
        <v>0.96752988738562562</v>
      </c>
      <c r="F117" s="31">
        <f>'Op Rev Nor Component Indices'!P113</f>
        <v>0.99603480709830883</v>
      </c>
      <c r="G117" s="3">
        <f>'Op Rev Nor Component Indices'!Q113</f>
        <v>1.0417220383150894</v>
      </c>
      <c r="H117" s="3">
        <f>'Op Rev Nor Component Indices'!R113</f>
        <v>1.0417220383150894</v>
      </c>
      <c r="I117" s="3">
        <f>'Op Rev Nor Component Indices'!S113</f>
        <v>2.0355366302150077</v>
      </c>
      <c r="J117" s="3">
        <f>'Op Rev Nor Component Indices'!T113</f>
        <v>0.55599650885281005</v>
      </c>
      <c r="K117" s="3">
        <f t="shared" si="3"/>
        <v>0.98512839628880899</v>
      </c>
      <c r="L117" s="34">
        <f t="shared" si="2"/>
        <v>1.0512391281197671</v>
      </c>
      <c r="N117"/>
    </row>
    <row r="118" spans="1:14" ht="13.5" thickBot="1" x14ac:dyDescent="0.25">
      <c r="A118" s="9" t="str">
        <f>'Op Rev Nor Component Indices'!A114</f>
        <v>LONDON</v>
      </c>
      <c r="B118" s="7" t="str">
        <f>'Op Rev Nor Component Indices'!B114</f>
        <v>RP4</v>
      </c>
      <c r="C118" s="2" t="str">
        <f>'Op Rev Nor Component Indices'!C114</f>
        <v>GREAT ORMOND STREET HOSPITAL FOR CHILDREN NHS FOUNDATION TRUST</v>
      </c>
      <c r="D118" s="31">
        <f>'Op Rev Nor Component Indices'!N114</f>
        <v>1.1576248193187337</v>
      </c>
      <c r="E118" s="31">
        <f>'Op Rev Nor Component Indices'!O114</f>
        <v>1.1576248193187337</v>
      </c>
      <c r="F118" s="31">
        <f>'Op Rev Nor Component Indices'!P114</f>
        <v>1.0171232554042071</v>
      </c>
      <c r="G118" s="3">
        <f>'Op Rev Nor Component Indices'!Q114</f>
        <v>1.2213213612769924</v>
      </c>
      <c r="H118" s="3">
        <f>'Op Rev Nor Component Indices'!R114</f>
        <v>1.2213213612769924</v>
      </c>
      <c r="I118" s="3">
        <f>'Op Rev Nor Component Indices'!S114</f>
        <v>20.386859185835334</v>
      </c>
      <c r="J118" s="3">
        <f>'Op Rev Nor Component Indices'!T114</f>
        <v>3.2003532898203311</v>
      </c>
      <c r="K118" s="3">
        <f t="shared" si="3"/>
        <v>1.1348638305768233</v>
      </c>
      <c r="L118" s="34">
        <f t="shared" si="2"/>
        <v>1.2110231197116812</v>
      </c>
      <c r="N118"/>
    </row>
    <row r="119" spans="1:14" ht="13.5" thickBot="1" x14ac:dyDescent="0.25">
      <c r="A119" s="9" t="str">
        <f>'Op Rev Nor Component Indices'!A115</f>
        <v>DONCASTER</v>
      </c>
      <c r="B119" s="7" t="str">
        <f>'Op Rev Nor Component Indices'!B115</f>
        <v>RP5</v>
      </c>
      <c r="C119" s="2" t="str">
        <f>'Op Rev Nor Component Indices'!C115</f>
        <v>DONCASTER AND BASSETLAW TEACHING HOSPITALS NHS FOUNDATION TRUST</v>
      </c>
      <c r="D119" s="31">
        <f>'Op Rev Nor Component Indices'!N115</f>
        <v>0.94769008870476856</v>
      </c>
      <c r="E119" s="31">
        <f>'Op Rev Nor Component Indices'!O115</f>
        <v>0.94769008870476856</v>
      </c>
      <c r="F119" s="31">
        <f>'Op Rev Nor Component Indices'!P115</f>
        <v>0.99603480709830883</v>
      </c>
      <c r="G119" s="3">
        <f>'Op Rev Nor Component Indices'!Q115</f>
        <v>0.92544213726788138</v>
      </c>
      <c r="H119" s="3">
        <f>'Op Rev Nor Component Indices'!R115</f>
        <v>0.92544213726788138</v>
      </c>
      <c r="I119" s="3">
        <f>'Op Rev Nor Component Indices'!S115</f>
        <v>0.1585565369509038</v>
      </c>
      <c r="J119" s="3">
        <f>'Op Rev Nor Component Indices'!T115</f>
        <v>0.51043551744195881</v>
      </c>
      <c r="K119" s="3">
        <f t="shared" si="3"/>
        <v>0.96842458837683021</v>
      </c>
      <c r="L119" s="34">
        <f t="shared" si="2"/>
        <v>1.0334143485967935</v>
      </c>
      <c r="N119"/>
    </row>
    <row r="120" spans="1:14" ht="13.5" thickBot="1" x14ac:dyDescent="0.25">
      <c r="A120" s="9" t="str">
        <f>'Op Rev Nor Component Indices'!A116</f>
        <v>LONDON</v>
      </c>
      <c r="B120" s="7" t="str">
        <f>'Op Rev Nor Component Indices'!B116</f>
        <v>RP6</v>
      </c>
      <c r="C120" s="2" t="str">
        <f>'Op Rev Nor Component Indices'!C116</f>
        <v>MOORFIELDS EYE HOSPITAL NHS FOUNDATION TRUST</v>
      </c>
      <c r="D120" s="31">
        <f>'Op Rev Nor Component Indices'!N116</f>
        <v>1.1577991634983784</v>
      </c>
      <c r="E120" s="31">
        <f>'Op Rev Nor Component Indices'!O116</f>
        <v>1.1577991634983784</v>
      </c>
      <c r="F120" s="31">
        <f>'Op Rev Nor Component Indices'!P116</f>
        <v>1.0171232554042071</v>
      </c>
      <c r="G120" s="3">
        <f>'Op Rev Nor Component Indices'!Q116</f>
        <v>1.2023861463734733</v>
      </c>
      <c r="H120" s="3">
        <f>'Op Rev Nor Component Indices'!R116</f>
        <v>1.2023861463734733</v>
      </c>
      <c r="I120" s="3">
        <f>'Op Rev Nor Component Indices'!S116</f>
        <v>6.9595595831925046</v>
      </c>
      <c r="J120" s="3">
        <f>'Op Rev Nor Component Indices'!T116</f>
        <v>2.0904664586705195</v>
      </c>
      <c r="K120" s="3">
        <f t="shared" si="3"/>
        <v>1.1009606741281608</v>
      </c>
      <c r="L120" s="34">
        <f t="shared" si="2"/>
        <v>1.1748447649308578</v>
      </c>
      <c r="N120"/>
    </row>
    <row r="121" spans="1:14" ht="13.5" thickBot="1" x14ac:dyDescent="0.25">
      <c r="A121" s="9" t="str">
        <f>'Op Rev Nor Component Indices'!A117</f>
        <v>SLEAFORD</v>
      </c>
      <c r="B121" s="7" t="str">
        <f>'Op Rev Nor Component Indices'!B117</f>
        <v>RP7</v>
      </c>
      <c r="C121" s="2" t="str">
        <f>'Op Rev Nor Component Indices'!C117</f>
        <v>LINCOLNSHIRE PARTNERSHIP NHS FOUNDATION TRUST</v>
      </c>
      <c r="D121" s="31">
        <f>'Op Rev Nor Component Indices'!N117</f>
        <v>0.91524267675328497</v>
      </c>
      <c r="E121" s="31">
        <f>'Op Rev Nor Component Indices'!O117</f>
        <v>0.91524267675328497</v>
      </c>
      <c r="F121" s="31">
        <f>'Op Rev Nor Component Indices'!P117</f>
        <v>0.99603480709830861</v>
      </c>
      <c r="G121" s="3">
        <f>'Op Rev Nor Component Indices'!Q117</f>
        <v>0.98830876924212918</v>
      </c>
      <c r="H121" s="3">
        <f>'Op Rev Nor Component Indices'!R117</f>
        <v>0.98830876924212918</v>
      </c>
      <c r="I121" s="3">
        <f>'Op Rev Nor Component Indices'!S117</f>
        <v>0.30652360741781953</v>
      </c>
      <c r="J121" s="3">
        <f>'Op Rev Nor Component Indices'!T117</f>
        <v>0.64173458708261155</v>
      </c>
      <c r="K121" s="3">
        <f t="shared" si="3"/>
        <v>0.95543727517077293</v>
      </c>
      <c r="L121" s="34">
        <f t="shared" si="2"/>
        <v>1.019555473080884</v>
      </c>
      <c r="N121"/>
    </row>
    <row r="122" spans="1:14" ht="13.5" thickBot="1" x14ac:dyDescent="0.25">
      <c r="A122" s="9" t="str">
        <f>'Op Rev Nor Component Indices'!A118</f>
        <v>GILLINGHAM</v>
      </c>
      <c r="B122" s="7" t="str">
        <f>'Op Rev Nor Component Indices'!B118</f>
        <v>RPA</v>
      </c>
      <c r="C122" s="2" t="str">
        <f>'Op Rev Nor Component Indices'!C118</f>
        <v>MEDWAY NHS FOUNDATION TRUST</v>
      </c>
      <c r="D122" s="31">
        <f>'Op Rev Nor Component Indices'!N118</f>
        <v>0.9923104628195345</v>
      </c>
      <c r="E122" s="31">
        <f>'Op Rev Nor Component Indices'!O118</f>
        <v>0.9923104628195345</v>
      </c>
      <c r="F122" s="31">
        <f>'Op Rev Nor Component Indices'!P118</f>
        <v>0.99603480709830883</v>
      </c>
      <c r="G122" s="3">
        <f>'Op Rev Nor Component Indices'!Q118</f>
        <v>1.0887748569523577</v>
      </c>
      <c r="H122" s="3">
        <f>'Op Rev Nor Component Indices'!R118</f>
        <v>1.0887748569523577</v>
      </c>
      <c r="I122" s="3">
        <f>'Op Rev Nor Component Indices'!S118</f>
        <v>0.20637875564298058</v>
      </c>
      <c r="J122" s="3">
        <f>'Op Rev Nor Component Indices'!T118</f>
        <v>0.77584322177462561</v>
      </c>
      <c r="K122" s="3">
        <f t="shared" si="3"/>
        <v>0.99532604583022921</v>
      </c>
      <c r="L122" s="34">
        <f t="shared" si="2"/>
        <v>1.062121129139308</v>
      </c>
      <c r="N122"/>
    </row>
    <row r="123" spans="1:14" ht="13.5" thickBot="1" x14ac:dyDescent="0.25">
      <c r="A123" s="9" t="str">
        <f>'Op Rev Nor Component Indices'!A119</f>
        <v>EAST GRINSTEAD</v>
      </c>
      <c r="B123" s="7" t="str">
        <f>'Op Rev Nor Component Indices'!B119</f>
        <v>RPC</v>
      </c>
      <c r="C123" s="2" t="str">
        <f>'Op Rev Nor Component Indices'!C119</f>
        <v>QUEEN VICTORIA HOSPITAL NHS FOUNDATION TRUST</v>
      </c>
      <c r="D123" s="31">
        <f>'Op Rev Nor Component Indices'!N119</f>
        <v>1.0468107885023996</v>
      </c>
      <c r="E123" s="31">
        <f>'Op Rev Nor Component Indices'!O119</f>
        <v>1.0468107885023996</v>
      </c>
      <c r="F123" s="31">
        <f>'Op Rev Nor Component Indices'!P119</f>
        <v>0.99603480709830883</v>
      </c>
      <c r="G123" s="3">
        <f>'Op Rev Nor Component Indices'!Q119</f>
        <v>1.079307249500598</v>
      </c>
      <c r="H123" s="3">
        <f>'Op Rev Nor Component Indices'!R119</f>
        <v>1.079307249500598</v>
      </c>
      <c r="I123" s="3">
        <f>'Op Rev Nor Component Indices'!S119</f>
        <v>0.17957513338308737</v>
      </c>
      <c r="J123" s="3">
        <f>'Op Rev Nor Component Indices'!T119</f>
        <v>0.94825282661343147</v>
      </c>
      <c r="K123" s="3">
        <f t="shared" si="3"/>
        <v>1.0218858280429206</v>
      </c>
      <c r="L123" s="34">
        <f t="shared" si="2"/>
        <v>1.090463305043996</v>
      </c>
      <c r="N123"/>
    </row>
    <row r="124" spans="1:14" ht="13.5" thickBot="1" x14ac:dyDescent="0.25">
      <c r="A124" s="9" t="str">
        <f>'Op Rev Nor Component Indices'!A120</f>
        <v>DARTFORD</v>
      </c>
      <c r="B124" s="7" t="str">
        <f>'Op Rev Nor Component Indices'!B120</f>
        <v>RPG</v>
      </c>
      <c r="C124" s="2" t="str">
        <f>'Op Rev Nor Component Indices'!C120</f>
        <v>OXLEAS NHS FOUNDATION TRUST</v>
      </c>
      <c r="D124" s="31">
        <f>'Op Rev Nor Component Indices'!N120</f>
        <v>1.1552312830400633</v>
      </c>
      <c r="E124" s="31">
        <f>'Op Rev Nor Component Indices'!O120</f>
        <v>1.1552312830400633</v>
      </c>
      <c r="F124" s="31">
        <f>'Op Rev Nor Component Indices'!P120</f>
        <v>1.0143886150326322</v>
      </c>
      <c r="G124" s="3">
        <f>'Op Rev Nor Component Indices'!Q120</f>
        <v>1.1439102083771138</v>
      </c>
      <c r="H124" s="3">
        <f>'Op Rev Nor Component Indices'!R120</f>
        <v>1.1439102083771138</v>
      </c>
      <c r="I124" s="3">
        <f>'Op Rev Nor Component Indices'!S120</f>
        <v>0.14114963832554378</v>
      </c>
      <c r="J124" s="3">
        <f>'Op Rev Nor Component Indices'!T120</f>
        <v>1.0770221209057724</v>
      </c>
      <c r="K124" s="3">
        <f t="shared" si="3"/>
        <v>1.0787521574190579</v>
      </c>
      <c r="L124" s="34">
        <f t="shared" si="2"/>
        <v>1.1511458625034567</v>
      </c>
      <c r="N124"/>
    </row>
    <row r="125" spans="1:14" ht="13.5" thickBot="1" x14ac:dyDescent="0.25">
      <c r="A125" s="9" t="str">
        <f>'Op Rev Nor Component Indices'!A121</f>
        <v>LONDON</v>
      </c>
      <c r="B125" s="7" t="str">
        <f>'Op Rev Nor Component Indices'!B121</f>
        <v>RPY</v>
      </c>
      <c r="C125" s="2" t="str">
        <f>'Op Rev Nor Component Indices'!C121</f>
        <v>THE ROYAL MARSDEN NHS FOUNDATION TRUST</v>
      </c>
      <c r="D125" s="31">
        <f>'Op Rev Nor Component Indices'!N121</f>
        <v>1.1528367258075742</v>
      </c>
      <c r="E125" s="31">
        <f>'Op Rev Nor Component Indices'!O121</f>
        <v>1.1528367258075742</v>
      </c>
      <c r="F125" s="31">
        <f>'Op Rev Nor Component Indices'!P121</f>
        <v>1.0171232554042071</v>
      </c>
      <c r="G125" s="3">
        <f>'Op Rev Nor Component Indices'!Q121</f>
        <v>1.1719176337003787</v>
      </c>
      <c r="H125" s="3">
        <f>'Op Rev Nor Component Indices'!R121</f>
        <v>1.1719176337003787</v>
      </c>
      <c r="I125" s="3">
        <f>'Op Rev Nor Component Indices'!S121</f>
        <v>1.2503272937248113</v>
      </c>
      <c r="J125" s="3">
        <f>'Op Rev Nor Component Indices'!T121</f>
        <v>2.2079058776651324</v>
      </c>
      <c r="K125" s="3">
        <f t="shared" si="3"/>
        <v>1.0862173245807778</v>
      </c>
      <c r="L125" s="34">
        <f t="shared" si="2"/>
        <v>1.1591120076759223</v>
      </c>
      <c r="N125"/>
    </row>
    <row r="126" spans="1:14" ht="13.5" thickBot="1" x14ac:dyDescent="0.25">
      <c r="A126" s="9" t="str">
        <f>'Op Rev Nor Component Indices'!A122</f>
        <v>BIRMINGHAM</v>
      </c>
      <c r="B126" s="7" t="str">
        <f>'Op Rev Nor Component Indices'!B122</f>
        <v>RQ3</v>
      </c>
      <c r="C126" s="2" t="str">
        <f>'Op Rev Nor Component Indices'!C122</f>
        <v>BIRMINGHAM WOMEN'S AND CHILDREN'S NHS FOUNDATION TRUST</v>
      </c>
      <c r="D126" s="31">
        <f>'Op Rev Nor Component Indices'!N122</f>
        <v>0.97610997062693139</v>
      </c>
      <c r="E126" s="31">
        <f>'Op Rev Nor Component Indices'!O122</f>
        <v>0.97610997062693139</v>
      </c>
      <c r="F126" s="31">
        <f>'Op Rev Nor Component Indices'!P122</f>
        <v>0.99603480709830883</v>
      </c>
      <c r="G126" s="3">
        <f>'Op Rev Nor Component Indices'!Q122</f>
        <v>0.9467607451759632</v>
      </c>
      <c r="H126" s="3">
        <f>'Op Rev Nor Component Indices'!R122</f>
        <v>0.9467607451759632</v>
      </c>
      <c r="I126" s="3">
        <f>'Op Rev Nor Component Indices'!S122</f>
        <v>0.51941762079188769</v>
      </c>
      <c r="J126" s="3">
        <f>'Op Rev Nor Component Indices'!T122</f>
        <v>0.77584322177462561</v>
      </c>
      <c r="K126" s="3">
        <f t="shared" si="3"/>
        <v>0.98454551132155588</v>
      </c>
      <c r="L126" s="34">
        <f t="shared" si="2"/>
        <v>1.0506171264729993</v>
      </c>
      <c r="N126"/>
    </row>
    <row r="127" spans="1:14" ht="13.5" thickBot="1" x14ac:dyDescent="0.25">
      <c r="A127" s="9" t="str">
        <f>'Op Rev Nor Component Indices'!A123</f>
        <v>LIVERPOOL</v>
      </c>
      <c r="B127" s="7" t="str">
        <f>'Op Rev Nor Component Indices'!B123</f>
        <v>RQ6</v>
      </c>
      <c r="C127" s="2" t="str">
        <f>'Op Rev Nor Component Indices'!C123</f>
        <v>ROYAL LIVERPOOL AND BROADGREEN UNIVERSITY HOSPITALS NHS TRUST</v>
      </c>
      <c r="D127" s="31">
        <f>'Op Rev Nor Component Indices'!N123</f>
        <v>0.94353124287687606</v>
      </c>
      <c r="E127" s="31">
        <f>'Op Rev Nor Component Indices'!O123</f>
        <v>0.94353124287687606</v>
      </c>
      <c r="F127" s="31">
        <f>'Op Rev Nor Component Indices'!P123</f>
        <v>0.99603480709830883</v>
      </c>
      <c r="G127" s="3">
        <f>'Op Rev Nor Component Indices'!Q123</f>
        <v>0.93729313772420364</v>
      </c>
      <c r="H127" s="3">
        <f>'Op Rev Nor Component Indices'!R123</f>
        <v>0.93729313772420364</v>
      </c>
      <c r="I127" s="3">
        <f>'Op Rev Nor Component Indices'!S123</f>
        <v>0.63583583976562463</v>
      </c>
      <c r="J127" s="3">
        <f>'Op Rev Nor Component Indices'!T123</f>
        <v>0.81894562298432705</v>
      </c>
      <c r="K127" s="3">
        <f t="shared" si="3"/>
        <v>0.9691495634589371</v>
      </c>
      <c r="L127" s="34">
        <f t="shared" si="2"/>
        <v>1.0341879758479149</v>
      </c>
      <c r="N127"/>
    </row>
    <row r="128" spans="1:14" ht="13.5" thickBot="1" x14ac:dyDescent="0.25">
      <c r="A128" s="9" t="str">
        <f>'Op Rev Nor Component Indices'!A124</f>
        <v>CHELMSFORD</v>
      </c>
      <c r="B128" s="7" t="str">
        <f>'Op Rev Nor Component Indices'!B124</f>
        <v>RQ8</v>
      </c>
      <c r="C128" s="2" t="str">
        <f>'Op Rev Nor Component Indices'!C124</f>
        <v>MID ESSEX HOSPITAL SERVICES NHS TRUST</v>
      </c>
      <c r="D128" s="31">
        <f>'Op Rev Nor Component Indices'!N124</f>
        <v>0.98005308540030678</v>
      </c>
      <c r="E128" s="31">
        <f>'Op Rev Nor Component Indices'!O124</f>
        <v>0.98005308540030678</v>
      </c>
      <c r="F128" s="31">
        <f>'Op Rev Nor Component Indices'!P124</f>
        <v>0.99603480709830883</v>
      </c>
      <c r="G128" s="3">
        <f>'Op Rev Nor Component Indices'!Q124</f>
        <v>0.96733415283475532</v>
      </c>
      <c r="H128" s="3">
        <f>'Op Rev Nor Component Indices'!R124</f>
        <v>0.96733415283475532</v>
      </c>
      <c r="I128" s="3">
        <f>'Op Rev Nor Component Indices'!S124</f>
        <v>0.81976918842500612</v>
      </c>
      <c r="J128" s="3">
        <f>'Op Rev Nor Component Indices'!T124</f>
        <v>1.1590915819295131</v>
      </c>
      <c r="K128" s="3">
        <f t="shared" si="3"/>
        <v>0.98933743648699346</v>
      </c>
      <c r="L128" s="34">
        <f t="shared" si="2"/>
        <v>1.0557306317296815</v>
      </c>
      <c r="N128"/>
    </row>
    <row r="129" spans="1:14" ht="13.5" thickBot="1" x14ac:dyDescent="0.25">
      <c r="A129" s="9" t="str">
        <f>'Op Rev Nor Component Indices'!A125</f>
        <v>LONDON</v>
      </c>
      <c r="B129" s="7" t="str">
        <f>'Op Rev Nor Component Indices'!B125</f>
        <v>RQM</v>
      </c>
      <c r="C129" s="2" t="str">
        <f>'Op Rev Nor Component Indices'!C125</f>
        <v>CHELSEA AND WESTMINSTER HOSPITAL NHS FOUNDATION TRUST</v>
      </c>
      <c r="D129" s="31">
        <f>'Op Rev Nor Component Indices'!N125</f>
        <v>1.1525155857464591</v>
      </c>
      <c r="E129" s="31">
        <f>'Op Rev Nor Component Indices'!O125</f>
        <v>1.1525155857464591</v>
      </c>
      <c r="F129" s="31">
        <f>'Op Rev Nor Component Indices'!P125</f>
        <v>1.0171232554042071</v>
      </c>
      <c r="G129" s="3">
        <f>'Op Rev Nor Component Indices'!Q125</f>
        <v>1.1952818535151077</v>
      </c>
      <c r="H129" s="3">
        <f>'Op Rev Nor Component Indices'!R125</f>
        <v>1.1952818535151077</v>
      </c>
      <c r="I129" s="3">
        <f>'Op Rev Nor Component Indices'!S125</f>
        <v>4.0840346037054136</v>
      </c>
      <c r="J129" s="3">
        <f>'Op Rev Nor Component Indices'!T125</f>
        <v>2.9148911674014006</v>
      </c>
      <c r="K129" s="3">
        <f t="shared" si="3"/>
        <v>1.095877479223931</v>
      </c>
      <c r="L129" s="34">
        <f t="shared" si="2"/>
        <v>1.1694204431883153</v>
      </c>
      <c r="N129"/>
    </row>
    <row r="130" spans="1:14" ht="13.5" thickBot="1" x14ac:dyDescent="0.25">
      <c r="A130" s="9" t="str">
        <f>'Op Rev Nor Component Indices'!A126</f>
        <v>HARLOW</v>
      </c>
      <c r="B130" s="7" t="str">
        <f>'Op Rev Nor Component Indices'!B126</f>
        <v>RQW</v>
      </c>
      <c r="C130" s="2" t="str">
        <f>'Op Rev Nor Component Indices'!C126</f>
        <v>THE PRINCESS ALEXANDRA HOSPITAL NHS TRUST</v>
      </c>
      <c r="D130" s="31">
        <f>'Op Rev Nor Component Indices'!N126</f>
        <v>1.0769719770561001</v>
      </c>
      <c r="E130" s="31">
        <f>'Op Rev Nor Component Indices'!O126</f>
        <v>1.0769719770561001</v>
      </c>
      <c r="F130" s="31">
        <f>'Op Rev Nor Component Indices'!P126</f>
        <v>0.99748817379469135</v>
      </c>
      <c r="G130" s="3">
        <f>'Op Rev Nor Component Indices'!Q126</f>
        <v>1.003566389886521</v>
      </c>
      <c r="H130" s="3">
        <f>'Op Rev Nor Component Indices'!R126</f>
        <v>1.003566389886521</v>
      </c>
      <c r="I130" s="3">
        <f>'Op Rev Nor Component Indices'!S126</f>
        <v>0.74077880538609608</v>
      </c>
      <c r="J130" s="3">
        <f>'Op Rev Nor Component Indices'!T126</f>
        <v>0.86204802419402848</v>
      </c>
      <c r="K130" s="3">
        <f t="shared" si="3"/>
        <v>1.035373804766506</v>
      </c>
      <c r="L130" s="34">
        <f t="shared" si="2"/>
        <v>1.1048564429785204</v>
      </c>
      <c r="N130"/>
    </row>
    <row r="131" spans="1:14" ht="13.5" thickBot="1" x14ac:dyDescent="0.25">
      <c r="A131" s="9" t="str">
        <f>'Op Rev Nor Component Indices'!A127</f>
        <v>LONDON</v>
      </c>
      <c r="B131" s="7" t="str">
        <f>'Op Rev Nor Component Indices'!B127</f>
        <v>RQX</v>
      </c>
      <c r="C131" s="2" t="str">
        <f>'Op Rev Nor Component Indices'!C127</f>
        <v>HOMERTON UNIVERSITY HOSPITAL NHS FOUNDATION TRUST</v>
      </c>
      <c r="D131" s="31">
        <f>'Op Rev Nor Component Indices'!N127</f>
        <v>1.1575154629907816</v>
      </c>
      <c r="E131" s="31">
        <f>'Op Rev Nor Component Indices'!O127</f>
        <v>1.1575154629907816</v>
      </c>
      <c r="F131" s="31">
        <f>'Op Rev Nor Component Indices'!P127</f>
        <v>1.0171232554042071</v>
      </c>
      <c r="G131" s="3">
        <f>'Op Rev Nor Component Indices'!Q127</f>
        <v>1.1747901999074128</v>
      </c>
      <c r="H131" s="3">
        <f>'Op Rev Nor Component Indices'!R127</f>
        <v>1.1747901999074128</v>
      </c>
      <c r="I131" s="3">
        <f>'Op Rev Nor Component Indices'!S127</f>
        <v>1.300494731600917</v>
      </c>
      <c r="J131" s="3">
        <f>'Op Rev Nor Component Indices'!T127</f>
        <v>1.4223792399201469</v>
      </c>
      <c r="K131" s="3">
        <f t="shared" si="3"/>
        <v>1.0850852285398851</v>
      </c>
      <c r="L131" s="34">
        <f t="shared" si="2"/>
        <v>1.157903938088791</v>
      </c>
      <c r="N131"/>
    </row>
    <row r="132" spans="1:14" ht="13.5" thickBot="1" x14ac:dyDescent="0.25">
      <c r="A132" s="9" t="str">
        <f>'Op Rev Nor Component Indices'!A128</f>
        <v>LONDON</v>
      </c>
      <c r="B132" s="7" t="str">
        <f>'Op Rev Nor Component Indices'!B128</f>
        <v>RQY</v>
      </c>
      <c r="C132" s="2" t="str">
        <f>'Op Rev Nor Component Indices'!C128</f>
        <v>SOUTH WEST LONDON AND ST GEORGE'S MENTAL HEALTH NHS TRUST</v>
      </c>
      <c r="D132" s="31">
        <f>'Op Rev Nor Component Indices'!N128</f>
        <v>1.1536894697920828</v>
      </c>
      <c r="E132" s="31">
        <f>'Op Rev Nor Component Indices'!O128</f>
        <v>1.1536894697920828</v>
      </c>
      <c r="F132" s="31">
        <f>'Op Rev Nor Component Indices'!P128</f>
        <v>1.0171232554042071</v>
      </c>
      <c r="G132" s="3">
        <f>'Op Rev Nor Component Indices'!Q128</f>
        <v>1.2024103721546628</v>
      </c>
      <c r="H132" s="3">
        <f>'Op Rev Nor Component Indices'!R128</f>
        <v>1.2024103721546628</v>
      </c>
      <c r="I132" s="3">
        <f>'Op Rev Nor Component Indices'!S128</f>
        <v>0.82307244162639903</v>
      </c>
      <c r="J132" s="3">
        <f>'Op Rev Nor Component Indices'!T128</f>
        <v>1.5147607431272776</v>
      </c>
      <c r="K132" s="3">
        <f t="shared" si="3"/>
        <v>1.0833773407784832</v>
      </c>
      <c r="L132" s="34">
        <f t="shared" si="2"/>
        <v>1.1560814361205336</v>
      </c>
      <c r="N132"/>
    </row>
    <row r="133" spans="1:14" ht="13.5" thickBot="1" x14ac:dyDescent="0.25">
      <c r="A133" s="9" t="str">
        <f>'Op Rev Nor Component Indices'!A129</f>
        <v>GATESHEAD</v>
      </c>
      <c r="B133" s="7" t="str">
        <f>'Op Rev Nor Component Indices'!B129</f>
        <v>RR7</v>
      </c>
      <c r="C133" s="2" t="str">
        <f>'Op Rev Nor Component Indices'!C129</f>
        <v>GATESHEAD HEALTH NHS FOUNDATION TRUST</v>
      </c>
      <c r="D133" s="31">
        <f>'Op Rev Nor Component Indices'!N129</f>
        <v>0.9461724272520704</v>
      </c>
      <c r="E133" s="31">
        <f>'Op Rev Nor Component Indices'!O129</f>
        <v>0.9461724272520704</v>
      </c>
      <c r="F133" s="31">
        <f>'Op Rev Nor Component Indices'!P129</f>
        <v>0.99603480709830883</v>
      </c>
      <c r="G133" s="3">
        <f>'Op Rev Nor Component Indices'!Q129</f>
        <v>0.92677717573168927</v>
      </c>
      <c r="H133" s="3">
        <f>'Op Rev Nor Component Indices'!R129</f>
        <v>0.92677717573168927</v>
      </c>
      <c r="I133" s="3">
        <f>'Op Rev Nor Component Indices'!S129</f>
        <v>7.654291042030073E-2</v>
      </c>
      <c r="J133" s="3">
        <f>'Op Rev Nor Component Indices'!T129</f>
        <v>0.7085646031286591</v>
      </c>
      <c r="K133" s="3">
        <f t="shared" si="3"/>
        <v>0.96845501332878137</v>
      </c>
      <c r="L133" s="34">
        <f t="shared" si="2"/>
        <v>1.0334468153291327</v>
      </c>
      <c r="N133"/>
    </row>
    <row r="134" spans="1:14" ht="13.5" thickBot="1" x14ac:dyDescent="0.25">
      <c r="A134" s="9" t="str">
        <f>'Op Rev Nor Component Indices'!A130</f>
        <v>LEEDS</v>
      </c>
      <c r="B134" s="7" t="str">
        <f>'Op Rev Nor Component Indices'!B130</f>
        <v>RR8</v>
      </c>
      <c r="C134" s="2" t="str">
        <f>'Op Rev Nor Component Indices'!C130</f>
        <v>LEEDS TEACHING HOSPITALS NHS TRUST</v>
      </c>
      <c r="D134" s="31">
        <f>'Op Rev Nor Component Indices'!N130</f>
        <v>0.95622012459799055</v>
      </c>
      <c r="E134" s="31">
        <f>'Op Rev Nor Component Indices'!O130</f>
        <v>0.95622012459799055</v>
      </c>
      <c r="F134" s="31">
        <f>'Op Rev Nor Component Indices'!P130</f>
        <v>0.99603480709830883</v>
      </c>
      <c r="G134" s="3">
        <f>'Op Rev Nor Component Indices'!Q130</f>
        <v>0.84281199746309265</v>
      </c>
      <c r="H134" s="3">
        <f>'Op Rev Nor Component Indices'!R130</f>
        <v>0.84281199746309265</v>
      </c>
      <c r="I134" s="3">
        <f>'Op Rev Nor Component Indices'!S130</f>
        <v>0.24054750930464125</v>
      </c>
      <c r="J134" s="3">
        <f>'Op Rev Nor Component Indices'!T130</f>
        <v>0.87282362449645401</v>
      </c>
      <c r="K134" s="3">
        <f t="shared" si="3"/>
        <v>0.9721719685501905</v>
      </c>
      <c r="L134" s="34">
        <f t="shared" si="2"/>
        <v>1.0374132107563019</v>
      </c>
      <c r="N134"/>
    </row>
    <row r="135" spans="1:14" ht="13.5" thickBot="1" x14ac:dyDescent="0.25">
      <c r="A135" s="9" t="str">
        <f>'Op Rev Nor Component Indices'!A131</f>
        <v>STAFFORD</v>
      </c>
      <c r="B135" s="7" t="str">
        <f>'Op Rev Nor Component Indices'!B131</f>
        <v>RRE</v>
      </c>
      <c r="C135" s="2" t="str">
        <f>'Op Rev Nor Component Indices'!C131</f>
        <v>MIDLANDS PARTNERSHIP NHS FOUNDATION TRUST</v>
      </c>
      <c r="D135" s="31">
        <f>'Op Rev Nor Component Indices'!N131</f>
        <v>0.93356571465034988</v>
      </c>
      <c r="E135" s="31">
        <f>'Op Rev Nor Component Indices'!O131</f>
        <v>0.93356571465034988</v>
      </c>
      <c r="F135" s="31">
        <f>'Op Rev Nor Component Indices'!P131</f>
        <v>0.99603480709830883</v>
      </c>
      <c r="G135" s="3">
        <f>'Op Rev Nor Component Indices'!Q131</f>
        <v>0.94063902650093933</v>
      </c>
      <c r="H135" s="3">
        <f>'Op Rev Nor Component Indices'!R131</f>
        <v>0.94063902650093933</v>
      </c>
      <c r="I135" s="3">
        <f>'Op Rev Nor Component Indices'!S131</f>
        <v>0.52218360514732098</v>
      </c>
      <c r="J135" s="3">
        <f>'Op Rev Nor Component Indices'!T131</f>
        <v>0.5182322458277725</v>
      </c>
      <c r="K135" s="3">
        <f t="shared" si="3"/>
        <v>0.96286626400880049</v>
      </c>
      <c r="L135" s="34">
        <f t="shared" si="2"/>
        <v>1.0274830120477032</v>
      </c>
      <c r="N135"/>
    </row>
    <row r="136" spans="1:14" ht="13.5" thickBot="1" x14ac:dyDescent="0.25">
      <c r="A136" s="9" t="str">
        <f>'Op Rev Nor Component Indices'!A132</f>
        <v>WIGAN</v>
      </c>
      <c r="B136" s="7" t="str">
        <f>'Op Rev Nor Component Indices'!B132</f>
        <v>RRF</v>
      </c>
      <c r="C136" s="2" t="str">
        <f>'Op Rev Nor Component Indices'!C132</f>
        <v>WRIGHTINGTON, WIGAN AND LEIGH NHS FOUNDATION TRUST</v>
      </c>
      <c r="D136" s="31">
        <f>'Op Rev Nor Component Indices'!N132</f>
        <v>0.95207141033296105</v>
      </c>
      <c r="E136" s="31">
        <f>'Op Rev Nor Component Indices'!O132</f>
        <v>0.95207141033296105</v>
      </c>
      <c r="F136" s="31">
        <f>'Op Rev Nor Component Indices'!P132</f>
        <v>0.99603480709830883</v>
      </c>
      <c r="G136" s="3">
        <f>'Op Rev Nor Component Indices'!Q132</f>
        <v>0.92111478740695896</v>
      </c>
      <c r="H136" s="3">
        <f>'Op Rev Nor Component Indices'!R132</f>
        <v>0.92111478740695896</v>
      </c>
      <c r="I136" s="3">
        <f>'Op Rev Nor Component Indices'!S132</f>
        <v>0.19002459845393257</v>
      </c>
      <c r="J136" s="3">
        <f>'Op Rev Nor Component Indices'!T132</f>
        <v>0.53031622312821269</v>
      </c>
      <c r="K136" s="3">
        <f t="shared" si="3"/>
        <v>0.97056558909895074</v>
      </c>
      <c r="L136" s="34">
        <f t="shared" ref="L136:L199" si="4">K136/$O$7</f>
        <v>1.0356990291936625</v>
      </c>
      <c r="N136"/>
    </row>
    <row r="137" spans="1:14" ht="13.5" thickBot="1" x14ac:dyDescent="0.25">
      <c r="A137" s="9" t="str">
        <f>'Op Rev Nor Component Indices'!A133</f>
        <v>BIRMINGHAM</v>
      </c>
      <c r="B137" s="7" t="str">
        <f>'Op Rev Nor Component Indices'!B133</f>
        <v>RRJ</v>
      </c>
      <c r="C137" s="2" t="str">
        <f>'Op Rev Nor Component Indices'!C133</f>
        <v>THE ROYAL ORTHOPAEDIC HOSPITAL NHS FOUNDATION TRUST</v>
      </c>
      <c r="D137" s="31">
        <f>'Op Rev Nor Component Indices'!N133</f>
        <v>0.97575904944987923</v>
      </c>
      <c r="E137" s="31">
        <f>'Op Rev Nor Component Indices'!O133</f>
        <v>0.97575904944987923</v>
      </c>
      <c r="F137" s="31">
        <f>'Op Rev Nor Component Indices'!P133</f>
        <v>0.99603480709830883</v>
      </c>
      <c r="G137" s="3">
        <f>'Op Rev Nor Component Indices'!Q133</f>
        <v>0.9467607451759632</v>
      </c>
      <c r="H137" s="3">
        <f>'Op Rev Nor Component Indices'!R133</f>
        <v>0.9467607451759632</v>
      </c>
      <c r="I137" s="3">
        <f>'Op Rev Nor Component Indices'!S133</f>
        <v>0.51275329125905678</v>
      </c>
      <c r="J137" s="3">
        <f>'Op Rev Nor Component Indices'!T133</f>
        <v>0.77584322177462572</v>
      </c>
      <c r="K137" s="3">
        <f t="shared" ref="K137:K200" si="5">IFERROR((D137*$D$3)+(E137*$E$3)+(F137*$F$3)+(G137*$G$3)+(H137*$H$3)+(I137*$I$3)+(J137*$J$3)+$K$3,0)</f>
        <v>0.98436343274268934</v>
      </c>
      <c r="L137" s="34">
        <f t="shared" si="4"/>
        <v>1.0504228288289379</v>
      </c>
      <c r="N137"/>
    </row>
    <row r="138" spans="1:14" ht="13.5" thickBot="1" x14ac:dyDescent="0.25">
      <c r="A138" s="9" t="str">
        <f>'Op Rev Nor Component Indices'!A134</f>
        <v>BIRMINGHAM</v>
      </c>
      <c r="B138" s="7" t="str">
        <f>'Op Rev Nor Component Indices'!B134</f>
        <v>RRK</v>
      </c>
      <c r="C138" s="2" t="str">
        <f>'Op Rev Nor Component Indices'!C134</f>
        <v>UNIVERSITY HOSPITALS BIRMINGHAM NHS FOUNDATION TRUST</v>
      </c>
      <c r="D138" s="31">
        <f>'Op Rev Nor Component Indices'!N134</f>
        <v>0.97756433102047036</v>
      </c>
      <c r="E138" s="31">
        <f>'Op Rev Nor Component Indices'!O134</f>
        <v>0.97756433102047036</v>
      </c>
      <c r="F138" s="31">
        <f>'Op Rev Nor Component Indices'!P134</f>
        <v>0.99603480709830883</v>
      </c>
      <c r="G138" s="3">
        <f>'Op Rev Nor Component Indices'!Q134</f>
        <v>0.94492401096627587</v>
      </c>
      <c r="H138" s="3">
        <f>'Op Rev Nor Component Indices'!R134</f>
        <v>0.94492401096627587</v>
      </c>
      <c r="I138" s="3">
        <f>'Op Rev Nor Component Indices'!S134</f>
        <v>0.44446925726482711</v>
      </c>
      <c r="J138" s="3">
        <f>'Op Rev Nor Component Indices'!T134</f>
        <v>0.82915064944933792</v>
      </c>
      <c r="K138" s="3">
        <f t="shared" si="5"/>
        <v>0.98527593187544604</v>
      </c>
      <c r="L138" s="34">
        <f t="shared" si="4"/>
        <v>1.0513965646346897</v>
      </c>
      <c r="N138"/>
    </row>
    <row r="139" spans="1:14" ht="13.5" thickBot="1" x14ac:dyDescent="0.25">
      <c r="A139" s="9" t="str">
        <f>'Op Rev Nor Component Indices'!A135</f>
        <v>LONDON</v>
      </c>
      <c r="B139" s="7" t="str">
        <f>'Op Rev Nor Component Indices'!B135</f>
        <v>RRP</v>
      </c>
      <c r="C139" s="2" t="str">
        <f>'Op Rev Nor Component Indices'!C135</f>
        <v>BARNET, ENFIELD AND HARINGEY MENTAL HEALTH NHS TRUST</v>
      </c>
      <c r="D139" s="31">
        <f>'Op Rev Nor Component Indices'!N135</f>
        <v>1.1477294054266796</v>
      </c>
      <c r="E139" s="31">
        <f>'Op Rev Nor Component Indices'!O135</f>
        <v>1.1477294054266796</v>
      </c>
      <c r="F139" s="31">
        <f>'Op Rev Nor Component Indices'!P135</f>
        <v>1.0171232554042071</v>
      </c>
      <c r="G139" s="3">
        <f>'Op Rev Nor Component Indices'!Q135</f>
        <v>1.1323039254624094</v>
      </c>
      <c r="H139" s="3">
        <f>'Op Rev Nor Component Indices'!R135</f>
        <v>1.1323039254624094</v>
      </c>
      <c r="I139" s="3">
        <f>'Op Rev Nor Component Indices'!S135</f>
        <v>1.8367686330769517</v>
      </c>
      <c r="J139" s="3">
        <f>'Op Rev Nor Component Indices'!T135</f>
        <v>1.2136696583988382</v>
      </c>
      <c r="K139" s="3">
        <f t="shared" si="5"/>
        <v>1.0794909580204073</v>
      </c>
      <c r="L139" s="34">
        <f t="shared" si="4"/>
        <v>1.1519342430870869</v>
      </c>
      <c r="N139"/>
    </row>
    <row r="140" spans="1:14" ht="13.5" thickBot="1" x14ac:dyDescent="0.25">
      <c r="A140" s="9" t="str">
        <f>'Op Rev Nor Component Indices'!A136</f>
        <v>LONDON</v>
      </c>
      <c r="B140" s="7" t="str">
        <f>'Op Rev Nor Component Indices'!B136</f>
        <v>RRU</v>
      </c>
      <c r="C140" s="2" t="str">
        <f>'Op Rev Nor Component Indices'!C136</f>
        <v>LONDON AMBULANCE SERVICE NHS TRUST</v>
      </c>
      <c r="D140" s="31">
        <f>'Op Rev Nor Component Indices'!N136</f>
        <v>1.1596854400099823</v>
      </c>
      <c r="E140" s="31">
        <f>'Op Rev Nor Component Indices'!O136</f>
        <v>1.1596854400099823</v>
      </c>
      <c r="F140" s="31">
        <f>'Op Rev Nor Component Indices'!P136</f>
        <v>1.0171232554042071</v>
      </c>
      <c r="G140" s="3">
        <f>'Op Rev Nor Component Indices'!Q136</f>
        <v>1.1421061503044716</v>
      </c>
      <c r="H140" s="3">
        <f>'Op Rev Nor Component Indices'!R136</f>
        <v>1.1421061503044716</v>
      </c>
      <c r="I140" s="3">
        <f>'Op Rev Nor Component Indices'!S136</f>
        <v>2.545595289598336</v>
      </c>
      <c r="J140" s="3">
        <f>'Op Rev Nor Component Indices'!T136</f>
        <v>1.5193596426419755</v>
      </c>
      <c r="K140" s="3">
        <f t="shared" si="5"/>
        <v>1.0883533090341104</v>
      </c>
      <c r="L140" s="34">
        <f t="shared" si="4"/>
        <v>1.1613913353684928</v>
      </c>
      <c r="N140"/>
    </row>
    <row r="141" spans="1:14" ht="13.5" thickBot="1" x14ac:dyDescent="0.25">
      <c r="A141" s="9" t="str">
        <f>'Op Rev Nor Component Indices'!A137</f>
        <v>LONDON</v>
      </c>
      <c r="B141" s="7" t="str">
        <f>'Op Rev Nor Component Indices'!B137</f>
        <v>RRV</v>
      </c>
      <c r="C141" s="2" t="str">
        <f>'Op Rev Nor Component Indices'!C137</f>
        <v>UNIVERSITY COLLEGE LONDON HOSPITALS NHS FOUNDATION TRUST</v>
      </c>
      <c r="D141" s="31">
        <f>'Op Rev Nor Component Indices'!N137</f>
        <v>1.1574473299542554</v>
      </c>
      <c r="E141" s="31">
        <f>'Op Rev Nor Component Indices'!O137</f>
        <v>1.1574473299542554</v>
      </c>
      <c r="F141" s="31">
        <f>'Op Rev Nor Component Indices'!P137</f>
        <v>1.0171232554042071</v>
      </c>
      <c r="G141" s="3">
        <f>'Op Rev Nor Component Indices'!Q137</f>
        <v>1.2205046229869894</v>
      </c>
      <c r="H141" s="3">
        <f>'Op Rev Nor Component Indices'!R137</f>
        <v>1.2205046229869894</v>
      </c>
      <c r="I141" s="3">
        <f>'Op Rev Nor Component Indices'!S137</f>
        <v>12.582101517755634</v>
      </c>
      <c r="J141" s="3">
        <f>'Op Rev Nor Component Indices'!T137</f>
        <v>3.350447918103189</v>
      </c>
      <c r="K141" s="3">
        <f t="shared" si="5"/>
        <v>1.1188848519328982</v>
      </c>
      <c r="L141" s="34">
        <f t="shared" si="4"/>
        <v>1.1939718118403775</v>
      </c>
      <c r="N141"/>
    </row>
    <row r="142" spans="1:14" ht="13.5" thickBot="1" x14ac:dyDescent="0.25">
      <c r="A142" s="9" t="str">
        <f>'Op Rev Nor Component Indices'!A138</f>
        <v>CAMBRIDGE</v>
      </c>
      <c r="B142" s="7" t="str">
        <f>'Op Rev Nor Component Indices'!B138</f>
        <v>RT1</v>
      </c>
      <c r="C142" s="2" t="str">
        <f>'Op Rev Nor Component Indices'!C138</f>
        <v>CAMBRIDGESHIRE AND PETERBOROUGH NHS FOUNDATION TRUST</v>
      </c>
      <c r="D142" s="31">
        <f>'Op Rev Nor Component Indices'!N138</f>
        <v>1.0054021007742773</v>
      </c>
      <c r="E142" s="31">
        <f>'Op Rev Nor Component Indices'!O138</f>
        <v>1.0054021007742773</v>
      </c>
      <c r="F142" s="31">
        <f>'Op Rev Nor Component Indices'!P138</f>
        <v>0.99603480709830861</v>
      </c>
      <c r="G142" s="3">
        <f>'Op Rev Nor Component Indices'!Q138</f>
        <v>0.95029992968902011</v>
      </c>
      <c r="H142" s="3">
        <f>'Op Rev Nor Component Indices'!R138</f>
        <v>0.95029992968902011</v>
      </c>
      <c r="I142" s="3">
        <f>'Op Rev Nor Component Indices'!S138</f>
        <v>0.24565928746357096</v>
      </c>
      <c r="J142" s="3">
        <f>'Op Rev Nor Component Indices'!T138</f>
        <v>0.91551316025856766</v>
      </c>
      <c r="K142" s="3">
        <f t="shared" si="5"/>
        <v>0.9987073221447712</v>
      </c>
      <c r="L142" s="34">
        <f t="shared" si="4"/>
        <v>1.0657293186689387</v>
      </c>
      <c r="N142"/>
    </row>
    <row r="143" spans="1:14" ht="13.5" thickBot="1" x14ac:dyDescent="0.25">
      <c r="A143" s="9" t="str">
        <f>'Op Rev Nor Component Indices'!A139</f>
        <v>ASHTON-UNDER-LYNE</v>
      </c>
      <c r="B143" s="7" t="str">
        <f>'Op Rev Nor Component Indices'!B139</f>
        <v>RT2</v>
      </c>
      <c r="C143" s="2" t="str">
        <f>'Op Rev Nor Component Indices'!C139</f>
        <v>PENNINE CARE NHS FOUNDATION TRUST</v>
      </c>
      <c r="D143" s="31">
        <f>'Op Rev Nor Component Indices'!N139</f>
        <v>0.9583734387027899</v>
      </c>
      <c r="E143" s="31">
        <f>'Op Rev Nor Component Indices'!O139</f>
        <v>0.9583734387027899</v>
      </c>
      <c r="F143" s="31">
        <f>'Op Rev Nor Component Indices'!P139</f>
        <v>0.99603480709830872</v>
      </c>
      <c r="G143" s="3">
        <f>'Op Rev Nor Component Indices'!Q139</f>
        <v>0.94690686179274941</v>
      </c>
      <c r="H143" s="3">
        <f>'Op Rev Nor Component Indices'!R139</f>
        <v>0.94690686179274941</v>
      </c>
      <c r="I143" s="3">
        <f>'Op Rev Nor Component Indices'!S139</f>
        <v>0.41957563125062758</v>
      </c>
      <c r="J143" s="3">
        <f>'Op Rev Nor Component Indices'!T139</f>
        <v>0.57474436128298922</v>
      </c>
      <c r="K143" s="3">
        <f t="shared" si="5"/>
        <v>0.97493972836674025</v>
      </c>
      <c r="L143" s="34">
        <f t="shared" si="4"/>
        <v>1.0403667114647939</v>
      </c>
      <c r="N143"/>
    </row>
    <row r="144" spans="1:14" ht="13.5" thickBot="1" x14ac:dyDescent="0.25">
      <c r="A144" s="9" t="str">
        <f>'Op Rev Nor Component Indices'!A140</f>
        <v>LONDON</v>
      </c>
      <c r="B144" s="7" t="str">
        <f>'Op Rev Nor Component Indices'!B140</f>
        <v>RT3</v>
      </c>
      <c r="C144" s="2" t="str">
        <f>'Op Rev Nor Component Indices'!C140</f>
        <v>ROYAL BROMPTON &amp; HAREFIELD NHS FOUNDATION TRUST</v>
      </c>
      <c r="D144" s="31">
        <f>'Op Rev Nor Component Indices'!N140</f>
        <v>1.1404172287454797</v>
      </c>
      <c r="E144" s="31">
        <f>'Op Rev Nor Component Indices'!O140</f>
        <v>1.1404172287454797</v>
      </c>
      <c r="F144" s="31">
        <f>'Op Rev Nor Component Indices'!P140</f>
        <v>1.0171232554042071</v>
      </c>
      <c r="G144" s="3">
        <f>'Op Rev Nor Component Indices'!Q140</f>
        <v>1.1973032931345944</v>
      </c>
      <c r="H144" s="3">
        <f>'Op Rev Nor Component Indices'!R140</f>
        <v>1.1973032931345944</v>
      </c>
      <c r="I144" s="3">
        <f>'Op Rev Nor Component Indices'!S140</f>
        <v>0.71486512074554975</v>
      </c>
      <c r="J144" s="3">
        <f>'Op Rev Nor Component Indices'!T140</f>
        <v>2.7875053055338674</v>
      </c>
      <c r="K144" s="3">
        <f t="shared" si="5"/>
        <v>1.0824188580512342</v>
      </c>
      <c r="L144" s="34">
        <f t="shared" si="4"/>
        <v>1.1550586308189028</v>
      </c>
      <c r="N144"/>
    </row>
    <row r="145" spans="1:14" ht="13.5" thickBot="1" x14ac:dyDescent="0.25">
      <c r="A145" s="9" t="str">
        <f>'Op Rev Nor Component Indices'!A141</f>
        <v>LEICESTER</v>
      </c>
      <c r="B145" s="7" t="str">
        <f>'Op Rev Nor Component Indices'!B141</f>
        <v>RT5</v>
      </c>
      <c r="C145" s="2" t="str">
        <f>'Op Rev Nor Component Indices'!C141</f>
        <v>LEICESTERSHIRE PARTNERSHIP NHS TRUST</v>
      </c>
      <c r="D145" s="31">
        <f>'Op Rev Nor Component Indices'!N141</f>
        <v>0.94560536258702699</v>
      </c>
      <c r="E145" s="31">
        <f>'Op Rev Nor Component Indices'!O141</f>
        <v>0.94560536258702699</v>
      </c>
      <c r="F145" s="31">
        <f>'Op Rev Nor Component Indices'!P141</f>
        <v>0.99603480709830883</v>
      </c>
      <c r="G145" s="3">
        <f>'Op Rev Nor Component Indices'!Q141</f>
        <v>0.99956387486250875</v>
      </c>
      <c r="H145" s="3">
        <f>'Op Rev Nor Component Indices'!R141</f>
        <v>0.99956387486250875</v>
      </c>
      <c r="I145" s="3">
        <f>'Op Rev Nor Component Indices'!S141</f>
        <v>0.56765045375260281</v>
      </c>
      <c r="J145" s="3">
        <f>'Op Rev Nor Component Indices'!T141</f>
        <v>0.53532426155568602</v>
      </c>
      <c r="K145" s="3">
        <f t="shared" si="5"/>
        <v>0.97033348675310649</v>
      </c>
      <c r="L145" s="34">
        <f t="shared" si="4"/>
        <v>1.0354513507503256</v>
      </c>
      <c r="N145"/>
    </row>
    <row r="146" spans="1:14" ht="13.5" thickBot="1" x14ac:dyDescent="0.25">
      <c r="A146" s="9" t="str">
        <f>'Op Rev Nor Component Indices'!A142</f>
        <v>NEWCASTLE-UPON-TYNE</v>
      </c>
      <c r="B146" s="7" t="str">
        <f>'Op Rev Nor Component Indices'!B142</f>
        <v>RTD</v>
      </c>
      <c r="C146" s="2" t="str">
        <f>'Op Rev Nor Component Indices'!C142</f>
        <v>THE NEWCASTLE UPON TYNE HOSPITALS NHS FOUNDATION TRUST</v>
      </c>
      <c r="D146" s="31">
        <f>'Op Rev Nor Component Indices'!N142</f>
        <v>0.94683739369165032</v>
      </c>
      <c r="E146" s="31">
        <f>'Op Rev Nor Component Indices'!O142</f>
        <v>0.94683739369165032</v>
      </c>
      <c r="F146" s="31">
        <f>'Op Rev Nor Component Indices'!P142</f>
        <v>0.99603480709830883</v>
      </c>
      <c r="G146" s="3">
        <f>'Op Rev Nor Component Indices'!Q142</f>
        <v>0.90889031536892473</v>
      </c>
      <c r="H146" s="3">
        <f>'Op Rev Nor Component Indices'!R142</f>
        <v>0.90889031536892473</v>
      </c>
      <c r="I146" s="3">
        <f>'Op Rev Nor Component Indices'!S142</f>
        <v>0.51488765868937936</v>
      </c>
      <c r="J146" s="3">
        <f>'Op Rev Nor Component Indices'!T142</f>
        <v>0.9913552278231329</v>
      </c>
      <c r="K146" s="3">
        <f t="shared" si="5"/>
        <v>0.9705167971066766</v>
      </c>
      <c r="L146" s="34">
        <f t="shared" si="4"/>
        <v>1.0356469628319469</v>
      </c>
      <c r="N146"/>
    </row>
    <row r="147" spans="1:14" ht="13.5" thickBot="1" x14ac:dyDescent="0.25">
      <c r="A147" s="9" t="str">
        <f>'Op Rev Nor Component Indices'!A143</f>
        <v>CHELTENHAM</v>
      </c>
      <c r="B147" s="7" t="str">
        <f>'Op Rev Nor Component Indices'!B143</f>
        <v>RTE</v>
      </c>
      <c r="C147" s="2" t="str">
        <f>'Op Rev Nor Component Indices'!C143</f>
        <v>GLOUCESTERSHIRE HOSPITALS NHS FOUNDATION TRUST</v>
      </c>
      <c r="D147" s="31">
        <f>'Op Rev Nor Component Indices'!N143</f>
        <v>0.97615299160813285</v>
      </c>
      <c r="E147" s="31">
        <f>'Op Rev Nor Component Indices'!O143</f>
        <v>0.97615299160813285</v>
      </c>
      <c r="F147" s="31">
        <f>'Op Rev Nor Component Indices'!P143</f>
        <v>0.99603480709830883</v>
      </c>
      <c r="G147" s="3">
        <f>'Op Rev Nor Component Indices'!Q143</f>
        <v>0.91180141554707173</v>
      </c>
      <c r="H147" s="3">
        <f>'Op Rev Nor Component Indices'!R143</f>
        <v>0.91180141554707173</v>
      </c>
      <c r="I147" s="3">
        <f>'Op Rev Nor Component Indices'!S143</f>
        <v>0.76077719420501244</v>
      </c>
      <c r="J147" s="3">
        <f>'Op Rev Nor Component Indices'!T143</f>
        <v>0.88096579020541554</v>
      </c>
      <c r="K147" s="3">
        <f t="shared" si="5"/>
        <v>0.98464471117351382</v>
      </c>
      <c r="L147" s="34">
        <f t="shared" si="4"/>
        <v>1.0507229835026766</v>
      </c>
      <c r="N147"/>
    </row>
    <row r="148" spans="1:14" ht="13.5" thickBot="1" x14ac:dyDescent="0.25">
      <c r="A148" s="9" t="str">
        <f>'Op Rev Nor Component Indices'!A144</f>
        <v>NORTH SHIELDS</v>
      </c>
      <c r="B148" s="7" t="str">
        <f>'Op Rev Nor Component Indices'!B144</f>
        <v>RTF</v>
      </c>
      <c r="C148" s="2" t="str">
        <f>'Op Rev Nor Component Indices'!C144</f>
        <v>NORTHUMBRIA HEALTHCARE NHS FOUNDATION TRUST</v>
      </c>
      <c r="D148" s="31">
        <f>'Op Rev Nor Component Indices'!N144</f>
        <v>0.9397821942225637</v>
      </c>
      <c r="E148" s="31">
        <f>'Op Rev Nor Component Indices'!O144</f>
        <v>0.9397821942225637</v>
      </c>
      <c r="F148" s="31">
        <f>'Op Rev Nor Component Indices'!P144</f>
        <v>0.99603480709830883</v>
      </c>
      <c r="G148" s="3">
        <f>'Op Rev Nor Component Indices'!Q144</f>
        <v>0.92022632701503282</v>
      </c>
      <c r="H148" s="3">
        <f>'Op Rev Nor Component Indices'!R144</f>
        <v>0.92022632701503282</v>
      </c>
      <c r="I148" s="3">
        <f>'Op Rev Nor Component Indices'!S144</f>
        <v>6.4560574738524903E-2</v>
      </c>
      <c r="J148" s="3">
        <f>'Op Rev Nor Component Indices'!T144</f>
        <v>0.54715271234751262</v>
      </c>
      <c r="K148" s="3">
        <f t="shared" si="5"/>
        <v>0.96447113219587544</v>
      </c>
      <c r="L148" s="34">
        <f t="shared" si="4"/>
        <v>1.029195580927134</v>
      </c>
      <c r="N148"/>
    </row>
    <row r="149" spans="1:14" ht="13.5" thickBot="1" x14ac:dyDescent="0.25">
      <c r="A149" s="9" t="str">
        <f>'Op Rev Nor Component Indices'!A145</f>
        <v>DERBY</v>
      </c>
      <c r="B149" s="7" t="str">
        <f>'Op Rev Nor Component Indices'!B145</f>
        <v>RTG</v>
      </c>
      <c r="C149" s="2" t="str">
        <f>'Op Rev Nor Component Indices'!C145</f>
        <v>UNIVERSITY HOSPITALS OF DERBY AND BURTON NHS FOUNDATION TRUST</v>
      </c>
      <c r="D149" s="31">
        <f>'Op Rev Nor Component Indices'!N145</f>
        <v>0.96199407428998451</v>
      </c>
      <c r="E149" s="31">
        <f>'Op Rev Nor Component Indices'!O145</f>
        <v>0.96199407428998451</v>
      </c>
      <c r="F149" s="31">
        <f>'Op Rev Nor Component Indices'!P145</f>
        <v>0.99603480709830883</v>
      </c>
      <c r="G149" s="3">
        <f>'Op Rev Nor Component Indices'!Q145</f>
        <v>0.93910225982579565</v>
      </c>
      <c r="H149" s="3">
        <f>'Op Rev Nor Component Indices'!R145</f>
        <v>0.93910225982579565</v>
      </c>
      <c r="I149" s="3">
        <f>'Op Rev Nor Component Indices'!S145</f>
        <v>0.28667550690289573</v>
      </c>
      <c r="J149" s="3">
        <f>'Op Rev Nor Component Indices'!T145</f>
        <v>0.61176018602583881</v>
      </c>
      <c r="K149" s="3">
        <f t="shared" si="5"/>
        <v>0.97635521179761775</v>
      </c>
      <c r="L149" s="34">
        <f t="shared" si="4"/>
        <v>1.04187718621443</v>
      </c>
      <c r="N149"/>
    </row>
    <row r="150" spans="1:14" ht="13.5" thickBot="1" x14ac:dyDescent="0.25">
      <c r="A150" s="9" t="str">
        <f>'Op Rev Nor Component Indices'!A146</f>
        <v>OXFORD</v>
      </c>
      <c r="B150" s="7" t="str">
        <f>'Op Rev Nor Component Indices'!B146</f>
        <v>RTH</v>
      </c>
      <c r="C150" s="2" t="str">
        <f>'Op Rev Nor Component Indices'!C146</f>
        <v>OXFORD UNIVERSITY HOSPITALS NHS FOUNDATION TRUST</v>
      </c>
      <c r="D150" s="31">
        <f>'Op Rev Nor Component Indices'!N146</f>
        <v>1.0375415241910197</v>
      </c>
      <c r="E150" s="31">
        <f>'Op Rev Nor Component Indices'!O146</f>
        <v>1.0375415241910197</v>
      </c>
      <c r="F150" s="31">
        <f>'Op Rev Nor Component Indices'!P146</f>
        <v>0.99603480709830883</v>
      </c>
      <c r="G150" s="3">
        <f>'Op Rev Nor Component Indices'!Q146</f>
        <v>1.0640078796223074</v>
      </c>
      <c r="H150" s="3">
        <f>'Op Rev Nor Component Indices'!R146</f>
        <v>1.0640078796223074</v>
      </c>
      <c r="I150" s="3">
        <f>'Op Rev Nor Component Indices'!S146</f>
        <v>0.38220836843655498</v>
      </c>
      <c r="J150" s="3">
        <f>'Op Rev Nor Component Indices'!T146</f>
        <v>1.3604004784403174</v>
      </c>
      <c r="K150" s="3">
        <f t="shared" si="5"/>
        <v>1.0193455982225719</v>
      </c>
      <c r="L150" s="34">
        <f t="shared" si="4"/>
        <v>1.0877526035845444</v>
      </c>
      <c r="N150"/>
    </row>
    <row r="151" spans="1:14" ht="13.5" thickBot="1" x14ac:dyDescent="0.25">
      <c r="A151" s="9" t="str">
        <f>'Op Rev Nor Component Indices'!A147</f>
        <v>CHERTSEY</v>
      </c>
      <c r="B151" s="7" t="str">
        <f>'Op Rev Nor Component Indices'!B147</f>
        <v>RTK</v>
      </c>
      <c r="C151" s="2" t="str">
        <f>'Op Rev Nor Component Indices'!C147</f>
        <v>ASHFORD AND ST PETER'S HOSPITALS NHS FOUNDATION TRUST</v>
      </c>
      <c r="D151" s="31">
        <f>'Op Rev Nor Component Indices'!N147</f>
        <v>1.1278551554838014</v>
      </c>
      <c r="E151" s="31">
        <f>'Op Rev Nor Component Indices'!O147</f>
        <v>1.1278551554838014</v>
      </c>
      <c r="F151" s="31">
        <f>'Op Rev Nor Component Indices'!P147</f>
        <v>0.99748817379469135</v>
      </c>
      <c r="G151" s="3">
        <f>'Op Rev Nor Component Indices'!Q147</f>
        <v>1.0753328646454294</v>
      </c>
      <c r="H151" s="3">
        <f>'Op Rev Nor Component Indices'!R147</f>
        <v>1.0753328646454294</v>
      </c>
      <c r="I151" s="3">
        <f>'Op Rev Nor Component Indices'!S147</f>
        <v>0.61652302812964033</v>
      </c>
      <c r="J151" s="3">
        <f>'Op Rev Nor Component Indices'!T147</f>
        <v>1.2187089541887706</v>
      </c>
      <c r="K151" s="3">
        <f t="shared" si="5"/>
        <v>1.0629403871692891</v>
      </c>
      <c r="L151" s="34">
        <f t="shared" si="4"/>
        <v>1.1342729841720478</v>
      </c>
      <c r="N151"/>
    </row>
    <row r="152" spans="1:14" ht="13.5" thickBot="1" x14ac:dyDescent="0.25">
      <c r="A152" s="9" t="str">
        <f>'Op Rev Nor Component Indices'!A148</f>
        <v>REDHILL</v>
      </c>
      <c r="B152" s="7" t="str">
        <f>'Op Rev Nor Component Indices'!B148</f>
        <v>RTP</v>
      </c>
      <c r="C152" s="2" t="str">
        <f>'Op Rev Nor Component Indices'!C148</f>
        <v>SURREY AND SUSSEX HEALTHCARE NHS TRUST</v>
      </c>
      <c r="D152" s="31">
        <f>'Op Rev Nor Component Indices'!N148</f>
        <v>1.0916824485666159</v>
      </c>
      <c r="E152" s="31">
        <f>'Op Rev Nor Component Indices'!O148</f>
        <v>1.0916824485666159</v>
      </c>
      <c r="F152" s="31">
        <f>'Op Rev Nor Component Indices'!P148</f>
        <v>0.99748817379469135</v>
      </c>
      <c r="G152" s="3">
        <f>'Op Rev Nor Component Indices'!Q148</f>
        <v>1.1361128942111558</v>
      </c>
      <c r="H152" s="3">
        <f>'Op Rev Nor Component Indices'!R148</f>
        <v>1.1361128942111558</v>
      </c>
      <c r="I152" s="3">
        <f>'Op Rev Nor Component Indices'!S148</f>
        <v>0.22552173815544108</v>
      </c>
      <c r="J152" s="3">
        <f>'Op Rev Nor Component Indices'!T148</f>
        <v>1.20686723387164</v>
      </c>
      <c r="K152" s="3">
        <f t="shared" si="5"/>
        <v>1.0463256671124825</v>
      </c>
      <c r="L152" s="34">
        <f t="shared" si="4"/>
        <v>1.1165432710785368</v>
      </c>
      <c r="N152"/>
    </row>
    <row r="153" spans="1:14" ht="13.5" thickBot="1" x14ac:dyDescent="0.25">
      <c r="A153" s="9" t="str">
        <f>'Op Rev Nor Component Indices'!A149</f>
        <v>GLOUCESTER</v>
      </c>
      <c r="B153" s="7" t="str">
        <f>'Op Rev Nor Component Indices'!B149</f>
        <v>RTQ</v>
      </c>
      <c r="C153" s="2" t="str">
        <f>'Op Rev Nor Component Indices'!C149</f>
        <v>2GETHER NHS FOUNDATION TRUST</v>
      </c>
      <c r="D153" s="31">
        <f>'Op Rev Nor Component Indices'!N149</f>
        <v>0.96335787981188714</v>
      </c>
      <c r="E153" s="31">
        <f>'Op Rev Nor Component Indices'!O149</f>
        <v>0.96335787981188714</v>
      </c>
      <c r="F153" s="31">
        <f>'Op Rev Nor Component Indices'!P149</f>
        <v>0.99603480709830861</v>
      </c>
      <c r="G153" s="3">
        <f>'Op Rev Nor Component Indices'!Q149</f>
        <v>0.92081210049650775</v>
      </c>
      <c r="H153" s="3">
        <f>'Op Rev Nor Component Indices'!R149</f>
        <v>0.92081210049650775</v>
      </c>
      <c r="I153" s="3">
        <f>'Op Rev Nor Component Indices'!S149</f>
        <v>0.98110951282849168</v>
      </c>
      <c r="J153" s="3">
        <f>'Op Rev Nor Component Indices'!T149</f>
        <v>0.79734527305987146</v>
      </c>
      <c r="K153" s="3">
        <f t="shared" si="5"/>
        <v>0.97884447200304869</v>
      </c>
      <c r="L153" s="34">
        <f t="shared" si="4"/>
        <v>1.0445334975519962</v>
      </c>
      <c r="N153"/>
    </row>
    <row r="154" spans="1:14" ht="13.5" thickBot="1" x14ac:dyDescent="0.25">
      <c r="A154" s="9" t="str">
        <f>'Op Rev Nor Component Indices'!A150</f>
        <v>MIDDLESBROUGH</v>
      </c>
      <c r="B154" s="7" t="str">
        <f>'Op Rev Nor Component Indices'!B150</f>
        <v>RTR</v>
      </c>
      <c r="C154" s="2" t="str">
        <f>'Op Rev Nor Component Indices'!C150</f>
        <v>SOUTH TEES HOSPITALS NHS FOUNDATION TRUST</v>
      </c>
      <c r="D154" s="31">
        <f>'Op Rev Nor Component Indices'!N150</f>
        <v>0.93208764111255171</v>
      </c>
      <c r="E154" s="31">
        <f>'Op Rev Nor Component Indices'!O150</f>
        <v>0.93208764111255171</v>
      </c>
      <c r="F154" s="31">
        <f>'Op Rev Nor Component Indices'!P150</f>
        <v>0.99603480709830883</v>
      </c>
      <c r="G154" s="3">
        <f>'Op Rev Nor Component Indices'!Q150</f>
        <v>0.93521078955409265</v>
      </c>
      <c r="H154" s="3">
        <f>'Op Rev Nor Component Indices'!R150</f>
        <v>0.93521078955409265</v>
      </c>
      <c r="I154" s="3">
        <f>'Op Rev Nor Component Indices'!S150</f>
        <v>4.7719824134060507E-2</v>
      </c>
      <c r="J154" s="3">
        <f>'Op Rev Nor Component Indices'!T150</f>
        <v>0.6098278165198564</v>
      </c>
      <c r="K154" s="3">
        <f t="shared" si="5"/>
        <v>0.96142581361745982</v>
      </c>
      <c r="L154" s="34">
        <f t="shared" si="4"/>
        <v>1.025945894836183</v>
      </c>
      <c r="N154"/>
    </row>
    <row r="155" spans="1:14" ht="13.5" thickBot="1" x14ac:dyDescent="0.25">
      <c r="A155" s="9" t="str">
        <f>'Op Rev Nor Component Indices'!A151</f>
        <v>WARRINGTON</v>
      </c>
      <c r="B155" s="7" t="str">
        <f>'Op Rev Nor Component Indices'!B151</f>
        <v>RTV</v>
      </c>
      <c r="C155" s="2" t="str">
        <f>'Op Rev Nor Component Indices'!C151</f>
        <v>NORTH WEST BOROUGHS HEALTHCARE NHS FOUNDATION TRUST</v>
      </c>
      <c r="D155" s="31">
        <f>'Op Rev Nor Component Indices'!N151</f>
        <v>0.95287908275125943</v>
      </c>
      <c r="E155" s="31">
        <f>'Op Rev Nor Component Indices'!O151</f>
        <v>0.95287908275125943</v>
      </c>
      <c r="F155" s="31">
        <f>'Op Rev Nor Component Indices'!P151</f>
        <v>0.99603480709830872</v>
      </c>
      <c r="G155" s="3">
        <f>'Op Rev Nor Component Indices'!Q151</f>
        <v>0.941936625981452</v>
      </c>
      <c r="H155" s="3">
        <f>'Op Rev Nor Component Indices'!R151</f>
        <v>0.941936625981452</v>
      </c>
      <c r="I155" s="3">
        <f>'Op Rev Nor Component Indices'!S151</f>
        <v>0.16111384802785778</v>
      </c>
      <c r="J155" s="3">
        <f>'Op Rev Nor Component Indices'!T151</f>
        <v>0.62361749004389933</v>
      </c>
      <c r="K155" s="3">
        <f t="shared" si="5"/>
        <v>0.97185392631586709</v>
      </c>
      <c r="L155" s="34">
        <f t="shared" si="4"/>
        <v>1.0370738251062943</v>
      </c>
      <c r="N155"/>
    </row>
    <row r="156" spans="1:14" ht="13.5" thickBot="1" x14ac:dyDescent="0.25">
      <c r="A156" s="9" t="str">
        <f>'Op Rev Nor Component Indices'!A152</f>
        <v>KENDAL</v>
      </c>
      <c r="B156" s="7" t="str">
        <f>'Op Rev Nor Component Indices'!B152</f>
        <v>RTX</v>
      </c>
      <c r="C156" s="2" t="str">
        <f>'Op Rev Nor Component Indices'!C152</f>
        <v>UNIVERSITY HOSPITALS OF MORECAMBE BAY NHS FOUNDATION TRUST</v>
      </c>
      <c r="D156" s="31">
        <f>'Op Rev Nor Component Indices'!N152</f>
        <v>0.92806982676496419</v>
      </c>
      <c r="E156" s="31">
        <f>'Op Rev Nor Component Indices'!O152</f>
        <v>0.92806982676496419</v>
      </c>
      <c r="F156" s="31">
        <f>'Op Rev Nor Component Indices'!P152</f>
        <v>0.99603480709830883</v>
      </c>
      <c r="G156" s="3">
        <f>'Op Rev Nor Component Indices'!Q152</f>
        <v>0.94218803125588957</v>
      </c>
      <c r="H156" s="3">
        <f>'Op Rev Nor Component Indices'!R152</f>
        <v>0.94218803125588957</v>
      </c>
      <c r="I156" s="3">
        <f>'Op Rev Nor Component Indices'!S152</f>
        <v>0.17341368147230637</v>
      </c>
      <c r="J156" s="3">
        <f>'Op Rev Nor Component Indices'!T152</f>
        <v>0.57885385455888483</v>
      </c>
      <c r="K156" s="3">
        <f t="shared" si="5"/>
        <v>0.95981078282243204</v>
      </c>
      <c r="L156" s="34">
        <f t="shared" si="4"/>
        <v>1.0242224813489185</v>
      </c>
      <c r="N156"/>
    </row>
    <row r="157" spans="1:14" ht="13.5" thickBot="1" x14ac:dyDescent="0.25">
      <c r="A157" s="9" t="str">
        <f>'Op Rev Nor Component Indices'!A153</f>
        <v>LONDON</v>
      </c>
      <c r="B157" s="7" t="str">
        <f>'Op Rev Nor Component Indices'!B153</f>
        <v>RV3</v>
      </c>
      <c r="C157" s="2" t="str">
        <f>'Op Rev Nor Component Indices'!C153</f>
        <v>CENTRAL AND NORTH WEST LONDON NHS FOUNDATION TRUST</v>
      </c>
      <c r="D157" s="31">
        <f>'Op Rev Nor Component Indices'!N153</f>
        <v>1.1423199834878976</v>
      </c>
      <c r="E157" s="31">
        <f>'Op Rev Nor Component Indices'!O153</f>
        <v>1.1423199834878976</v>
      </c>
      <c r="F157" s="31">
        <f>'Op Rev Nor Component Indices'!P153</f>
        <v>1.0145837049117177</v>
      </c>
      <c r="G157" s="3">
        <f>'Op Rev Nor Component Indices'!Q153</f>
        <v>1.1653293513058998</v>
      </c>
      <c r="H157" s="3">
        <f>'Op Rev Nor Component Indices'!R153</f>
        <v>1.1653293513058998</v>
      </c>
      <c r="I157" s="3">
        <f>'Op Rev Nor Component Indices'!S153</f>
        <v>2.1607537488301105</v>
      </c>
      <c r="J157" s="3">
        <f>'Op Rev Nor Component Indices'!T153</f>
        <v>2.5666811615894738</v>
      </c>
      <c r="K157" s="3">
        <f t="shared" si="5"/>
        <v>1.0841789879595591</v>
      </c>
      <c r="L157" s="34">
        <f t="shared" si="4"/>
        <v>1.1569368808390785</v>
      </c>
      <c r="N157"/>
    </row>
    <row r="158" spans="1:14" ht="13.5" thickBot="1" x14ac:dyDescent="0.25">
      <c r="A158" s="9" t="str">
        <f>'Op Rev Nor Component Indices'!A154</f>
        <v>LONDON</v>
      </c>
      <c r="B158" s="7" t="str">
        <f>'Op Rev Nor Component Indices'!B154</f>
        <v>RV5</v>
      </c>
      <c r="C158" s="2" t="str">
        <f>'Op Rev Nor Component Indices'!C154</f>
        <v>SOUTH LONDON AND MAUDSLEY NHS FOUNDATION TRUST</v>
      </c>
      <c r="D158" s="31">
        <f>'Op Rev Nor Component Indices'!N154</f>
        <v>1.1520908951773519</v>
      </c>
      <c r="E158" s="31">
        <f>'Op Rev Nor Component Indices'!O154</f>
        <v>1.1520908951773519</v>
      </c>
      <c r="F158" s="31">
        <f>'Op Rev Nor Component Indices'!P154</f>
        <v>1.016568399550549</v>
      </c>
      <c r="G158" s="3">
        <f>'Op Rev Nor Component Indices'!Q154</f>
        <v>1.1571555655493517</v>
      </c>
      <c r="H158" s="3">
        <f>'Op Rev Nor Component Indices'!R154</f>
        <v>1.1571555655493517</v>
      </c>
      <c r="I158" s="3">
        <f>'Op Rev Nor Component Indices'!S154</f>
        <v>5.2620714417412284E-2</v>
      </c>
      <c r="J158" s="3">
        <f>'Op Rev Nor Component Indices'!T154</f>
        <v>1.4507140871317681</v>
      </c>
      <c r="K158" s="3">
        <f t="shared" si="5"/>
        <v>1.0794279516127179</v>
      </c>
      <c r="L158" s="34">
        <f t="shared" si="4"/>
        <v>1.1518670083983551</v>
      </c>
      <c r="N158"/>
    </row>
    <row r="159" spans="1:14" ht="13.5" thickBot="1" x14ac:dyDescent="0.25">
      <c r="A159" s="9" t="str">
        <f>'Op Rev Nor Component Indices'!A155</f>
        <v>HULL</v>
      </c>
      <c r="B159" s="7" t="str">
        <f>'Op Rev Nor Component Indices'!B155</f>
        <v>RV9</v>
      </c>
      <c r="C159" s="2" t="str">
        <f>'Op Rev Nor Component Indices'!C155</f>
        <v>HUMBER TEACHING NHS FOUNDATION TRUST</v>
      </c>
      <c r="D159" s="31">
        <f>'Op Rev Nor Component Indices'!N155</f>
        <v>0.90574392255935343</v>
      </c>
      <c r="E159" s="31">
        <f>'Op Rev Nor Component Indices'!O155</f>
        <v>0.90574392255935343</v>
      </c>
      <c r="F159" s="31">
        <f>'Op Rev Nor Component Indices'!P155</f>
        <v>0.99603480709830883</v>
      </c>
      <c r="G159" s="3">
        <f>'Op Rev Nor Component Indices'!Q155</f>
        <v>0.86931840749659584</v>
      </c>
      <c r="H159" s="3">
        <f>'Op Rev Nor Component Indices'!R155</f>
        <v>0.86931840749659584</v>
      </c>
      <c r="I159" s="3">
        <f>'Op Rev Nor Component Indices'!S155</f>
        <v>0.14125861599008993</v>
      </c>
      <c r="J159" s="3">
        <f>'Op Rev Nor Component Indices'!T155</f>
        <v>0.49224880376816149</v>
      </c>
      <c r="K159" s="3">
        <f t="shared" si="5"/>
        <v>0.94677215370627699</v>
      </c>
      <c r="L159" s="34">
        <f t="shared" si="4"/>
        <v>1.0103088461765084</v>
      </c>
      <c r="N159"/>
    </row>
    <row r="160" spans="1:14" ht="13.5" thickBot="1" x14ac:dyDescent="0.25">
      <c r="A160" s="9" t="str">
        <f>'Op Rev Nor Component Indices'!A156</f>
        <v>BRISTOL</v>
      </c>
      <c r="B160" s="7" t="str">
        <f>'Op Rev Nor Component Indices'!B156</f>
        <v>RVJ</v>
      </c>
      <c r="C160" s="2" t="str">
        <f>'Op Rev Nor Component Indices'!C156</f>
        <v>NORTH BRISTOL NHS TRUST</v>
      </c>
      <c r="D160" s="31">
        <f>'Op Rev Nor Component Indices'!N156</f>
        <v>1.0001039743466043</v>
      </c>
      <c r="E160" s="31">
        <f>'Op Rev Nor Component Indices'!O156</f>
        <v>1.0001039743466043</v>
      </c>
      <c r="F160" s="31">
        <f>'Op Rev Nor Component Indices'!P156</f>
        <v>0.99603480709830883</v>
      </c>
      <c r="G160" s="3">
        <f>'Op Rev Nor Component Indices'!Q156</f>
        <v>0.94496074177748646</v>
      </c>
      <c r="H160" s="3">
        <f>'Op Rev Nor Component Indices'!R156</f>
        <v>0.94496074177748646</v>
      </c>
      <c r="I160" s="3">
        <f>'Op Rev Nor Component Indices'!S156</f>
        <v>0.49301957028679189</v>
      </c>
      <c r="J160" s="3">
        <f>'Op Rev Nor Component Indices'!T156</f>
        <v>0.91592602570615544</v>
      </c>
      <c r="K160" s="3">
        <f t="shared" si="5"/>
        <v>0.99655939343960587</v>
      </c>
      <c r="L160" s="34">
        <f t="shared" si="4"/>
        <v>1.0634372451607668</v>
      </c>
      <c r="N160"/>
    </row>
    <row r="161" spans="1:14" ht="13.5" thickBot="1" x14ac:dyDescent="0.25">
      <c r="A161" s="9" t="str">
        <f>'Op Rev Nor Component Indices'!A157</f>
        <v>CHIPPENHAM</v>
      </c>
      <c r="B161" s="7" t="str">
        <f>'Op Rev Nor Component Indices'!B157</f>
        <v>RVN</v>
      </c>
      <c r="C161" s="2" t="str">
        <f>'Op Rev Nor Component Indices'!C157</f>
        <v>AVON AND WILTSHIRE MENTAL HEALTH PARTNERSHIP NHS TRUST</v>
      </c>
      <c r="D161" s="31">
        <f>'Op Rev Nor Component Indices'!N157</f>
        <v>0.98483029105258335</v>
      </c>
      <c r="E161" s="31">
        <f>'Op Rev Nor Component Indices'!O157</f>
        <v>0.98483029105258335</v>
      </c>
      <c r="F161" s="31">
        <f>'Op Rev Nor Component Indices'!P157</f>
        <v>0.99603480709830883</v>
      </c>
      <c r="G161" s="3">
        <f>'Op Rev Nor Component Indices'!Q157</f>
        <v>0.93863748610951681</v>
      </c>
      <c r="H161" s="3">
        <f>'Op Rev Nor Component Indices'!R157</f>
        <v>0.93863748610951681</v>
      </c>
      <c r="I161" s="3">
        <f>'Op Rev Nor Component Indices'!S157</f>
        <v>0.29066006993338939</v>
      </c>
      <c r="J161" s="3">
        <f>'Op Rev Nor Component Indices'!T157</f>
        <v>0.83824745701667469</v>
      </c>
      <c r="K161" s="3">
        <f t="shared" si="5"/>
        <v>0.98830487063754313</v>
      </c>
      <c r="L161" s="34">
        <f t="shared" si="4"/>
        <v>1.0546287716803808</v>
      </c>
      <c r="N161"/>
    </row>
    <row r="162" spans="1:14" ht="13.5" thickBot="1" x14ac:dyDescent="0.25">
      <c r="A162" s="9" t="str">
        <f>'Op Rev Nor Component Indices'!A158</f>
        <v>CARSHALTON</v>
      </c>
      <c r="B162" s="7" t="str">
        <f>'Op Rev Nor Component Indices'!B158</f>
        <v>RVR</v>
      </c>
      <c r="C162" s="2" t="str">
        <f>'Op Rev Nor Component Indices'!C158</f>
        <v>EPSOM AND ST HELIER UNIVERSITY HOSPITALS NHS TRUST</v>
      </c>
      <c r="D162" s="31">
        <f>'Op Rev Nor Component Indices'!N158</f>
        <v>1.1488676589737681</v>
      </c>
      <c r="E162" s="31">
        <f>'Op Rev Nor Component Indices'!O158</f>
        <v>1.1488676589737681</v>
      </c>
      <c r="F162" s="31">
        <f>'Op Rev Nor Component Indices'!P158</f>
        <v>1.0080813377810405</v>
      </c>
      <c r="G162" s="3">
        <f>'Op Rev Nor Component Indices'!Q158</f>
        <v>1.1171776793076367</v>
      </c>
      <c r="H162" s="3">
        <f>'Op Rev Nor Component Indices'!R158</f>
        <v>1.1171776793076367</v>
      </c>
      <c r="I162" s="3">
        <f>'Op Rev Nor Component Indices'!S158</f>
        <v>0.93381295893629501</v>
      </c>
      <c r="J162" s="3">
        <f>'Op Rev Nor Component Indices'!T158</f>
        <v>1.226424331719361</v>
      </c>
      <c r="K162" s="3">
        <f t="shared" si="5"/>
        <v>1.0764069169360477</v>
      </c>
      <c r="L162" s="34">
        <f t="shared" si="4"/>
        <v>1.1486432358713563</v>
      </c>
      <c r="N162"/>
    </row>
    <row r="163" spans="1:14" ht="13.5" thickBot="1" x14ac:dyDescent="0.25">
      <c r="A163" s="9" t="str">
        <f>'Op Rev Nor Component Indices'!A159</f>
        <v>CANTERBURY</v>
      </c>
      <c r="B163" s="7" t="str">
        <f>'Op Rev Nor Component Indices'!B159</f>
        <v>RVV</v>
      </c>
      <c r="C163" s="2" t="str">
        <f>'Op Rev Nor Component Indices'!C159</f>
        <v>EAST KENT HOSPITALS UNIVERSITY NHS FOUNDATION TRUST</v>
      </c>
      <c r="D163" s="31">
        <f>'Op Rev Nor Component Indices'!N159</f>
        <v>0.93872538604734579</v>
      </c>
      <c r="E163" s="31">
        <f>'Op Rev Nor Component Indices'!O159</f>
        <v>0.93872538604734579</v>
      </c>
      <c r="F163" s="31">
        <f>'Op Rev Nor Component Indices'!P159</f>
        <v>0.99603480709830883</v>
      </c>
      <c r="G163" s="3">
        <f>'Op Rev Nor Component Indices'!Q159</f>
        <v>1.0970526389043469</v>
      </c>
      <c r="H163" s="3">
        <f>'Op Rev Nor Component Indices'!R159</f>
        <v>1.0970526389043469</v>
      </c>
      <c r="I163" s="3">
        <f>'Op Rev Nor Component Indices'!S159</f>
        <v>0.29703928546399228</v>
      </c>
      <c r="J163" s="3">
        <f>'Op Rev Nor Component Indices'!T159</f>
        <v>0.87485361765642411</v>
      </c>
      <c r="K163" s="3">
        <f t="shared" si="5"/>
        <v>0.97053620375913441</v>
      </c>
      <c r="L163" s="34">
        <f t="shared" si="4"/>
        <v>1.0356676718405251</v>
      </c>
      <c r="N163"/>
    </row>
    <row r="164" spans="1:14" ht="13.5" thickBot="1" x14ac:dyDescent="0.25">
      <c r="A164" s="9" t="str">
        <f>'Op Rev Nor Component Indices'!A160</f>
        <v>HARTLEPOOL</v>
      </c>
      <c r="B164" s="7" t="str">
        <f>'Op Rev Nor Component Indices'!B160</f>
        <v>RVW</v>
      </c>
      <c r="C164" s="2" t="str">
        <f>'Op Rev Nor Component Indices'!C160</f>
        <v>NORTH TEES AND HARTLEPOOL NHS FOUNDATION TRUST</v>
      </c>
      <c r="D164" s="31">
        <f>'Op Rev Nor Component Indices'!N160</f>
        <v>0.92477421023356288</v>
      </c>
      <c r="E164" s="31">
        <f>'Op Rev Nor Component Indices'!O160</f>
        <v>0.92477421023356288</v>
      </c>
      <c r="F164" s="31">
        <f>'Op Rev Nor Component Indices'!P160</f>
        <v>0.99603480709830883</v>
      </c>
      <c r="G164" s="3">
        <f>'Op Rev Nor Component Indices'!Q160</f>
        <v>0.90888751266691903</v>
      </c>
      <c r="H164" s="3">
        <f>'Op Rev Nor Component Indices'!R160</f>
        <v>0.90888751266691903</v>
      </c>
      <c r="I164" s="3">
        <f>'Op Rev Nor Component Indices'!S160</f>
        <v>9.9729575794627531E-2</v>
      </c>
      <c r="J164" s="3">
        <f>'Op Rev Nor Component Indices'!T160</f>
        <v>0.5710972463045989</v>
      </c>
      <c r="K164" s="3">
        <f t="shared" si="5"/>
        <v>0.95717669826657215</v>
      </c>
      <c r="L164" s="34">
        <f t="shared" si="4"/>
        <v>1.0214116266803011</v>
      </c>
      <c r="N164"/>
    </row>
    <row r="165" spans="1:14" ht="13.5" thickBot="1" x14ac:dyDescent="0.25">
      <c r="A165" s="9" t="str">
        <f>'Op Rev Nor Component Indices'!A161</f>
        <v>SOUTHPORT</v>
      </c>
      <c r="B165" s="7" t="str">
        <f>'Op Rev Nor Component Indices'!B161</f>
        <v>RVY</v>
      </c>
      <c r="C165" s="2" t="str">
        <f>'Op Rev Nor Component Indices'!C161</f>
        <v>SOUTHPORT AND ORMSKIRK HOSPITAL NHS TRUST</v>
      </c>
      <c r="D165" s="31">
        <f>'Op Rev Nor Component Indices'!N161</f>
        <v>0.94267725238651223</v>
      </c>
      <c r="E165" s="31">
        <f>'Op Rev Nor Component Indices'!O161</f>
        <v>0.94267725238651223</v>
      </c>
      <c r="F165" s="31">
        <f>'Op Rev Nor Component Indices'!P161</f>
        <v>0.99603480709830883</v>
      </c>
      <c r="G165" s="3">
        <f>'Op Rev Nor Component Indices'!Q161</f>
        <v>0.97516356753124211</v>
      </c>
      <c r="H165" s="3">
        <f>'Op Rev Nor Component Indices'!R161</f>
        <v>0.97516356753124211</v>
      </c>
      <c r="I165" s="3">
        <f>'Op Rev Nor Component Indices'!S161</f>
        <v>0.21587848142074081</v>
      </c>
      <c r="J165" s="3">
        <f>'Op Rev Nor Component Indices'!T161</f>
        <v>0.57547190449939511</v>
      </c>
      <c r="K165" s="3">
        <f t="shared" si="5"/>
        <v>0.96773350218383691</v>
      </c>
      <c r="L165" s="34">
        <f t="shared" si="4"/>
        <v>1.0326768844756546</v>
      </c>
      <c r="N165"/>
    </row>
    <row r="166" spans="1:14" ht="13.5" thickBot="1" x14ac:dyDescent="0.25">
      <c r="A166" s="9" t="str">
        <f>'Op Rev Nor Component Indices'!A162</f>
        <v>SOUTHAMPTON</v>
      </c>
      <c r="B166" s="7" t="str">
        <f>'Op Rev Nor Component Indices'!B162</f>
        <v>RW1</v>
      </c>
      <c r="C166" s="2" t="str">
        <f>'Op Rev Nor Component Indices'!C162</f>
        <v>SOUTHERN HEALTH NHS FOUNDATION TRUST</v>
      </c>
      <c r="D166" s="31">
        <f>'Op Rev Nor Component Indices'!N162</f>
        <v>1.0169584402287661</v>
      </c>
      <c r="E166" s="31">
        <f>'Op Rev Nor Component Indices'!O162</f>
        <v>1.0169584402287661</v>
      </c>
      <c r="F166" s="31">
        <f>'Op Rev Nor Component Indices'!P162</f>
        <v>0.99603480709830905</v>
      </c>
      <c r="G166" s="3">
        <f>'Op Rev Nor Component Indices'!Q162</f>
        <v>1.0540476256653113</v>
      </c>
      <c r="H166" s="3">
        <f>'Op Rev Nor Component Indices'!R162</f>
        <v>1.0540476256653113</v>
      </c>
      <c r="I166" s="3">
        <f>'Op Rev Nor Component Indices'!S162</f>
        <v>0.67941954764733892</v>
      </c>
      <c r="J166" s="3">
        <f>'Op Rev Nor Component Indices'!T162</f>
        <v>0.84697305438613912</v>
      </c>
      <c r="K166" s="3">
        <f t="shared" si="5"/>
        <v>1.0075444392890587</v>
      </c>
      <c r="L166" s="34">
        <f t="shared" si="4"/>
        <v>1.0751594836675826</v>
      </c>
      <c r="N166"/>
    </row>
    <row r="167" spans="1:14" ht="13.5" thickBot="1" x14ac:dyDescent="0.25">
      <c r="A167" s="9" t="str">
        <f>'Op Rev Nor Component Indices'!A163</f>
        <v>PRESCOT</v>
      </c>
      <c r="B167" s="7" t="str">
        <f>'Op Rev Nor Component Indices'!B163</f>
        <v>RW4</v>
      </c>
      <c r="C167" s="2" t="str">
        <f>'Op Rev Nor Component Indices'!C163</f>
        <v>MERSEY CARE NHS FOUNDATION TRUST</v>
      </c>
      <c r="D167" s="31">
        <f>'Op Rev Nor Component Indices'!N163</f>
        <v>0.94041985659246552</v>
      </c>
      <c r="E167" s="31">
        <f>'Op Rev Nor Component Indices'!O163</f>
        <v>0.94041985659246552</v>
      </c>
      <c r="F167" s="31">
        <f>'Op Rev Nor Component Indices'!P163</f>
        <v>0.99603480709830883</v>
      </c>
      <c r="G167" s="3">
        <f>'Op Rev Nor Component Indices'!Q163</f>
        <v>0.97229000683769051</v>
      </c>
      <c r="H167" s="3">
        <f>'Op Rev Nor Component Indices'!R163</f>
        <v>0.97229000683769051</v>
      </c>
      <c r="I167" s="3">
        <f>'Op Rev Nor Component Indices'!S163</f>
        <v>8.8712856383549435E-2</v>
      </c>
      <c r="J167" s="3">
        <f>'Op Rev Nor Component Indices'!T163</f>
        <v>0.66302180912841102</v>
      </c>
      <c r="K167" s="3">
        <f t="shared" si="5"/>
        <v>0.96670469924803004</v>
      </c>
      <c r="L167" s="34">
        <f t="shared" si="4"/>
        <v>1.0315790398644151</v>
      </c>
      <c r="N167"/>
    </row>
    <row r="168" spans="1:14" ht="13.5" thickBot="1" x14ac:dyDescent="0.25">
      <c r="A168" s="9" t="str">
        <f>'Op Rev Nor Component Indices'!A164</f>
        <v>PRESTON</v>
      </c>
      <c r="B168" s="7" t="str">
        <f>'Op Rev Nor Component Indices'!B164</f>
        <v>RW5</v>
      </c>
      <c r="C168" s="2" t="str">
        <f>'Op Rev Nor Component Indices'!C164</f>
        <v>LANCASHIRE CARE NHS FOUNDATION TRUST</v>
      </c>
      <c r="D168" s="31">
        <f>'Op Rev Nor Component Indices'!N164</f>
        <v>0.92584700842845824</v>
      </c>
      <c r="E168" s="31">
        <f>'Op Rev Nor Component Indices'!O164</f>
        <v>0.92584700842845824</v>
      </c>
      <c r="F168" s="31">
        <f>'Op Rev Nor Component Indices'!P164</f>
        <v>0.99603480709830883</v>
      </c>
      <c r="G168" s="3">
        <f>'Op Rev Nor Component Indices'!Q164</f>
        <v>0.96772250345125532</v>
      </c>
      <c r="H168" s="3">
        <f>'Op Rev Nor Component Indices'!R164</f>
        <v>0.96772250345125532</v>
      </c>
      <c r="I168" s="3">
        <f>'Op Rev Nor Component Indices'!S164</f>
        <v>0.22493629000086648</v>
      </c>
      <c r="J168" s="3">
        <f>'Op Rev Nor Component Indices'!T164</f>
        <v>0.6171034318154307</v>
      </c>
      <c r="K168" s="3">
        <f t="shared" si="5"/>
        <v>0.95969287915661272</v>
      </c>
      <c r="L168" s="34">
        <f t="shared" si="4"/>
        <v>1.0240966653158765</v>
      </c>
      <c r="N168"/>
    </row>
    <row r="169" spans="1:14" ht="13.5" thickBot="1" x14ac:dyDescent="0.25">
      <c r="A169" s="9" t="str">
        <f>'Op Rev Nor Component Indices'!A165</f>
        <v>MANCHESTER</v>
      </c>
      <c r="B169" s="7" t="str">
        <f>'Op Rev Nor Component Indices'!B165</f>
        <v>RW6</v>
      </c>
      <c r="C169" s="2" t="str">
        <f>'Op Rev Nor Component Indices'!C165</f>
        <v>PENNINE ACUTE HOSPITALS NHS TRUST</v>
      </c>
      <c r="D169" s="31">
        <f>'Op Rev Nor Component Indices'!N165</f>
        <v>0.95890711592536548</v>
      </c>
      <c r="E169" s="31">
        <f>'Op Rev Nor Component Indices'!O165</f>
        <v>0.95890711592536548</v>
      </c>
      <c r="F169" s="31">
        <f>'Op Rev Nor Component Indices'!P165</f>
        <v>0.99603480709830883</v>
      </c>
      <c r="G169" s="3">
        <f>'Op Rev Nor Component Indices'!Q165</f>
        <v>0.95817538512829936</v>
      </c>
      <c r="H169" s="3">
        <f>'Op Rev Nor Component Indices'!R165</f>
        <v>0.95817538512829936</v>
      </c>
      <c r="I169" s="3">
        <f>'Op Rev Nor Component Indices'!S165</f>
        <v>0.40283009419888111</v>
      </c>
      <c r="J169" s="3">
        <f>'Op Rev Nor Component Indices'!T165</f>
        <v>0.70908349068475918</v>
      </c>
      <c r="K169" s="3">
        <f t="shared" si="5"/>
        <v>0.9760600162530646</v>
      </c>
      <c r="L169" s="34">
        <f t="shared" si="4"/>
        <v>1.0415621804669051</v>
      </c>
      <c r="N169"/>
    </row>
    <row r="170" spans="1:14" ht="13.5" thickBot="1" x14ac:dyDescent="0.25">
      <c r="A170" s="9" t="str">
        <f>'Op Rev Nor Component Indices'!A166</f>
        <v>HULL</v>
      </c>
      <c r="B170" s="7" t="str">
        <f>'Op Rev Nor Component Indices'!B166</f>
        <v>RWA</v>
      </c>
      <c r="C170" s="2" t="str">
        <f>'Op Rev Nor Component Indices'!C166</f>
        <v>HULL AND EAST YORKSHIRE HOSPITALS NHS TRUST</v>
      </c>
      <c r="D170" s="31">
        <f>'Op Rev Nor Component Indices'!N166</f>
        <v>0.91616449993341875</v>
      </c>
      <c r="E170" s="31">
        <f>'Op Rev Nor Component Indices'!O166</f>
        <v>0.91616449993341875</v>
      </c>
      <c r="F170" s="31">
        <f>'Op Rev Nor Component Indices'!P166</f>
        <v>0.99603480709830883</v>
      </c>
      <c r="G170" s="3">
        <f>'Op Rev Nor Component Indices'!Q166</f>
        <v>0.85189069256672922</v>
      </c>
      <c r="H170" s="3">
        <f>'Op Rev Nor Component Indices'!R166</f>
        <v>0.85189069256672922</v>
      </c>
      <c r="I170" s="3">
        <f>'Op Rev Nor Component Indices'!S166</f>
        <v>7.7386047457428137E-2</v>
      </c>
      <c r="J170" s="3">
        <f>'Op Rev Nor Component Indices'!T166</f>
        <v>0.4642339211785847</v>
      </c>
      <c r="K170" s="3">
        <f t="shared" si="5"/>
        <v>0.95104417534405317</v>
      </c>
      <c r="L170" s="34">
        <f t="shared" si="4"/>
        <v>1.0148675578314792</v>
      </c>
      <c r="N170"/>
    </row>
    <row r="171" spans="1:14" ht="13.5" thickBot="1" x14ac:dyDescent="0.25">
      <c r="A171" s="9" t="str">
        <f>'Op Rev Nor Component Indices'!A167</f>
        <v>LINCOLN</v>
      </c>
      <c r="B171" s="7" t="str">
        <f>'Op Rev Nor Component Indices'!B167</f>
        <v>RWD</v>
      </c>
      <c r="C171" s="2" t="str">
        <f>'Op Rev Nor Component Indices'!C167</f>
        <v>UNITED LINCOLNSHIRE HOSPITALS NHS TRUST</v>
      </c>
      <c r="D171" s="31">
        <f>'Op Rev Nor Component Indices'!N167</f>
        <v>0.91085349894014711</v>
      </c>
      <c r="E171" s="31">
        <f>'Op Rev Nor Component Indices'!O167</f>
        <v>0.91085349894014711</v>
      </c>
      <c r="F171" s="31">
        <f>'Op Rev Nor Component Indices'!P167</f>
        <v>0.99603480709830883</v>
      </c>
      <c r="G171" s="3">
        <f>'Op Rev Nor Component Indices'!Q167</f>
        <v>0.9850099932893176</v>
      </c>
      <c r="H171" s="3">
        <f>'Op Rev Nor Component Indices'!R167</f>
        <v>0.9850099932893176</v>
      </c>
      <c r="I171" s="3">
        <f>'Op Rev Nor Component Indices'!S167</f>
        <v>0.12587487971028172</v>
      </c>
      <c r="J171" s="3">
        <f>'Op Rev Nor Component Indices'!T167</f>
        <v>0.61883197994678385</v>
      </c>
      <c r="K171" s="3">
        <f t="shared" si="5"/>
        <v>0.95276427052606072</v>
      </c>
      <c r="L171" s="34">
        <f t="shared" si="4"/>
        <v>1.0167030864450373</v>
      </c>
      <c r="N171"/>
    </row>
    <row r="172" spans="1:14" ht="13.5" thickBot="1" x14ac:dyDescent="0.25">
      <c r="A172" s="9" t="str">
        <f>'Op Rev Nor Component Indices'!A168</f>
        <v>LEICESTER</v>
      </c>
      <c r="B172" s="7" t="str">
        <f>'Op Rev Nor Component Indices'!B168</f>
        <v>RWE</v>
      </c>
      <c r="C172" s="2" t="str">
        <f>'Op Rev Nor Component Indices'!C168</f>
        <v>UNIVERSITY HOSPITALS OF LEICESTER NHS TRUST</v>
      </c>
      <c r="D172" s="31">
        <f>'Op Rev Nor Component Indices'!N168</f>
        <v>0.94401856105179194</v>
      </c>
      <c r="E172" s="31">
        <f>'Op Rev Nor Component Indices'!O168</f>
        <v>0.94401856105179194</v>
      </c>
      <c r="F172" s="31">
        <f>'Op Rev Nor Component Indices'!P168</f>
        <v>0.99603480709830883</v>
      </c>
      <c r="G172" s="3">
        <f>'Op Rev Nor Component Indices'!Q168</f>
        <v>0.98974384608371502</v>
      </c>
      <c r="H172" s="3">
        <f>'Op Rev Nor Component Indices'!R168</f>
        <v>0.98974384608371502</v>
      </c>
      <c r="I172" s="3">
        <f>'Op Rev Nor Component Indices'!S168</f>
        <v>0.32151614493533065</v>
      </c>
      <c r="J172" s="3">
        <f>'Op Rev Nor Component Indices'!T168</f>
        <v>0.54955561542369324</v>
      </c>
      <c r="K172" s="3">
        <f t="shared" si="5"/>
        <v>0.96886121505484202</v>
      </c>
      <c r="L172" s="34">
        <f t="shared" si="4"/>
        <v>1.0338802767438615</v>
      </c>
      <c r="N172"/>
    </row>
    <row r="173" spans="1:14" ht="13.5" thickBot="1" x14ac:dyDescent="0.25">
      <c r="A173" s="9" t="str">
        <f>'Op Rev Nor Component Indices'!A169</f>
        <v>MAIDSTONE</v>
      </c>
      <c r="B173" s="7" t="str">
        <f>'Op Rev Nor Component Indices'!B169</f>
        <v>RWF</v>
      </c>
      <c r="C173" s="2" t="str">
        <f>'Op Rev Nor Component Indices'!C169</f>
        <v>MAIDSTONE AND TUNBRIDGE WELLS NHS TRUST</v>
      </c>
      <c r="D173" s="31">
        <f>'Op Rev Nor Component Indices'!N169</f>
        <v>0.99908643555544974</v>
      </c>
      <c r="E173" s="31">
        <f>'Op Rev Nor Component Indices'!O169</f>
        <v>0.99908643555544974</v>
      </c>
      <c r="F173" s="31">
        <f>'Op Rev Nor Component Indices'!P169</f>
        <v>0.99603480709830883</v>
      </c>
      <c r="G173" s="3">
        <f>'Op Rev Nor Component Indices'!Q169</f>
        <v>1.0756931561897773</v>
      </c>
      <c r="H173" s="3">
        <f>'Op Rev Nor Component Indices'!R169</f>
        <v>1.0756931561897773</v>
      </c>
      <c r="I173" s="3">
        <f>'Op Rev Nor Component Indices'!S169</f>
        <v>0.33569411155910983</v>
      </c>
      <c r="J173" s="3">
        <f>'Op Rev Nor Component Indices'!T169</f>
        <v>1.0289142575821386</v>
      </c>
      <c r="K173" s="3">
        <f t="shared" si="5"/>
        <v>0.99964759720065988</v>
      </c>
      <c r="L173" s="34">
        <f t="shared" si="4"/>
        <v>1.0667326944052071</v>
      </c>
      <c r="N173"/>
    </row>
    <row r="174" spans="1:14" ht="13.5" thickBot="1" x14ac:dyDescent="0.25">
      <c r="A174" s="9" t="str">
        <f>'Op Rev Nor Component Indices'!A170</f>
        <v>WATFORD</v>
      </c>
      <c r="B174" s="7" t="str">
        <f>'Op Rev Nor Component Indices'!B170</f>
        <v>RWG</v>
      </c>
      <c r="C174" s="2" t="str">
        <f>'Op Rev Nor Component Indices'!C170</f>
        <v>WEST HERTFORDSHIRE HOSPITALS NHS TRUST</v>
      </c>
      <c r="D174" s="31">
        <f>'Op Rev Nor Component Indices'!N170</f>
        <v>1.0834852315613608</v>
      </c>
      <c r="E174" s="31">
        <f>'Op Rev Nor Component Indices'!O170</f>
        <v>1.0834852315613608</v>
      </c>
      <c r="F174" s="31">
        <f>'Op Rev Nor Component Indices'!P170</f>
        <v>0.99748817379469112</v>
      </c>
      <c r="G174" s="3">
        <f>'Op Rev Nor Component Indices'!Q170</f>
        <v>1.0262812441261333</v>
      </c>
      <c r="H174" s="3">
        <f>'Op Rev Nor Component Indices'!R170</f>
        <v>1.0262812441261333</v>
      </c>
      <c r="I174" s="3">
        <f>'Op Rev Nor Component Indices'!S170</f>
        <v>1.2850190857304933</v>
      </c>
      <c r="J174" s="3">
        <f>'Op Rev Nor Component Indices'!T170</f>
        <v>1.3008484330718326</v>
      </c>
      <c r="K174" s="3">
        <f t="shared" si="5"/>
        <v>1.0422198514947318</v>
      </c>
      <c r="L174" s="34">
        <f t="shared" si="4"/>
        <v>1.1121619193212584</v>
      </c>
      <c r="N174"/>
    </row>
    <row r="175" spans="1:14" ht="13.5" thickBot="1" x14ac:dyDescent="0.25">
      <c r="A175" s="9" t="str">
        <f>'Op Rev Nor Component Indices'!A171</f>
        <v>STEVENAGE</v>
      </c>
      <c r="B175" s="7" t="str">
        <f>'Op Rev Nor Component Indices'!B171</f>
        <v>RWH</v>
      </c>
      <c r="C175" s="2" t="str">
        <f>'Op Rev Nor Component Indices'!C171</f>
        <v>EAST AND NORTH HERTFORDSHIRE NHS TRUST</v>
      </c>
      <c r="D175" s="31">
        <f>'Op Rev Nor Component Indices'!N171</f>
        <v>1.0528537286154867</v>
      </c>
      <c r="E175" s="31">
        <f>'Op Rev Nor Component Indices'!O171</f>
        <v>1.0528537286154867</v>
      </c>
      <c r="F175" s="31">
        <f>'Op Rev Nor Component Indices'!P171</f>
        <v>0.99914704480131411</v>
      </c>
      <c r="G175" s="3">
        <f>'Op Rev Nor Component Indices'!Q171</f>
        <v>0.99053311434916358</v>
      </c>
      <c r="H175" s="3">
        <f>'Op Rev Nor Component Indices'!R171</f>
        <v>0.99053311434916358</v>
      </c>
      <c r="I175" s="3">
        <f>'Op Rev Nor Component Indices'!S171</f>
        <v>0.91162756594385164</v>
      </c>
      <c r="J175" s="3">
        <f>'Op Rev Nor Component Indices'!T171</f>
        <v>1.0155654661675253</v>
      </c>
      <c r="K175" s="3">
        <f t="shared" si="5"/>
        <v>1.0248018813536743</v>
      </c>
      <c r="L175" s="34">
        <f t="shared" si="4"/>
        <v>1.0935750510372044</v>
      </c>
      <c r="N175"/>
    </row>
    <row r="176" spans="1:14" ht="13.5" thickBot="1" x14ac:dyDescent="0.25">
      <c r="A176" s="9" t="str">
        <f>'Op Rev Nor Component Indices'!A172</f>
        <v>STOCKPORT</v>
      </c>
      <c r="B176" s="7" t="str">
        <f>'Op Rev Nor Component Indices'!B172</f>
        <v>RWJ</v>
      </c>
      <c r="C176" s="2" t="str">
        <f>'Op Rev Nor Component Indices'!C172</f>
        <v>STOCKPORT NHS FOUNDATION TRUST</v>
      </c>
      <c r="D176" s="31">
        <f>'Op Rev Nor Component Indices'!N172</f>
        <v>0.95959080205041625</v>
      </c>
      <c r="E176" s="31">
        <f>'Op Rev Nor Component Indices'!O172</f>
        <v>0.95959080205041625</v>
      </c>
      <c r="F176" s="31">
        <f>'Op Rev Nor Component Indices'!P172</f>
        <v>0.99603480709830883</v>
      </c>
      <c r="G176" s="3">
        <f>'Op Rev Nor Component Indices'!Q172</f>
        <v>0.9467607451759632</v>
      </c>
      <c r="H176" s="3">
        <f>'Op Rev Nor Component Indices'!R172</f>
        <v>0.9467607451759632</v>
      </c>
      <c r="I176" s="3">
        <f>'Op Rev Nor Component Indices'!S172</f>
        <v>0.48759133407970057</v>
      </c>
      <c r="J176" s="3">
        <f>'Op Rev Nor Component Indices'!T172</f>
        <v>0.76506762147220042</v>
      </c>
      <c r="K176" s="3">
        <f t="shared" si="5"/>
        <v>0.97652346567823467</v>
      </c>
      <c r="L176" s="34">
        <f t="shared" si="4"/>
        <v>1.0420567314020712</v>
      </c>
      <c r="N176"/>
    </row>
    <row r="177" spans="1:14" ht="13.5" thickBot="1" x14ac:dyDescent="0.25">
      <c r="A177" s="9" t="str">
        <f>'Op Rev Nor Component Indices'!A173</f>
        <v>LONDON</v>
      </c>
      <c r="B177" s="7" t="str">
        <f>'Op Rev Nor Component Indices'!B173</f>
        <v>RWK</v>
      </c>
      <c r="C177" s="2" t="str">
        <f>'Op Rev Nor Component Indices'!C173</f>
        <v>EAST LONDON NHS FOUNDATION TRUST</v>
      </c>
      <c r="D177" s="31">
        <f>'Op Rev Nor Component Indices'!N173</f>
        <v>1.1300831770436599</v>
      </c>
      <c r="E177" s="31">
        <f>'Op Rev Nor Component Indices'!O173</f>
        <v>1.1300831770436599</v>
      </c>
      <c r="F177" s="31">
        <f>'Op Rev Nor Component Indices'!P173</f>
        <v>1.0131150638897184</v>
      </c>
      <c r="G177" s="3">
        <f>'Op Rev Nor Component Indices'!Q173</f>
        <v>1.1235748671974655</v>
      </c>
      <c r="H177" s="3">
        <f>'Op Rev Nor Component Indices'!R173</f>
        <v>1.1235748671974655</v>
      </c>
      <c r="I177" s="3">
        <f>'Op Rev Nor Component Indices'!S173</f>
        <v>7.3403736008882312</v>
      </c>
      <c r="J177" s="3">
        <f>'Op Rev Nor Component Indices'!T173</f>
        <v>1.3337121065748421</v>
      </c>
      <c r="K177" s="3">
        <f t="shared" si="5"/>
        <v>1.0824221885234777</v>
      </c>
      <c r="L177" s="34">
        <f t="shared" si="4"/>
        <v>1.155062184794964</v>
      </c>
      <c r="N177"/>
    </row>
    <row r="178" spans="1:14" ht="13.5" thickBot="1" x14ac:dyDescent="0.25">
      <c r="A178" s="9" t="str">
        <f>'Op Rev Nor Component Indices'!A174</f>
        <v>WORCESTER</v>
      </c>
      <c r="B178" s="7" t="str">
        <f>'Op Rev Nor Component Indices'!B174</f>
        <v>RWP</v>
      </c>
      <c r="C178" s="2" t="str">
        <f>'Op Rev Nor Component Indices'!C174</f>
        <v>WORCESTERSHIRE ACUTE HOSPITALS NHS TRUST</v>
      </c>
      <c r="D178" s="31">
        <f>'Op Rev Nor Component Indices'!N174</f>
        <v>0.94985922644199294</v>
      </c>
      <c r="E178" s="31">
        <f>'Op Rev Nor Component Indices'!O174</f>
        <v>0.94985922644199294</v>
      </c>
      <c r="F178" s="31">
        <f>'Op Rev Nor Component Indices'!P174</f>
        <v>0.99603480709830883</v>
      </c>
      <c r="G178" s="3">
        <f>'Op Rev Nor Component Indices'!Q174</f>
        <v>0.96111850857556635</v>
      </c>
      <c r="H178" s="3">
        <f>'Op Rev Nor Component Indices'!R174</f>
        <v>0.96111850857556635</v>
      </c>
      <c r="I178" s="3">
        <f>'Op Rev Nor Component Indices'!S174</f>
        <v>0.56901304183219736</v>
      </c>
      <c r="J178" s="3">
        <f>'Op Rev Nor Component Indices'!T174</f>
        <v>0.6921242933801528</v>
      </c>
      <c r="K178" s="3">
        <f t="shared" si="5"/>
        <v>0.97208206056567092</v>
      </c>
      <c r="L178" s="34">
        <f t="shared" si="4"/>
        <v>1.0373172691596395</v>
      </c>
      <c r="N178"/>
    </row>
    <row r="179" spans="1:14" ht="13.5" thickBot="1" x14ac:dyDescent="0.25">
      <c r="A179" s="9" t="str">
        <f>'Op Rev Nor Component Indices'!A175</f>
        <v>ST. ALBANS</v>
      </c>
      <c r="B179" s="7" t="str">
        <f>'Op Rev Nor Component Indices'!B175</f>
        <v>RWR</v>
      </c>
      <c r="C179" s="2" t="str">
        <f>'Op Rev Nor Component Indices'!C175</f>
        <v>HERTFORDSHIRE PARTNERSHIP UNIVERSITY NHS FOUNDATION TRUST</v>
      </c>
      <c r="D179" s="31">
        <f>'Op Rev Nor Component Indices'!N175</f>
        <v>1.0481006365916077</v>
      </c>
      <c r="E179" s="31">
        <f>'Op Rev Nor Component Indices'!O175</f>
        <v>1.0481006365916077</v>
      </c>
      <c r="F179" s="31">
        <f>'Op Rev Nor Component Indices'!P175</f>
        <v>0.99688197922187083</v>
      </c>
      <c r="G179" s="3">
        <f>'Op Rev Nor Component Indices'!Q175</f>
        <v>0.98966972271783715</v>
      </c>
      <c r="H179" s="3">
        <f>'Op Rev Nor Component Indices'!R175</f>
        <v>0.98966972271783715</v>
      </c>
      <c r="I179" s="3">
        <f>'Op Rev Nor Component Indices'!S175</f>
        <v>0.83891141838111827</v>
      </c>
      <c r="J179" s="3">
        <f>'Op Rev Nor Component Indices'!T175</f>
        <v>1.1148035463944972</v>
      </c>
      <c r="K179" s="3">
        <f t="shared" si="5"/>
        <v>1.022453944768424</v>
      </c>
      <c r="L179" s="34">
        <f t="shared" si="4"/>
        <v>1.0910695473708218</v>
      </c>
      <c r="N179"/>
    </row>
    <row r="180" spans="1:14" ht="13.5" thickBot="1" x14ac:dyDescent="0.25">
      <c r="A180" s="9" t="str">
        <f>'Op Rev Nor Component Indices'!A176</f>
        <v>EXETER</v>
      </c>
      <c r="B180" s="7" t="str">
        <f>'Op Rev Nor Component Indices'!B176</f>
        <v>RWV</v>
      </c>
      <c r="C180" s="2" t="str">
        <f>'Op Rev Nor Component Indices'!C176</f>
        <v>DEVON PARTNERSHIP NHS TRUST</v>
      </c>
      <c r="D180" s="31">
        <f>'Op Rev Nor Component Indices'!N176</f>
        <v>0.90239808191774185</v>
      </c>
      <c r="E180" s="31">
        <f>'Op Rev Nor Component Indices'!O176</f>
        <v>0.90239808191774185</v>
      </c>
      <c r="F180" s="31">
        <f>'Op Rev Nor Component Indices'!P176</f>
        <v>0.99603480709830883</v>
      </c>
      <c r="G180" s="3">
        <f>'Op Rev Nor Component Indices'!Q176</f>
        <v>0.929851140919698</v>
      </c>
      <c r="H180" s="3">
        <f>'Op Rev Nor Component Indices'!R176</f>
        <v>0.929851140919698</v>
      </c>
      <c r="I180" s="3">
        <f>'Op Rev Nor Component Indices'!S176</f>
        <v>9.4559685054764891E-2</v>
      </c>
      <c r="J180" s="3">
        <f>'Op Rev Nor Component Indices'!T176</f>
        <v>0.80195030078755491</v>
      </c>
      <c r="K180" s="3">
        <f t="shared" si="5"/>
        <v>0.94804569336329558</v>
      </c>
      <c r="L180" s="34">
        <f t="shared" si="4"/>
        <v>1.0116678514835462</v>
      </c>
      <c r="N180"/>
    </row>
    <row r="181" spans="1:14" ht="13.5" thickBot="1" x14ac:dyDescent="0.25">
      <c r="A181" s="9" t="str">
        <f>'Op Rev Nor Component Indices'!A177</f>
        <v>WARRINGTON</v>
      </c>
      <c r="B181" s="7" t="str">
        <f>'Op Rev Nor Component Indices'!B177</f>
        <v>RWW</v>
      </c>
      <c r="C181" s="2" t="str">
        <f>'Op Rev Nor Component Indices'!C177</f>
        <v>WARRINGTON AND HALTON HOSPITALS NHS FOUNDATION TRUST</v>
      </c>
      <c r="D181" s="31">
        <f>'Op Rev Nor Component Indices'!N177</f>
        <v>0.95234732804964062</v>
      </c>
      <c r="E181" s="31">
        <f>'Op Rev Nor Component Indices'!O177</f>
        <v>0.95234732804964062</v>
      </c>
      <c r="F181" s="31">
        <f>'Op Rev Nor Component Indices'!P177</f>
        <v>0.99603480709830883</v>
      </c>
      <c r="G181" s="3">
        <f>'Op Rev Nor Component Indices'!Q177</f>
        <v>0.94021866882052896</v>
      </c>
      <c r="H181" s="3">
        <f>'Op Rev Nor Component Indices'!R177</f>
        <v>0.94021866882052896</v>
      </c>
      <c r="I181" s="3">
        <f>'Op Rev Nor Component Indices'!S177</f>
        <v>0.27796741268983577</v>
      </c>
      <c r="J181" s="3">
        <f>'Op Rev Nor Component Indices'!T177</f>
        <v>0.70591938595170323</v>
      </c>
      <c r="K181" s="3">
        <f t="shared" si="5"/>
        <v>0.97217478358760445</v>
      </c>
      <c r="L181" s="34">
        <f t="shared" si="4"/>
        <v>1.037416214707348</v>
      </c>
      <c r="N181"/>
    </row>
    <row r="182" spans="1:14" ht="13.5" thickBot="1" x14ac:dyDescent="0.25">
      <c r="A182" s="9" t="str">
        <f>'Op Rev Nor Component Indices'!A178</f>
        <v>BRACKNELL</v>
      </c>
      <c r="B182" s="7" t="str">
        <f>'Op Rev Nor Component Indices'!B178</f>
        <v>RWX</v>
      </c>
      <c r="C182" s="2" t="str">
        <f>'Op Rev Nor Component Indices'!C178</f>
        <v>BERKSHIRE HEALTHCARE NHS FOUNDATION TRUST</v>
      </c>
      <c r="D182" s="31">
        <f>'Op Rev Nor Component Indices'!N178</f>
        <v>1.1104777753569379</v>
      </c>
      <c r="E182" s="31">
        <f>'Op Rev Nor Component Indices'!O178</f>
        <v>1.1104777753569379</v>
      </c>
      <c r="F182" s="31">
        <f>'Op Rev Nor Component Indices'!P178</f>
        <v>0.99678091553600112</v>
      </c>
      <c r="G182" s="3">
        <f>'Op Rev Nor Component Indices'!Q178</f>
        <v>1.0761439888031212</v>
      </c>
      <c r="H182" s="3">
        <f>'Op Rev Nor Component Indices'!R178</f>
        <v>1.0761439888031212</v>
      </c>
      <c r="I182" s="3">
        <f>'Op Rev Nor Component Indices'!S178</f>
        <v>0.463016229353654</v>
      </c>
      <c r="J182" s="3">
        <f>'Op Rev Nor Component Indices'!T178</f>
        <v>1.1701517350611512</v>
      </c>
      <c r="K182" s="3">
        <f t="shared" si="5"/>
        <v>1.0539919714994639</v>
      </c>
      <c r="L182" s="34">
        <f t="shared" si="4"/>
        <v>1.1247240515433283</v>
      </c>
      <c r="N182"/>
    </row>
    <row r="183" spans="1:14" ht="13.5" thickBot="1" x14ac:dyDescent="0.25">
      <c r="A183" s="9" t="str">
        <f>'Op Rev Nor Component Indices'!A179</f>
        <v>HUDDERSFIELD</v>
      </c>
      <c r="B183" s="7" t="str">
        <f>'Op Rev Nor Component Indices'!B179</f>
        <v>RWY</v>
      </c>
      <c r="C183" s="2" t="str">
        <f>'Op Rev Nor Component Indices'!C179</f>
        <v>CALDERDALE AND HUDDERSFIELD NHS FOUNDATION TRUST</v>
      </c>
      <c r="D183" s="31">
        <f>'Op Rev Nor Component Indices'!N179</f>
        <v>0.92554973023710363</v>
      </c>
      <c r="E183" s="31">
        <f>'Op Rev Nor Component Indices'!O179</f>
        <v>0.92554973023710363</v>
      </c>
      <c r="F183" s="31">
        <f>'Op Rev Nor Component Indices'!P179</f>
        <v>0.99603480709830883</v>
      </c>
      <c r="G183" s="3">
        <f>'Op Rev Nor Component Indices'!Q179</f>
        <v>0.84086191276639188</v>
      </c>
      <c r="H183" s="3">
        <f>'Op Rev Nor Component Indices'!R179</f>
        <v>0.84086191276639188</v>
      </c>
      <c r="I183" s="3">
        <f>'Op Rev Nor Component Indices'!S179</f>
        <v>0.98491442490484993</v>
      </c>
      <c r="J183" s="3">
        <f>'Op Rev Nor Component Indices'!T179</f>
        <v>0.45864104639870945</v>
      </c>
      <c r="K183" s="3">
        <f t="shared" si="5"/>
        <v>0.95714845965318518</v>
      </c>
      <c r="L183" s="34">
        <f t="shared" si="4"/>
        <v>1.0213814930089664</v>
      </c>
      <c r="N183"/>
    </row>
    <row r="184" spans="1:14" ht="13.5" thickBot="1" x14ac:dyDescent="0.25">
      <c r="A184" s="9" t="str">
        <f>'Op Rev Nor Component Indices'!A180</f>
        <v>NOTTINGHAM</v>
      </c>
      <c r="B184" s="7" t="str">
        <f>'Op Rev Nor Component Indices'!B180</f>
        <v>RX1</v>
      </c>
      <c r="C184" s="2" t="str">
        <f>'Op Rev Nor Component Indices'!C180</f>
        <v>NOTTINGHAM UNIVERSITY HOSPITALS NHS TRUST</v>
      </c>
      <c r="D184" s="31">
        <f>'Op Rev Nor Component Indices'!N180</f>
        <v>0.94868277380922117</v>
      </c>
      <c r="E184" s="31">
        <f>'Op Rev Nor Component Indices'!O180</f>
        <v>0.94868277380922117</v>
      </c>
      <c r="F184" s="31">
        <f>'Op Rev Nor Component Indices'!P180</f>
        <v>0.99603480709830883</v>
      </c>
      <c r="G184" s="3">
        <f>'Op Rev Nor Component Indices'!Q180</f>
        <v>0.98468198880307822</v>
      </c>
      <c r="H184" s="3">
        <f>'Op Rev Nor Component Indices'!R180</f>
        <v>0.98468198880307822</v>
      </c>
      <c r="I184" s="3">
        <f>'Op Rev Nor Component Indices'!S180</f>
        <v>0.29248197606132775</v>
      </c>
      <c r="J184" s="3">
        <f>'Op Rev Nor Component Indices'!T180</f>
        <v>0.72196522026249899</v>
      </c>
      <c r="K184" s="3">
        <f t="shared" si="5"/>
        <v>0.97167997363496006</v>
      </c>
      <c r="L184" s="34">
        <f t="shared" si="4"/>
        <v>1.0368881986790188</v>
      </c>
      <c r="N184"/>
    </row>
    <row r="185" spans="1:14" ht="13.5" thickBot="1" x14ac:dyDescent="0.25">
      <c r="A185" s="9" t="str">
        <f>'Op Rev Nor Component Indices'!A181</f>
        <v>CHICHESTER</v>
      </c>
      <c r="B185" s="7" t="str">
        <f>'Op Rev Nor Component Indices'!B181</f>
        <v>RX2</v>
      </c>
      <c r="C185" s="2" t="str">
        <f>'Op Rev Nor Component Indices'!C181</f>
        <v>SUSSEX PARTNERSHIP NHS FOUNDATION TRUST</v>
      </c>
      <c r="D185" s="31">
        <f>'Op Rev Nor Component Indices'!N181</f>
        <v>0.96397932890324622</v>
      </c>
      <c r="E185" s="31">
        <f>'Op Rev Nor Component Indices'!O181</f>
        <v>0.96397932890324622</v>
      </c>
      <c r="F185" s="31">
        <f>'Op Rev Nor Component Indices'!P181</f>
        <v>0.99603480709830861</v>
      </c>
      <c r="G185" s="3">
        <f>'Op Rev Nor Component Indices'!Q181</f>
        <v>1.0841872057059534</v>
      </c>
      <c r="H185" s="3">
        <f>'Op Rev Nor Component Indices'!R181</f>
        <v>1.0841872057059534</v>
      </c>
      <c r="I185" s="3">
        <f>'Op Rev Nor Component Indices'!S181</f>
        <v>0.51434903813712685</v>
      </c>
      <c r="J185" s="3">
        <f>'Op Rev Nor Component Indices'!T181</f>
        <v>0.99107401287610386</v>
      </c>
      <c r="K185" s="3">
        <f t="shared" si="5"/>
        <v>0.98327439273882267</v>
      </c>
      <c r="L185" s="34">
        <f t="shared" si="4"/>
        <v>1.0492607047155074</v>
      </c>
      <c r="N185"/>
    </row>
    <row r="186" spans="1:14" ht="13.5" thickBot="1" x14ac:dyDescent="0.25">
      <c r="A186" s="9" t="str">
        <f>'Op Rev Nor Component Indices'!A182</f>
        <v>DARLINGTON</v>
      </c>
      <c r="B186" s="7" t="str">
        <f>'Op Rev Nor Component Indices'!B182</f>
        <v>RX3</v>
      </c>
      <c r="C186" s="2" t="str">
        <f>'Op Rev Nor Component Indices'!C182</f>
        <v>TEES, ESK AND WEAR VALLEYS NHS FOUNDATION TRUST</v>
      </c>
      <c r="D186" s="31">
        <f>'Op Rev Nor Component Indices'!N182</f>
        <v>0.9392215268964591</v>
      </c>
      <c r="E186" s="31">
        <f>'Op Rev Nor Component Indices'!O182</f>
        <v>0.9392215268964591</v>
      </c>
      <c r="F186" s="31">
        <f>'Op Rev Nor Component Indices'!P182</f>
        <v>0.99603480709830883</v>
      </c>
      <c r="G186" s="3">
        <f>'Op Rev Nor Component Indices'!Q182</f>
        <v>0.92835808781771334</v>
      </c>
      <c r="H186" s="3">
        <f>'Op Rev Nor Component Indices'!R182</f>
        <v>0.92835808781771334</v>
      </c>
      <c r="I186" s="3">
        <f>'Op Rev Nor Component Indices'!S182</f>
        <v>7.1155645538991272E-2</v>
      </c>
      <c r="J186" s="3">
        <f>'Op Rev Nor Component Indices'!T182</f>
        <v>0.61226371634320886</v>
      </c>
      <c r="K186" s="3">
        <f t="shared" si="5"/>
        <v>0.9647225899972609</v>
      </c>
      <c r="L186" s="34">
        <f t="shared" si="4"/>
        <v>1.0294639137463719</v>
      </c>
      <c r="N186"/>
    </row>
    <row r="187" spans="1:14" ht="13.5" thickBot="1" x14ac:dyDescent="0.25">
      <c r="A187" s="9" t="str">
        <f>'Op Rev Nor Component Indices'!A183</f>
        <v>NEWCASTLE UPON TYNE</v>
      </c>
      <c r="B187" s="7" t="str">
        <f>'Op Rev Nor Component Indices'!B183</f>
        <v>RX4</v>
      </c>
      <c r="C187" s="2" t="str">
        <f>'Op Rev Nor Component Indices'!C183</f>
        <v>NORTHUMBERLAND, TYNE AND WEAR NHS FOUNDATION TRUST</v>
      </c>
      <c r="D187" s="31">
        <f>'Op Rev Nor Component Indices'!N183</f>
        <v>0.94205754352475013</v>
      </c>
      <c r="E187" s="31">
        <f>'Op Rev Nor Component Indices'!O183</f>
        <v>0.94205754352475013</v>
      </c>
      <c r="F187" s="31">
        <f>'Op Rev Nor Component Indices'!P183</f>
        <v>0.99603480709830883</v>
      </c>
      <c r="G187" s="3">
        <f>'Op Rev Nor Component Indices'!Q183</f>
        <v>0.91543761362285481</v>
      </c>
      <c r="H187" s="3">
        <f>'Op Rev Nor Component Indices'!R183</f>
        <v>0.91543761362285481</v>
      </c>
      <c r="I187" s="3">
        <f>'Op Rev Nor Component Indices'!S183</f>
        <v>6.952014550058204E-2</v>
      </c>
      <c r="J187" s="3">
        <f>'Op Rev Nor Component Indices'!T183</f>
        <v>0.71127302130670111</v>
      </c>
      <c r="K187" s="3">
        <f t="shared" si="5"/>
        <v>0.96618832109489761</v>
      </c>
      <c r="L187" s="34">
        <f t="shared" si="4"/>
        <v>1.0310280082206986</v>
      </c>
      <c r="N187"/>
    </row>
    <row r="188" spans="1:14" ht="13.5" thickBot="1" x14ac:dyDescent="0.25">
      <c r="A188" s="9" t="str">
        <f>'Op Rev Nor Component Indices'!A184</f>
        <v>NEWCASTLE UPON TYNE</v>
      </c>
      <c r="B188" s="7" t="str">
        <f>'Op Rev Nor Component Indices'!B184</f>
        <v>RX6</v>
      </c>
      <c r="C188" s="2" t="str">
        <f>'Op Rev Nor Component Indices'!C184</f>
        <v>NORTH EAST AMBULANCE SERVICE NHS FOUNDATION TRUST</v>
      </c>
      <c r="D188" s="31">
        <f>'Op Rev Nor Component Indices'!N184</f>
        <v>0.9477806413279003</v>
      </c>
      <c r="E188" s="31">
        <f>'Op Rev Nor Component Indices'!O184</f>
        <v>0.9477806413279003</v>
      </c>
      <c r="F188" s="31">
        <f>'Op Rev Nor Component Indices'!P184</f>
        <v>0.99603480709830883</v>
      </c>
      <c r="G188" s="3">
        <f>'Op Rev Nor Component Indices'!Q184</f>
        <v>0.92461617181421996</v>
      </c>
      <c r="H188" s="3">
        <f>'Op Rev Nor Component Indices'!R184</f>
        <v>0.92461617181421996</v>
      </c>
      <c r="I188" s="3">
        <f>'Op Rev Nor Component Indices'!S184</f>
        <v>0.17677512458317191</v>
      </c>
      <c r="J188" s="3">
        <f>'Op Rev Nor Component Indices'!T184</f>
        <v>0.9913552278231329</v>
      </c>
      <c r="K188" s="3">
        <f t="shared" si="5"/>
        <v>0.97065991571389931</v>
      </c>
      <c r="L188" s="34">
        <f t="shared" si="4"/>
        <v>1.0357996859495031</v>
      </c>
      <c r="N188"/>
    </row>
    <row r="189" spans="1:14" ht="13.5" thickBot="1" x14ac:dyDescent="0.25">
      <c r="A189" s="9" t="str">
        <f>'Op Rev Nor Component Indices'!A185</f>
        <v>BOLTON</v>
      </c>
      <c r="B189" s="7" t="str">
        <f>'Op Rev Nor Component Indices'!B185</f>
        <v>RX7</v>
      </c>
      <c r="C189" s="2" t="str">
        <f>'Op Rev Nor Component Indices'!C185</f>
        <v>NORTH WEST AMBULANCE SERVICE NHS TRUST</v>
      </c>
      <c r="D189" s="31">
        <f>'Op Rev Nor Component Indices'!N185</f>
        <v>0.96041941405401998</v>
      </c>
      <c r="E189" s="31">
        <f>'Op Rev Nor Component Indices'!O185</f>
        <v>0.96041941405401998</v>
      </c>
      <c r="F189" s="31">
        <f>'Op Rev Nor Component Indices'!P185</f>
        <v>0.99603480709830883</v>
      </c>
      <c r="G189" s="3">
        <f>'Op Rev Nor Component Indices'!Q185</f>
        <v>0.96019291324814793</v>
      </c>
      <c r="H189" s="3">
        <f>'Op Rev Nor Component Indices'!R185</f>
        <v>0.96019291324814793</v>
      </c>
      <c r="I189" s="3">
        <f>'Op Rev Nor Component Indices'!S185</f>
        <v>0.19530377223719589</v>
      </c>
      <c r="J189" s="3">
        <f>'Op Rev Nor Component Indices'!T185</f>
        <v>0.6142092172382454</v>
      </c>
      <c r="K189" s="3">
        <f t="shared" si="5"/>
        <v>0.97596707335286215</v>
      </c>
      <c r="L189" s="34">
        <f t="shared" si="4"/>
        <v>1.0414630002851726</v>
      </c>
      <c r="N189"/>
    </row>
    <row r="190" spans="1:14" ht="13.5" thickBot="1" x14ac:dyDescent="0.25">
      <c r="A190" s="9" t="str">
        <f>'Op Rev Nor Component Indices'!A186</f>
        <v>WAKEFIELD</v>
      </c>
      <c r="B190" s="7" t="str">
        <f>'Op Rev Nor Component Indices'!B186</f>
        <v>RX8</v>
      </c>
      <c r="C190" s="2" t="str">
        <f>'Op Rev Nor Component Indices'!C186</f>
        <v>YORKSHIRE AMBULANCE SERVICE NHS TRUST</v>
      </c>
      <c r="D190" s="31">
        <f>'Op Rev Nor Component Indices'!N186</f>
        <v>0.94655181723014437</v>
      </c>
      <c r="E190" s="31">
        <f>'Op Rev Nor Component Indices'!O186</f>
        <v>0.94655181723014437</v>
      </c>
      <c r="F190" s="31">
        <f>'Op Rev Nor Component Indices'!P186</f>
        <v>0.99603480709830883</v>
      </c>
      <c r="G190" s="3">
        <f>'Op Rev Nor Component Indices'!Q186</f>
        <v>0.8577652351294226</v>
      </c>
      <c r="H190" s="3">
        <f>'Op Rev Nor Component Indices'!R186</f>
        <v>0.8577652351294226</v>
      </c>
      <c r="I190" s="3">
        <f>'Op Rev Nor Component Indices'!S186</f>
        <v>0.72607851775815102</v>
      </c>
      <c r="J190" s="3">
        <f>'Op Rev Nor Component Indices'!T186</f>
        <v>0.58188241633096927</v>
      </c>
      <c r="K190" s="3">
        <f t="shared" si="5"/>
        <v>0.96764748212366081</v>
      </c>
      <c r="L190" s="34">
        <f t="shared" si="4"/>
        <v>1.0325850917170651</v>
      </c>
      <c r="N190"/>
    </row>
    <row r="191" spans="1:14" ht="13.5" thickBot="1" x14ac:dyDescent="0.25">
      <c r="A191" s="9" t="str">
        <f>'Op Rev Nor Component Indices'!A187</f>
        <v>NOTTINGHAM</v>
      </c>
      <c r="B191" s="7" t="str">
        <f>'Op Rev Nor Component Indices'!B187</f>
        <v>RX9</v>
      </c>
      <c r="C191" s="2" t="str">
        <f>'Op Rev Nor Component Indices'!C187</f>
        <v>EAST MIDLANDS AMBULANCE SERVICE NHS TRUST</v>
      </c>
      <c r="D191" s="31">
        <f>'Op Rev Nor Component Indices'!N187</f>
        <v>0.94885354890389617</v>
      </c>
      <c r="E191" s="31">
        <f>'Op Rev Nor Component Indices'!O187</f>
        <v>0.94885354890389617</v>
      </c>
      <c r="F191" s="31">
        <f>'Op Rev Nor Component Indices'!P187</f>
        <v>0.99603480709830883</v>
      </c>
      <c r="G191" s="3">
        <f>'Op Rev Nor Component Indices'!Q187</f>
        <v>0.99812523617861271</v>
      </c>
      <c r="H191" s="3">
        <f>'Op Rev Nor Component Indices'!R187</f>
        <v>0.99812523617861271</v>
      </c>
      <c r="I191" s="3">
        <f>'Op Rev Nor Component Indices'!S187</f>
        <v>0.53623914918031879</v>
      </c>
      <c r="J191" s="3">
        <f>'Op Rev Nor Component Indices'!T187</f>
        <v>0.72196522026249899</v>
      </c>
      <c r="K191" s="3">
        <f t="shared" si="5"/>
        <v>0.97262804377819978</v>
      </c>
      <c r="L191" s="34">
        <f t="shared" si="4"/>
        <v>1.0378998926211793</v>
      </c>
      <c r="N191"/>
    </row>
    <row r="192" spans="1:14" ht="13.5" thickBot="1" x14ac:dyDescent="0.25">
      <c r="A192" s="9" t="str">
        <f>'Op Rev Nor Component Indices'!A188</f>
        <v>CHESTER</v>
      </c>
      <c r="B192" s="7" t="str">
        <f>'Op Rev Nor Component Indices'!B188</f>
        <v>RXA</v>
      </c>
      <c r="C192" s="2" t="str">
        <f>'Op Rev Nor Component Indices'!C188</f>
        <v>CHESHIRE AND WIRRAL PARTNERSHIP NHS FOUNDATION TRUST</v>
      </c>
      <c r="D192" s="31">
        <f>'Op Rev Nor Component Indices'!N188</f>
        <v>0.94987896747541589</v>
      </c>
      <c r="E192" s="31">
        <f>'Op Rev Nor Component Indices'!O188</f>
        <v>0.94987896747541589</v>
      </c>
      <c r="F192" s="31">
        <f>'Op Rev Nor Component Indices'!P188</f>
        <v>0.99603480709830872</v>
      </c>
      <c r="G192" s="3">
        <f>'Op Rev Nor Component Indices'!Q188</f>
        <v>0.98375615332521793</v>
      </c>
      <c r="H192" s="3">
        <f>'Op Rev Nor Component Indices'!R188</f>
        <v>0.98375615332521793</v>
      </c>
      <c r="I192" s="3">
        <f>'Op Rev Nor Component Indices'!S188</f>
        <v>0.13469129957752921</v>
      </c>
      <c r="J192" s="3">
        <f>'Op Rev Nor Component Indices'!T188</f>
        <v>0.72157418816905028</v>
      </c>
      <c r="K192" s="3">
        <f t="shared" si="5"/>
        <v>0.97189199491031586</v>
      </c>
      <c r="L192" s="34">
        <f t="shared" si="4"/>
        <v>1.0371144484363981</v>
      </c>
      <c r="N192"/>
    </row>
    <row r="193" spans="1:14" ht="13.5" thickBot="1" x14ac:dyDescent="0.25">
      <c r="A193" s="9" t="str">
        <f>'Op Rev Nor Component Indices'!A189</f>
        <v>ST. LEONARDS-ON-SEA</v>
      </c>
      <c r="B193" s="7" t="str">
        <f>'Op Rev Nor Component Indices'!B189</f>
        <v>RXC</v>
      </c>
      <c r="C193" s="2" t="str">
        <f>'Op Rev Nor Component Indices'!C189</f>
        <v>EAST SUSSEX HEALTHCARE NHS TRUST</v>
      </c>
      <c r="D193" s="31">
        <f>'Op Rev Nor Component Indices'!N189</f>
        <v>0.93029694678493857</v>
      </c>
      <c r="E193" s="31">
        <f>'Op Rev Nor Component Indices'!O189</f>
        <v>0.93029694678493857</v>
      </c>
      <c r="F193" s="31">
        <f>'Op Rev Nor Component Indices'!P189</f>
        <v>0.99603480709830883</v>
      </c>
      <c r="G193" s="3">
        <f>'Op Rev Nor Component Indices'!Q189</f>
        <v>1.1047496766866471</v>
      </c>
      <c r="H193" s="3">
        <f>'Op Rev Nor Component Indices'!R189</f>
        <v>1.1047496766866471</v>
      </c>
      <c r="I193" s="3">
        <f>'Op Rev Nor Component Indices'!S189</f>
        <v>0.41302840121759415</v>
      </c>
      <c r="J193" s="3">
        <f>'Op Rev Nor Component Indices'!T189</f>
        <v>0.8605309719005555</v>
      </c>
      <c r="K193" s="3">
        <f t="shared" si="5"/>
        <v>0.96688374334679483</v>
      </c>
      <c r="L193" s="34">
        <f t="shared" si="4"/>
        <v>1.0317700993882191</v>
      </c>
      <c r="N193"/>
    </row>
    <row r="194" spans="1:14" ht="13.5" thickBot="1" x14ac:dyDescent="0.25">
      <c r="A194" s="9" t="str">
        <f>'Op Rev Nor Component Indices'!A190</f>
        <v>DONCASTER</v>
      </c>
      <c r="B194" s="7" t="str">
        <f>'Op Rev Nor Component Indices'!B190</f>
        <v>RXE</v>
      </c>
      <c r="C194" s="2" t="str">
        <f>'Op Rev Nor Component Indices'!C190</f>
        <v>ROTHERHAM DONCASTER AND SOUTH HUMBER NHS FOUNDATION TRUST</v>
      </c>
      <c r="D194" s="31">
        <f>'Op Rev Nor Component Indices'!N190</f>
        <v>0.94325359076099946</v>
      </c>
      <c r="E194" s="31">
        <f>'Op Rev Nor Component Indices'!O190</f>
        <v>0.94325359076099946</v>
      </c>
      <c r="F194" s="31">
        <f>'Op Rev Nor Component Indices'!P190</f>
        <v>0.99603480709830883</v>
      </c>
      <c r="G194" s="3">
        <f>'Op Rev Nor Component Indices'!Q190</f>
        <v>0.89808240495625791</v>
      </c>
      <c r="H194" s="3">
        <f>'Op Rev Nor Component Indices'!R190</f>
        <v>0.89808240495625791</v>
      </c>
      <c r="I194" s="3">
        <f>'Op Rev Nor Component Indices'!S190</f>
        <v>0.20109617521356182</v>
      </c>
      <c r="J194" s="3">
        <f>'Op Rev Nor Component Indices'!T190</f>
        <v>0.52626083346134667</v>
      </c>
      <c r="K194" s="3">
        <f t="shared" si="5"/>
        <v>0.96575202080178202</v>
      </c>
      <c r="L194" s="34">
        <f t="shared" si="4"/>
        <v>1.030562428361808</v>
      </c>
      <c r="N194"/>
    </row>
    <row r="195" spans="1:14" ht="13.5" thickBot="1" x14ac:dyDescent="0.25">
      <c r="A195" s="9" t="str">
        <f>'Op Rev Nor Component Indices'!A191</f>
        <v>WAKEFIELD</v>
      </c>
      <c r="B195" s="7" t="str">
        <f>'Op Rev Nor Component Indices'!B191</f>
        <v>RXF</v>
      </c>
      <c r="C195" s="2" t="str">
        <f>'Op Rev Nor Component Indices'!C191</f>
        <v>MID YORKSHIRE HOSPITALS NHS TRUST</v>
      </c>
      <c r="D195" s="31">
        <f>'Op Rev Nor Component Indices'!N191</f>
        <v>0.94262424409413348</v>
      </c>
      <c r="E195" s="31">
        <f>'Op Rev Nor Component Indices'!O191</f>
        <v>0.94262424409413348</v>
      </c>
      <c r="F195" s="31">
        <f>'Op Rev Nor Component Indices'!P191</f>
        <v>0.99603480709830872</v>
      </c>
      <c r="G195" s="3">
        <f>'Op Rev Nor Component Indices'!Q191</f>
        <v>0.84190888284405352</v>
      </c>
      <c r="H195" s="3">
        <f>'Op Rev Nor Component Indices'!R191</f>
        <v>0.84190888284405352</v>
      </c>
      <c r="I195" s="3">
        <f>'Op Rev Nor Component Indices'!S191</f>
        <v>0.25464293427013435</v>
      </c>
      <c r="J195" s="3">
        <f>'Op Rev Nor Component Indices'!T191</f>
        <v>0.54532728374169881</v>
      </c>
      <c r="K195" s="3">
        <f t="shared" si="5"/>
        <v>0.96419059852702116</v>
      </c>
      <c r="L195" s="34">
        <f t="shared" si="4"/>
        <v>1.0288962209954078</v>
      </c>
      <c r="N195"/>
    </row>
    <row r="196" spans="1:14" ht="13.5" thickBot="1" x14ac:dyDescent="0.25">
      <c r="A196" s="9" t="str">
        <f>'Op Rev Nor Component Indices'!A192</f>
        <v>WAKEFIELD</v>
      </c>
      <c r="B196" s="7" t="str">
        <f>'Op Rev Nor Component Indices'!B192</f>
        <v>RXG</v>
      </c>
      <c r="C196" s="2" t="str">
        <f>'Op Rev Nor Component Indices'!C192</f>
        <v>SOUTH WEST YORKSHIRE PARTNERSHIP NHS FOUNDATION TRUST</v>
      </c>
      <c r="D196" s="31">
        <f>'Op Rev Nor Component Indices'!N192</f>
        <v>0.93849329671452619</v>
      </c>
      <c r="E196" s="31">
        <f>'Op Rev Nor Component Indices'!O192</f>
        <v>0.93849329671452619</v>
      </c>
      <c r="F196" s="31">
        <f>'Op Rev Nor Component Indices'!P192</f>
        <v>0.99603480709830883</v>
      </c>
      <c r="G196" s="3">
        <f>'Op Rev Nor Component Indices'!Q192</f>
        <v>0.82802576118246363</v>
      </c>
      <c r="H196" s="3">
        <f>'Op Rev Nor Component Indices'!R192</f>
        <v>0.82802576118246363</v>
      </c>
      <c r="I196" s="3">
        <f>'Op Rev Nor Component Indices'!S192</f>
        <v>0.20918614119002499</v>
      </c>
      <c r="J196" s="3">
        <f>'Op Rev Nor Component Indices'!T192</f>
        <v>0.5300282933299203</v>
      </c>
      <c r="K196" s="3">
        <f t="shared" si="5"/>
        <v>0.96168716834557555</v>
      </c>
      <c r="L196" s="34">
        <f t="shared" si="4"/>
        <v>1.0262247887524985</v>
      </c>
      <c r="N196"/>
    </row>
    <row r="197" spans="1:14" ht="13.5" thickBot="1" x14ac:dyDescent="0.25">
      <c r="A197" s="9" t="str">
        <f>'Op Rev Nor Component Indices'!A193</f>
        <v>BRIGHTON</v>
      </c>
      <c r="B197" s="7" t="str">
        <f>'Op Rev Nor Component Indices'!B193</f>
        <v>RXH</v>
      </c>
      <c r="C197" s="2" t="str">
        <f>'Op Rev Nor Component Indices'!C193</f>
        <v>BRIGHTON AND SUSSEX UNIVERSITY HOSPITALS NHS TRUST</v>
      </c>
      <c r="D197" s="31">
        <f>'Op Rev Nor Component Indices'!N193</f>
        <v>0.98365877401663904</v>
      </c>
      <c r="E197" s="31">
        <f>'Op Rev Nor Component Indices'!O193</f>
        <v>0.98365877401663904</v>
      </c>
      <c r="F197" s="31">
        <f>'Op Rev Nor Component Indices'!P193</f>
        <v>0.99603480709830883</v>
      </c>
      <c r="G197" s="3">
        <f>'Op Rev Nor Component Indices'!Q193</f>
        <v>1.0857272657068706</v>
      </c>
      <c r="H197" s="3">
        <f>'Op Rev Nor Component Indices'!R193</f>
        <v>1.0857272657068706</v>
      </c>
      <c r="I197" s="3">
        <f>'Op Rev Nor Component Indices'!S193</f>
        <v>0.89038491386082119</v>
      </c>
      <c r="J197" s="3">
        <f>'Op Rev Nor Component Indices'!T193</f>
        <v>1.2259177064896041</v>
      </c>
      <c r="K197" s="3">
        <f t="shared" si="5"/>
        <v>0.99459217604902939</v>
      </c>
      <c r="L197" s="34">
        <f t="shared" si="4"/>
        <v>1.0613380102769869</v>
      </c>
      <c r="N197"/>
    </row>
    <row r="198" spans="1:14" ht="13.5" thickBot="1" x14ac:dyDescent="0.25">
      <c r="A198" s="9" t="str">
        <f>'Op Rev Nor Component Indices'!A194</f>
        <v>BIRMINGHAM</v>
      </c>
      <c r="B198" s="7" t="str">
        <f>'Op Rev Nor Component Indices'!B194</f>
        <v>RXK</v>
      </c>
      <c r="C198" s="2" t="str">
        <f>'Op Rev Nor Component Indices'!C194</f>
        <v>SANDWELL AND WEST BIRMINGHAM HOSPITALS NHS TRUST</v>
      </c>
      <c r="D198" s="31">
        <f>'Op Rev Nor Component Indices'!N194</f>
        <v>0.96053012247920644</v>
      </c>
      <c r="E198" s="31">
        <f>'Op Rev Nor Component Indices'!O194</f>
        <v>0.96053012247920644</v>
      </c>
      <c r="F198" s="31">
        <f>'Op Rev Nor Component Indices'!P194</f>
        <v>0.99603480709830883</v>
      </c>
      <c r="G198" s="3">
        <f>'Op Rev Nor Component Indices'!Q194</f>
        <v>0.95099276049658943</v>
      </c>
      <c r="H198" s="3">
        <f>'Op Rev Nor Component Indices'!R194</f>
        <v>0.95099276049658943</v>
      </c>
      <c r="I198" s="3">
        <f>'Op Rev Nor Component Indices'!S194</f>
        <v>0.27244253410444269</v>
      </c>
      <c r="J198" s="3">
        <f>'Op Rev Nor Component Indices'!T194</f>
        <v>0.64097597443334087</v>
      </c>
      <c r="K198" s="3">
        <f t="shared" si="5"/>
        <v>0.97606556891208274</v>
      </c>
      <c r="L198" s="34">
        <f t="shared" si="4"/>
        <v>1.0415681057579098</v>
      </c>
      <c r="N198"/>
    </row>
    <row r="199" spans="1:14" ht="13.5" thickBot="1" x14ac:dyDescent="0.25">
      <c r="A199" s="9" t="str">
        <f>'Op Rev Nor Component Indices'!A195</f>
        <v>BLACKPOOL</v>
      </c>
      <c r="B199" s="7" t="str">
        <f>'Op Rev Nor Component Indices'!B195</f>
        <v>RXL</v>
      </c>
      <c r="C199" s="2" t="str">
        <f>'Op Rev Nor Component Indices'!C195</f>
        <v>BLACKPOOL TEACHING HOSPITALS NHS FOUNDATION TRUST</v>
      </c>
      <c r="D199" s="31">
        <f>'Op Rev Nor Component Indices'!N195</f>
        <v>0.91271550409099944</v>
      </c>
      <c r="E199" s="31">
        <f>'Op Rev Nor Component Indices'!O195</f>
        <v>0.91271550409099944</v>
      </c>
      <c r="F199" s="31">
        <f>'Op Rev Nor Component Indices'!P195</f>
        <v>0.99603480709830883</v>
      </c>
      <c r="G199" s="3">
        <f>'Op Rev Nor Component Indices'!Q195</f>
        <v>0.97087219111250511</v>
      </c>
      <c r="H199" s="3">
        <f>'Op Rev Nor Component Indices'!R195</f>
        <v>0.97087219111250511</v>
      </c>
      <c r="I199" s="3">
        <f>'Op Rev Nor Component Indices'!S195</f>
        <v>0.19537577340245388</v>
      </c>
      <c r="J199" s="3">
        <f>'Op Rev Nor Component Indices'!T195</f>
        <v>0.7082590702554401</v>
      </c>
      <c r="K199" s="3">
        <f t="shared" si="5"/>
        <v>0.95383974131310278</v>
      </c>
      <c r="L199" s="34">
        <f t="shared" si="4"/>
        <v>1.017850730728511</v>
      </c>
      <c r="N199"/>
    </row>
    <row r="200" spans="1:14" ht="13.5" thickBot="1" x14ac:dyDescent="0.25">
      <c r="A200" s="9" t="str">
        <f>'Op Rev Nor Component Indices'!A196</f>
        <v>DERBY</v>
      </c>
      <c r="B200" s="7" t="str">
        <f>'Op Rev Nor Component Indices'!B196</f>
        <v>RXM</v>
      </c>
      <c r="C200" s="2" t="str">
        <f>'Op Rev Nor Component Indices'!C196</f>
        <v>DERBYSHIRE HEALTHCARE NHS FOUNDATION TRUST</v>
      </c>
      <c r="D200" s="31">
        <f>'Op Rev Nor Component Indices'!N196</f>
        <v>0.96193561209550094</v>
      </c>
      <c r="E200" s="31">
        <f>'Op Rev Nor Component Indices'!O196</f>
        <v>0.96193561209550094</v>
      </c>
      <c r="F200" s="31">
        <f>'Op Rev Nor Component Indices'!P196</f>
        <v>0.99603480709830883</v>
      </c>
      <c r="G200" s="3">
        <f>'Op Rev Nor Component Indices'!Q196</f>
        <v>0.96689675617719639</v>
      </c>
      <c r="H200" s="3">
        <f>'Op Rev Nor Component Indices'!R196</f>
        <v>0.96689675617719639</v>
      </c>
      <c r="I200" s="3">
        <f>'Op Rev Nor Component Indices'!S196</f>
        <v>0.44402791508756095</v>
      </c>
      <c r="J200" s="3">
        <f>'Op Rev Nor Component Indices'!T196</f>
        <v>0.63272484488815861</v>
      </c>
      <c r="K200" s="3">
        <f t="shared" si="5"/>
        <v>0.97747814363366992</v>
      </c>
      <c r="L200" s="34">
        <f t="shared" ref="L200:L234" si="6">K200/$O$7</f>
        <v>1.0430754765984209</v>
      </c>
      <c r="N200"/>
    </row>
    <row r="201" spans="1:14" ht="13.5" thickBot="1" x14ac:dyDescent="0.25">
      <c r="A201" s="9" t="str">
        <f>'Op Rev Nor Component Indices'!A197</f>
        <v>PRESTON</v>
      </c>
      <c r="B201" s="7" t="str">
        <f>'Op Rev Nor Component Indices'!B197</f>
        <v>RXN</v>
      </c>
      <c r="C201" s="2" t="str">
        <f>'Op Rev Nor Component Indices'!C197</f>
        <v>LANCASHIRE TEACHING HOSPITALS NHS FOUNDATION TRUST</v>
      </c>
      <c r="D201" s="31">
        <f>'Op Rev Nor Component Indices'!N197</f>
        <v>0.93223692679251013</v>
      </c>
      <c r="E201" s="31">
        <f>'Op Rev Nor Component Indices'!O197</f>
        <v>0.93223692679251013</v>
      </c>
      <c r="F201" s="31">
        <f>'Op Rev Nor Component Indices'!P197</f>
        <v>0.99603480709830883</v>
      </c>
      <c r="G201" s="3">
        <f>'Op Rev Nor Component Indices'!Q197</f>
        <v>0.94002967812653648</v>
      </c>
      <c r="H201" s="3">
        <f>'Op Rev Nor Component Indices'!R197</f>
        <v>0.94002967812653648</v>
      </c>
      <c r="I201" s="3">
        <f>'Op Rev Nor Component Indices'!S197</f>
        <v>0.33387140624455319</v>
      </c>
      <c r="J201" s="3">
        <f>'Op Rev Nor Component Indices'!T197</f>
        <v>0.72146313952454821</v>
      </c>
      <c r="K201" s="3">
        <f t="shared" ref="K201:K234" si="7">IFERROR((D201*$D$3)+(E201*$E$3)+(F201*$F$3)+(G201*$G$3)+(H201*$H$3)+(I201*$I$3)+(J201*$J$3)+$K$3,0)</f>
        <v>0.96273418827340862</v>
      </c>
      <c r="L201" s="34">
        <f t="shared" si="6"/>
        <v>1.0273420728752642</v>
      </c>
      <c r="N201"/>
    </row>
    <row r="202" spans="1:14" ht="13.5" thickBot="1" x14ac:dyDescent="0.25">
      <c r="A202" s="9" t="str">
        <f>'Op Rev Nor Component Indices'!A198</f>
        <v>DARLINGTON</v>
      </c>
      <c r="B202" s="7" t="str">
        <f>'Op Rev Nor Component Indices'!B198</f>
        <v>RXP</v>
      </c>
      <c r="C202" s="2" t="str">
        <f>'Op Rev Nor Component Indices'!C198</f>
        <v>COUNTY DURHAM AND DARLINGTON NHS FOUNDATION TRUST</v>
      </c>
      <c r="D202" s="31">
        <f>'Op Rev Nor Component Indices'!N198</f>
        <v>0.96066648704452606</v>
      </c>
      <c r="E202" s="31">
        <f>'Op Rev Nor Component Indices'!O198</f>
        <v>0.96066648704452606</v>
      </c>
      <c r="F202" s="31">
        <f>'Op Rev Nor Component Indices'!P198</f>
        <v>0.99603480709830872</v>
      </c>
      <c r="G202" s="3">
        <f>'Op Rev Nor Component Indices'!Q198</f>
        <v>0.93727272933208772</v>
      </c>
      <c r="H202" s="3">
        <f>'Op Rev Nor Component Indices'!R198</f>
        <v>0.93727272933208772</v>
      </c>
      <c r="I202" s="3">
        <f>'Op Rev Nor Component Indices'!S198</f>
        <v>0.12484532793896867</v>
      </c>
      <c r="J202" s="3">
        <f>'Op Rev Nor Component Indices'!T198</f>
        <v>0.48808944157892348</v>
      </c>
      <c r="K202" s="3">
        <f t="shared" si="7"/>
        <v>0.97476983832156672</v>
      </c>
      <c r="L202" s="34">
        <f t="shared" si="6"/>
        <v>1.0401854203116436</v>
      </c>
      <c r="N202"/>
    </row>
    <row r="203" spans="1:14" ht="13.5" thickBot="1" x14ac:dyDescent="0.25">
      <c r="A203" s="9" t="str">
        <f>'Op Rev Nor Component Indices'!A199</f>
        <v>AMERSHAM</v>
      </c>
      <c r="B203" s="7" t="str">
        <f>'Op Rev Nor Component Indices'!B199</f>
        <v>RXQ</v>
      </c>
      <c r="C203" s="2" t="str">
        <f>'Op Rev Nor Component Indices'!C199</f>
        <v>BUCKINGHAMSHIRE HEALTHCARE NHS TRUST</v>
      </c>
      <c r="D203" s="31">
        <f>'Op Rev Nor Component Indices'!N199</f>
        <v>1.0725482911724404</v>
      </c>
      <c r="E203" s="31">
        <f>'Op Rev Nor Component Indices'!O199</f>
        <v>1.0725482911724404</v>
      </c>
      <c r="F203" s="31">
        <f>'Op Rev Nor Component Indices'!P199</f>
        <v>0.99603480709830883</v>
      </c>
      <c r="G203" s="3">
        <f>'Op Rev Nor Component Indices'!Q199</f>
        <v>1.0989916289191322</v>
      </c>
      <c r="H203" s="3">
        <f>'Op Rev Nor Component Indices'!R199</f>
        <v>1.0989916289191322</v>
      </c>
      <c r="I203" s="3">
        <f>'Op Rev Nor Component Indices'!S199</f>
        <v>0.73868330898756451</v>
      </c>
      <c r="J203" s="3">
        <f>'Op Rev Nor Component Indices'!T199</f>
        <v>0.84425605366650858</v>
      </c>
      <c r="K203" s="3">
        <f t="shared" si="7"/>
        <v>1.0354304270488826</v>
      </c>
      <c r="L203" s="34">
        <f t="shared" si="6"/>
        <v>1.1049168651112919</v>
      </c>
      <c r="N203"/>
    </row>
    <row r="204" spans="1:14" ht="13.5" thickBot="1" x14ac:dyDescent="0.25">
      <c r="A204" s="9" t="str">
        <f>'Op Rev Nor Component Indices'!A200</f>
        <v>BLACKBURN</v>
      </c>
      <c r="B204" s="7" t="str">
        <f>'Op Rev Nor Component Indices'!B200</f>
        <v>RXR</v>
      </c>
      <c r="C204" s="2" t="str">
        <f>'Op Rev Nor Component Indices'!C200</f>
        <v>EAST LANCASHIRE HOSPITALS NHS TRUST</v>
      </c>
      <c r="D204" s="31">
        <f>'Op Rev Nor Component Indices'!N200</f>
        <v>0.92909099534175799</v>
      </c>
      <c r="E204" s="31">
        <f>'Op Rev Nor Component Indices'!O200</f>
        <v>0.92909099534175799</v>
      </c>
      <c r="F204" s="31">
        <f>'Op Rev Nor Component Indices'!P200</f>
        <v>0.99603480709830861</v>
      </c>
      <c r="G204" s="3">
        <f>'Op Rev Nor Component Indices'!Q200</f>
        <v>0.98600124222250107</v>
      </c>
      <c r="H204" s="3">
        <f>'Op Rev Nor Component Indices'!R200</f>
        <v>0.98600124222250107</v>
      </c>
      <c r="I204" s="3">
        <f>'Op Rev Nor Component Indices'!S200</f>
        <v>7.6863457304740188E-2</v>
      </c>
      <c r="J204" s="3">
        <f>'Op Rev Nor Component Indices'!T200</f>
        <v>0.4738888432536445</v>
      </c>
      <c r="K204" s="3">
        <f t="shared" si="7"/>
        <v>0.96075881907741867</v>
      </c>
      <c r="L204" s="34">
        <f t="shared" si="6"/>
        <v>1.0252341391286277</v>
      </c>
      <c r="N204"/>
    </row>
    <row r="205" spans="1:14" ht="13.5" thickBot="1" x14ac:dyDescent="0.25">
      <c r="A205" s="9" t="str">
        <f>'Op Rev Nor Component Indices'!A201</f>
        <v>BIRMINGHAM</v>
      </c>
      <c r="B205" s="7" t="str">
        <f>'Op Rev Nor Component Indices'!B201</f>
        <v>RXT</v>
      </c>
      <c r="C205" s="2" t="str">
        <f>'Op Rev Nor Component Indices'!C201</f>
        <v>BIRMINGHAM AND SOLIHULL MENTAL HEALTH NHS FOUNDATION TRUST</v>
      </c>
      <c r="D205" s="31">
        <f>'Op Rev Nor Component Indices'!N201</f>
        <v>0.97749666567745563</v>
      </c>
      <c r="E205" s="31">
        <f>'Op Rev Nor Component Indices'!O201</f>
        <v>0.97749666567745563</v>
      </c>
      <c r="F205" s="31">
        <f>'Op Rev Nor Component Indices'!P201</f>
        <v>0.99603480709830883</v>
      </c>
      <c r="G205" s="3">
        <f>'Op Rev Nor Component Indices'!Q201</f>
        <v>0.94593882672148322</v>
      </c>
      <c r="H205" s="3">
        <f>'Op Rev Nor Component Indices'!R201</f>
        <v>0.94593882672148322</v>
      </c>
      <c r="I205" s="3">
        <f>'Op Rev Nor Component Indices'!S201</f>
        <v>0.51667161517686966</v>
      </c>
      <c r="J205" s="3">
        <f>'Op Rev Nor Component Indices'!T201</f>
        <v>0.79969771217155849</v>
      </c>
      <c r="K205" s="3">
        <f t="shared" si="7"/>
        <v>0.98528985157436677</v>
      </c>
      <c r="L205" s="34">
        <f t="shared" si="6"/>
        <v>1.0514114184671568</v>
      </c>
      <c r="N205"/>
    </row>
    <row r="206" spans="1:14" ht="13.5" thickBot="1" x14ac:dyDescent="0.25">
      <c r="A206" s="9" t="str">
        <f>'Op Rev Nor Component Indices'!A202</f>
        <v>MANCHESTER</v>
      </c>
      <c r="B206" s="7" t="str">
        <f>'Op Rev Nor Component Indices'!B202</f>
        <v>RXV</v>
      </c>
      <c r="C206" s="2" t="str">
        <f>'Op Rev Nor Component Indices'!C202</f>
        <v>GREATER MANCHESTER MENTAL HEALTH NHS FOUNDATION TRUST</v>
      </c>
      <c r="D206" s="31">
        <f>'Op Rev Nor Component Indices'!N202</f>
        <v>0.95907501893115543</v>
      </c>
      <c r="E206" s="31">
        <f>'Op Rev Nor Component Indices'!O202</f>
        <v>0.95907501893115543</v>
      </c>
      <c r="F206" s="31">
        <f>'Op Rev Nor Component Indices'!P202</f>
        <v>0.99603480709830883</v>
      </c>
      <c r="G206" s="3">
        <f>'Op Rev Nor Component Indices'!Q202</f>
        <v>0.95224574146069396</v>
      </c>
      <c r="H206" s="3">
        <f>'Op Rev Nor Component Indices'!R202</f>
        <v>0.95224574146069396</v>
      </c>
      <c r="I206" s="3">
        <f>'Op Rev Nor Component Indices'!S202</f>
        <v>0.33585361228053201</v>
      </c>
      <c r="J206" s="3">
        <f>'Op Rev Nor Component Indices'!T202</f>
        <v>0.65814056364109108</v>
      </c>
      <c r="K206" s="3">
        <f t="shared" si="7"/>
        <v>0.97561384273961971</v>
      </c>
      <c r="L206" s="34">
        <f t="shared" si="6"/>
        <v>1.0410860648082449</v>
      </c>
      <c r="N206"/>
    </row>
    <row r="207" spans="1:14" ht="13.5" thickBot="1" x14ac:dyDescent="0.25">
      <c r="A207" s="9" t="str">
        <f>'Op Rev Nor Component Indices'!A203</f>
        <v>SHREWSBURY</v>
      </c>
      <c r="B207" s="7" t="str">
        <f>'Op Rev Nor Component Indices'!B203</f>
        <v>RXW</v>
      </c>
      <c r="C207" s="2" t="str">
        <f>'Op Rev Nor Component Indices'!C203</f>
        <v>SHREWSBURY AND TELFORD HOSPITAL NHS TRUST</v>
      </c>
      <c r="D207" s="31">
        <f>'Op Rev Nor Component Indices'!N203</f>
        <v>0.9402741049110821</v>
      </c>
      <c r="E207" s="31">
        <f>'Op Rev Nor Component Indices'!O203</f>
        <v>0.9402741049110821</v>
      </c>
      <c r="F207" s="31">
        <f>'Op Rev Nor Component Indices'!P203</f>
        <v>0.99603480709830883</v>
      </c>
      <c r="G207" s="3">
        <f>'Op Rev Nor Component Indices'!Q203</f>
        <v>0.93832153341774471</v>
      </c>
      <c r="H207" s="3">
        <f>'Op Rev Nor Component Indices'!R203</f>
        <v>0.93832153341774471</v>
      </c>
      <c r="I207" s="3">
        <f>'Op Rev Nor Component Indices'!S203</f>
        <v>0.21068360321010257</v>
      </c>
      <c r="J207" s="3">
        <f>'Op Rev Nor Component Indices'!T203</f>
        <v>0.53503243033973513</v>
      </c>
      <c r="K207" s="3">
        <f t="shared" si="7"/>
        <v>0.96543193853336329</v>
      </c>
      <c r="L207" s="34">
        <f t="shared" si="6"/>
        <v>1.0302208657735741</v>
      </c>
      <c r="N207"/>
    </row>
    <row r="208" spans="1:14" ht="13.5" thickBot="1" x14ac:dyDescent="0.25">
      <c r="A208" s="9" t="str">
        <f>'Op Rev Nor Component Indices'!A204</f>
        <v>LEATHERHEAD</v>
      </c>
      <c r="B208" s="7" t="str">
        <f>'Op Rev Nor Component Indices'!B204</f>
        <v>RXX</v>
      </c>
      <c r="C208" s="2" t="str">
        <f>'Op Rev Nor Component Indices'!C204</f>
        <v>SURREY AND BORDERS PARTNERSHIP NHS FOUNDATION TRUST</v>
      </c>
      <c r="D208" s="31">
        <f>'Op Rev Nor Component Indices'!N204</f>
        <v>1.1128950418360124</v>
      </c>
      <c r="E208" s="31">
        <f>'Op Rev Nor Component Indices'!O204</f>
        <v>1.1128950418360124</v>
      </c>
      <c r="F208" s="31">
        <f>'Op Rev Nor Component Indices'!P204</f>
        <v>0.99748817379469135</v>
      </c>
      <c r="G208" s="3">
        <f>'Op Rev Nor Component Indices'!Q204</f>
        <v>1.0981460845657911</v>
      </c>
      <c r="H208" s="3">
        <f>'Op Rev Nor Component Indices'!R204</f>
        <v>1.0981460845657911</v>
      </c>
      <c r="I208" s="3">
        <f>'Op Rev Nor Component Indices'!S204</f>
        <v>0.5325612783961623</v>
      </c>
      <c r="J208" s="3">
        <f>'Op Rev Nor Component Indices'!T204</f>
        <v>1.3741942967826919</v>
      </c>
      <c r="K208" s="3">
        <f t="shared" si="7"/>
        <v>1.0568987234790743</v>
      </c>
      <c r="L208" s="34">
        <f t="shared" si="6"/>
        <v>1.1278258720047194</v>
      </c>
      <c r="N208"/>
    </row>
    <row r="209" spans="1:14" ht="13.5" thickBot="1" x14ac:dyDescent="0.25">
      <c r="A209" s="9" t="str">
        <f>'Op Rev Nor Component Indices'!A205</f>
        <v>MAIDSTONE</v>
      </c>
      <c r="B209" s="7" t="str">
        <f>'Op Rev Nor Component Indices'!B205</f>
        <v>RXY</v>
      </c>
      <c r="C209" s="2" t="str">
        <f>'Op Rev Nor Component Indices'!C205</f>
        <v>KENT AND MEDWAY NHS AND SOCIAL CARE PARTNERSHIP TRUST</v>
      </c>
      <c r="D209" s="31">
        <f>'Op Rev Nor Component Indices'!N205</f>
        <v>1.0107117090939259</v>
      </c>
      <c r="E209" s="31">
        <f>'Op Rev Nor Component Indices'!O205</f>
        <v>1.0107117090939259</v>
      </c>
      <c r="F209" s="31">
        <f>'Op Rev Nor Component Indices'!P205</f>
        <v>0.99640781391236433</v>
      </c>
      <c r="G209" s="3">
        <f>'Op Rev Nor Component Indices'!Q205</f>
        <v>1.088092938427613</v>
      </c>
      <c r="H209" s="3">
        <f>'Op Rev Nor Component Indices'!R205</f>
        <v>1.088092938427613</v>
      </c>
      <c r="I209" s="3">
        <f>'Op Rev Nor Component Indices'!S205</f>
        <v>0.54525072439607736</v>
      </c>
      <c r="J209" s="3">
        <f>'Op Rev Nor Component Indices'!T205</f>
        <v>1.1283956555243302</v>
      </c>
      <c r="K209" s="3">
        <f t="shared" si="7"/>
        <v>1.0064847059900897</v>
      </c>
      <c r="L209" s="34">
        <f t="shared" si="6"/>
        <v>1.07402863299528</v>
      </c>
      <c r="N209"/>
    </row>
    <row r="210" spans="1:14" ht="13.5" thickBot="1" x14ac:dyDescent="0.25">
      <c r="A210" s="9" t="str">
        <f>'Op Rev Nor Component Indices'!A206</f>
        <v>WIGAN</v>
      </c>
      <c r="B210" s="7" t="str">
        <f>'Op Rev Nor Component Indices'!B206</f>
        <v>RY2</v>
      </c>
      <c r="C210" s="2" t="str">
        <f>'Op Rev Nor Component Indices'!C206</f>
        <v>BRIDGEWATER COMMUNITY HEALTHCARE NHS FOUNDATION TRUST</v>
      </c>
      <c r="D210" s="31">
        <f>'Op Rev Nor Component Indices'!N206</f>
        <v>0.95276474410996315</v>
      </c>
      <c r="E210" s="31">
        <f>'Op Rev Nor Component Indices'!O206</f>
        <v>0.95276474410996315</v>
      </c>
      <c r="F210" s="31">
        <f>'Op Rev Nor Component Indices'!P206</f>
        <v>0.99603480709830883</v>
      </c>
      <c r="G210" s="3">
        <f>'Op Rev Nor Component Indices'!Q206</f>
        <v>1.003566389886521</v>
      </c>
      <c r="H210" s="3">
        <f>'Op Rev Nor Component Indices'!R206</f>
        <v>1.003566389886521</v>
      </c>
      <c r="I210" s="3">
        <f>'Op Rev Nor Component Indices'!S206</f>
        <v>0.40842330245711517</v>
      </c>
      <c r="J210" s="3">
        <f>'Op Rev Nor Component Indices'!T206</f>
        <v>0.51722881451641711</v>
      </c>
      <c r="K210" s="3">
        <f t="shared" si="7"/>
        <v>0.97344438199981032</v>
      </c>
      <c r="L210" s="34">
        <f t="shared" si="6"/>
        <v>1.0387710142775741</v>
      </c>
      <c r="N210"/>
    </row>
    <row r="211" spans="1:14" ht="13.5" thickBot="1" x14ac:dyDescent="0.25">
      <c r="A211" s="9" t="str">
        <f>'Op Rev Nor Component Indices'!A207</f>
        <v>NORWICH</v>
      </c>
      <c r="B211" s="7" t="str">
        <f>'Op Rev Nor Component Indices'!B207</f>
        <v>RY3</v>
      </c>
      <c r="C211" s="2" t="str">
        <f>'Op Rev Nor Component Indices'!C207</f>
        <v>NORFOLK COMMUNITY HEALTH AND CARE NHS TRUST</v>
      </c>
      <c r="D211" s="31">
        <f>'Op Rev Nor Component Indices'!N207</f>
        <v>0.92435468938136645</v>
      </c>
      <c r="E211" s="31">
        <f>'Op Rev Nor Component Indices'!O207</f>
        <v>0.92435468938136645</v>
      </c>
      <c r="F211" s="31">
        <f>'Op Rev Nor Component Indices'!P207</f>
        <v>0.99603480709830905</v>
      </c>
      <c r="G211" s="3">
        <f>'Op Rev Nor Component Indices'!Q207</f>
        <v>0.90943936620999311</v>
      </c>
      <c r="H211" s="3">
        <f>'Op Rev Nor Component Indices'!R207</f>
        <v>0.90943936620999311</v>
      </c>
      <c r="I211" s="3">
        <f>'Op Rev Nor Component Indices'!S207</f>
        <v>0.17073391950028777</v>
      </c>
      <c r="J211" s="3">
        <f>'Op Rev Nor Component Indices'!T207</f>
        <v>0.69264859549918534</v>
      </c>
      <c r="K211" s="3">
        <f t="shared" si="7"/>
        <v>0.9576905254591479</v>
      </c>
      <c r="L211" s="34">
        <f t="shared" si="6"/>
        <v>1.0219599361716958</v>
      </c>
      <c r="N211"/>
    </row>
    <row r="212" spans="1:14" ht="13.5" thickBot="1" x14ac:dyDescent="0.25">
      <c r="A212" s="9" t="str">
        <f>'Op Rev Nor Component Indices'!A208</f>
        <v>WELWYN GARDEN CITY</v>
      </c>
      <c r="B212" s="7" t="str">
        <f>'Op Rev Nor Component Indices'!B208</f>
        <v>RY4</v>
      </c>
      <c r="C212" s="2" t="str">
        <f>'Op Rev Nor Component Indices'!C208</f>
        <v>HERTFORDSHIRE COMMUNITY NHS TRUST</v>
      </c>
      <c r="D212" s="31">
        <f>'Op Rev Nor Component Indices'!N208</f>
        <v>1.0741375437223344</v>
      </c>
      <c r="E212" s="31">
        <f>'Op Rev Nor Component Indices'!O208</f>
        <v>1.0741375437223344</v>
      </c>
      <c r="F212" s="31">
        <f>'Op Rev Nor Component Indices'!P208</f>
        <v>0.99748817379469112</v>
      </c>
      <c r="G212" s="3">
        <f>'Op Rev Nor Component Indices'!Q208</f>
        <v>1.0161190955505639</v>
      </c>
      <c r="H212" s="3">
        <f>'Op Rev Nor Component Indices'!R208</f>
        <v>1.0161190955505639</v>
      </c>
      <c r="I212" s="3">
        <f>'Op Rev Nor Component Indices'!S208</f>
        <v>1.0513357799175036</v>
      </c>
      <c r="J212" s="3">
        <f>'Op Rev Nor Component Indices'!T208</f>
        <v>1.1037868378937215</v>
      </c>
      <c r="K212" s="3">
        <f t="shared" si="7"/>
        <v>1.0360953390102741</v>
      </c>
      <c r="L212" s="34">
        <f t="shared" si="6"/>
        <v>1.1056263984809551</v>
      </c>
      <c r="N212"/>
    </row>
    <row r="213" spans="1:14" ht="13.5" thickBot="1" x14ac:dyDescent="0.25">
      <c r="A213" s="9" t="str">
        <f>'Op Rev Nor Component Indices'!A209</f>
        <v>LINCOLN</v>
      </c>
      <c r="B213" s="7" t="str">
        <f>'Op Rev Nor Component Indices'!B209</f>
        <v>RY5</v>
      </c>
      <c r="C213" s="2" t="str">
        <f>'Op Rev Nor Component Indices'!C209</f>
        <v>LINCOLNSHIRE COMMUNITY HEALTH SERVICES NHS TRUST</v>
      </c>
      <c r="D213" s="31">
        <f>'Op Rev Nor Component Indices'!N209</f>
        <v>0.91874613331503852</v>
      </c>
      <c r="E213" s="31">
        <f>'Op Rev Nor Component Indices'!O209</f>
        <v>0.91874613331503852</v>
      </c>
      <c r="F213" s="31">
        <f>'Op Rev Nor Component Indices'!P209</f>
        <v>0.99603480709830883</v>
      </c>
      <c r="G213" s="3">
        <f>'Op Rev Nor Component Indices'!Q209</f>
        <v>0.99850101873673403</v>
      </c>
      <c r="H213" s="3">
        <f>'Op Rev Nor Component Indices'!R209</f>
        <v>0.99850101873673403</v>
      </c>
      <c r="I213" s="3">
        <f>'Op Rev Nor Component Indices'!S209</f>
        <v>0.16984189544941539</v>
      </c>
      <c r="J213" s="3">
        <f>'Op Rev Nor Component Indices'!T209</f>
        <v>0.41215174145353439</v>
      </c>
      <c r="K213" s="3">
        <f t="shared" si="7"/>
        <v>0.95605079884582167</v>
      </c>
      <c r="L213" s="34">
        <f t="shared" si="6"/>
        <v>1.0202101695607224</v>
      </c>
      <c r="N213"/>
    </row>
    <row r="214" spans="1:14" ht="13.5" thickBot="1" x14ac:dyDescent="0.25">
      <c r="A214" s="9" t="str">
        <f>'Op Rev Nor Component Indices'!A210</f>
        <v>LEEDS</v>
      </c>
      <c r="B214" s="7" t="str">
        <f>'Op Rev Nor Component Indices'!B210</f>
        <v>RY6</v>
      </c>
      <c r="C214" s="2" t="str">
        <f>'Op Rev Nor Component Indices'!C210</f>
        <v>LEEDS COMMUNITY HEALTHCARE NHS TRUST</v>
      </c>
      <c r="D214" s="31">
        <f>'Op Rev Nor Component Indices'!N210</f>
        <v>0.95454815838266471</v>
      </c>
      <c r="E214" s="31">
        <f>'Op Rev Nor Component Indices'!O210</f>
        <v>0.95454815838266471</v>
      </c>
      <c r="F214" s="31">
        <f>'Op Rev Nor Component Indices'!P210</f>
        <v>0.99603480709830872</v>
      </c>
      <c r="G214" s="3">
        <f>'Op Rev Nor Component Indices'!Q210</f>
        <v>0.84261706320660701</v>
      </c>
      <c r="H214" s="3">
        <f>'Op Rev Nor Component Indices'!R210</f>
        <v>0.84261706320660701</v>
      </c>
      <c r="I214" s="3">
        <f>'Op Rev Nor Component Indices'!S210</f>
        <v>1.0413829945504993</v>
      </c>
      <c r="J214" s="3">
        <f>'Op Rev Nor Component Indices'!T210</f>
        <v>0.87282362449645401</v>
      </c>
      <c r="K214" s="3">
        <f t="shared" si="7"/>
        <v>0.9730650581068444</v>
      </c>
      <c r="L214" s="34">
        <f t="shared" si="6"/>
        <v>1.0383662344336282</v>
      </c>
      <c r="N214"/>
    </row>
    <row r="215" spans="1:14" ht="13.5" thickBot="1" x14ac:dyDescent="0.25">
      <c r="A215" s="9" t="str">
        <f>'Op Rev Nor Component Indices'!A211</f>
        <v>BIRKENHEAD</v>
      </c>
      <c r="B215" s="7" t="str">
        <f>'Op Rev Nor Component Indices'!B211</f>
        <v>RY7</v>
      </c>
      <c r="C215" s="2" t="str">
        <f>'Op Rev Nor Component Indices'!C211</f>
        <v>WIRRAL COMMUNITY NHS FOUNDATION TRUST</v>
      </c>
      <c r="D215" s="31">
        <f>'Op Rev Nor Component Indices'!N211</f>
        <v>0.94112165980683438</v>
      </c>
      <c r="E215" s="31">
        <f>'Op Rev Nor Component Indices'!O211</f>
        <v>0.94112165980683438</v>
      </c>
      <c r="F215" s="31">
        <f>'Op Rev Nor Component Indices'!P211</f>
        <v>0.99603480709830883</v>
      </c>
      <c r="G215" s="3">
        <f>'Op Rev Nor Component Indices'!Q211</f>
        <v>0.95967111897381718</v>
      </c>
      <c r="H215" s="3">
        <f>'Op Rev Nor Component Indices'!R211</f>
        <v>0.95967111897381718</v>
      </c>
      <c r="I215" s="3">
        <f>'Op Rev Nor Component Indices'!S211</f>
        <v>0.14753834467296603</v>
      </c>
      <c r="J215" s="3">
        <f>'Op Rev Nor Component Indices'!T211</f>
        <v>0.6249848175406707</v>
      </c>
      <c r="K215" s="3">
        <f t="shared" si="7"/>
        <v>0.96666533401792576</v>
      </c>
      <c r="L215" s="34">
        <f t="shared" si="6"/>
        <v>1.0315370328830624</v>
      </c>
      <c r="N215"/>
    </row>
    <row r="216" spans="1:14" ht="13.5" thickBot="1" x14ac:dyDescent="0.25">
      <c r="A216" s="9" t="str">
        <f>'Op Rev Nor Component Indices'!A212</f>
        <v>BAKEWELL</v>
      </c>
      <c r="B216" s="7" t="str">
        <f>'Op Rev Nor Component Indices'!B212</f>
        <v>RY8</v>
      </c>
      <c r="C216" s="2" t="str">
        <f>'Op Rev Nor Component Indices'!C212</f>
        <v>DERBYSHIRE COMMUNITY HEALTH SERVICES NHS FOUNDATION TRUST</v>
      </c>
      <c r="D216" s="31">
        <f>'Op Rev Nor Component Indices'!N212</f>
        <v>0.9390892557206203</v>
      </c>
      <c r="E216" s="31">
        <f>'Op Rev Nor Component Indices'!O212</f>
        <v>0.9390892557206203</v>
      </c>
      <c r="F216" s="31">
        <f>'Op Rev Nor Component Indices'!P212</f>
        <v>0.99603480709830883</v>
      </c>
      <c r="G216" s="3">
        <f>'Op Rev Nor Component Indices'!Q212</f>
        <v>1.0159364492092553</v>
      </c>
      <c r="H216" s="3">
        <f>'Op Rev Nor Component Indices'!R212</f>
        <v>1.0159364492092553</v>
      </c>
      <c r="I216" s="3">
        <f>'Op Rev Nor Component Indices'!S212</f>
        <v>0.25578822664088552</v>
      </c>
      <c r="J216" s="3">
        <f>'Op Rev Nor Component Indices'!T212</f>
        <v>0.46903305603610224</v>
      </c>
      <c r="K216" s="3">
        <f t="shared" si="7"/>
        <v>0.96667936705571256</v>
      </c>
      <c r="L216" s="34">
        <f t="shared" si="6"/>
        <v>1.0315520076604248</v>
      </c>
      <c r="N216"/>
    </row>
    <row r="217" spans="1:14" ht="13.5" thickBot="1" x14ac:dyDescent="0.25">
      <c r="A217" s="9" t="str">
        <f>'Op Rev Nor Component Indices'!A213</f>
        <v>TEDDINGTON</v>
      </c>
      <c r="B217" s="7" t="str">
        <f>'Op Rev Nor Component Indices'!B213</f>
        <v>RY9</v>
      </c>
      <c r="C217" s="2" t="str">
        <f>'Op Rev Nor Component Indices'!C213</f>
        <v>HOUNSLOW AND RICHMOND COMMUNITY HEALTHCARE NHS TRUST</v>
      </c>
      <c r="D217" s="31">
        <f>'Op Rev Nor Component Indices'!N213</f>
        <v>1.1426911696623114</v>
      </c>
      <c r="E217" s="31">
        <f>'Op Rev Nor Component Indices'!O213</f>
        <v>1.1426911696623114</v>
      </c>
      <c r="F217" s="31">
        <f>'Op Rev Nor Component Indices'!P213</f>
        <v>1.0171232554042071</v>
      </c>
      <c r="G217" s="3">
        <f>'Op Rev Nor Component Indices'!Q213</f>
        <v>1.1361128942111556</v>
      </c>
      <c r="H217" s="3">
        <f>'Op Rev Nor Component Indices'!R213</f>
        <v>1.1361128942111556</v>
      </c>
      <c r="I217" s="3">
        <f>'Op Rev Nor Component Indices'!S213</f>
        <v>3.3946671046966248</v>
      </c>
      <c r="J217" s="3">
        <f>'Op Rev Nor Component Indices'!T213</f>
        <v>1.8749544526220125</v>
      </c>
      <c r="K217" s="3">
        <f t="shared" si="7"/>
        <v>1.0834730440960512</v>
      </c>
      <c r="L217" s="34">
        <f t="shared" si="6"/>
        <v>1.1561835619677809</v>
      </c>
      <c r="N217"/>
    </row>
    <row r="218" spans="1:14" ht="13.5" thickBot="1" x14ac:dyDescent="0.25">
      <c r="A218" s="9" t="str">
        <f>'Op Rev Nor Component Indices'!A214</f>
        <v>BRIERLEY HILL</v>
      </c>
      <c r="B218" s="7" t="str">
        <f>'Op Rev Nor Component Indices'!B214</f>
        <v>RYA</v>
      </c>
      <c r="C218" s="2" t="str">
        <f>'Op Rev Nor Component Indices'!C214</f>
        <v>WEST MIDLANDS AMBULANCE SERVICE NHS FOUNDATION TRUST</v>
      </c>
      <c r="D218" s="31">
        <f>'Op Rev Nor Component Indices'!N214</f>
        <v>0.89440278835860854</v>
      </c>
      <c r="E218" s="31">
        <f>'Op Rev Nor Component Indices'!O214</f>
        <v>0.89440278835860854</v>
      </c>
      <c r="F218" s="31">
        <f>'Op Rev Nor Component Indices'!P214</f>
        <v>0.99603480709830883</v>
      </c>
      <c r="G218" s="3">
        <f>'Op Rev Nor Component Indices'!Q214</f>
        <v>0.94164554494136388</v>
      </c>
      <c r="H218" s="3">
        <f>'Op Rev Nor Component Indices'!R214</f>
        <v>0.94164554494136388</v>
      </c>
      <c r="I218" s="3">
        <f>'Op Rev Nor Component Indices'!S214</f>
        <v>0.71170586137824832</v>
      </c>
      <c r="J218" s="3">
        <f>'Op Rev Nor Component Indices'!T214</f>
        <v>0.6142092172382454</v>
      </c>
      <c r="K218" s="3">
        <f t="shared" si="7"/>
        <v>0.94498559417715045</v>
      </c>
      <c r="L218" s="34">
        <f t="shared" si="6"/>
        <v>1.0084023928768082</v>
      </c>
      <c r="N218"/>
    </row>
    <row r="219" spans="1:14" ht="13.5" thickBot="1" x14ac:dyDescent="0.25">
      <c r="A219" s="9" t="str">
        <f>'Op Rev Nor Component Indices'!A215</f>
        <v>NORWICH</v>
      </c>
      <c r="B219" s="7" t="str">
        <f>'Op Rev Nor Component Indices'!B215</f>
        <v>RYC</v>
      </c>
      <c r="C219" s="2" t="str">
        <f>'Op Rev Nor Component Indices'!C215</f>
        <v>EAST OF ENGLAND AMBULANCE SERVICE NHS TRUST</v>
      </c>
      <c r="D219" s="31">
        <f>'Op Rev Nor Component Indices'!N215</f>
        <v>0.92949269894196962</v>
      </c>
      <c r="E219" s="31">
        <f>'Op Rev Nor Component Indices'!O215</f>
        <v>0.92949269894196962</v>
      </c>
      <c r="F219" s="31">
        <f>'Op Rev Nor Component Indices'!P215</f>
        <v>0.99603480709830883</v>
      </c>
      <c r="G219" s="3">
        <f>'Op Rev Nor Component Indices'!Q215</f>
        <v>0.96845473311178332</v>
      </c>
      <c r="H219" s="3">
        <f>'Op Rev Nor Component Indices'!R215</f>
        <v>0.96845473311178332</v>
      </c>
      <c r="I219" s="3">
        <f>'Op Rev Nor Component Indices'!S215</f>
        <v>0.30544114538263673</v>
      </c>
      <c r="J219" s="3">
        <f>'Op Rev Nor Component Indices'!T215</f>
        <v>0.6142092172382454</v>
      </c>
      <c r="K219" s="3">
        <f t="shared" si="7"/>
        <v>0.96161432095278476</v>
      </c>
      <c r="L219" s="34">
        <f t="shared" si="6"/>
        <v>1.0261470526624905</v>
      </c>
      <c r="N219"/>
    </row>
    <row r="220" spans="1:14" ht="13.5" thickBot="1" x14ac:dyDescent="0.25">
      <c r="A220" s="9" t="str">
        <f>'Op Rev Nor Component Indices'!A216</f>
        <v>LEWES</v>
      </c>
      <c r="B220" s="7" t="str">
        <f>'Op Rev Nor Component Indices'!B216</f>
        <v>RYD</v>
      </c>
      <c r="C220" s="2" t="str">
        <f>'Op Rev Nor Component Indices'!C216</f>
        <v>SOUTH EAST COAST AMBULANCE SERVICE NHS FOUNDATION TRUST</v>
      </c>
      <c r="D220" s="31">
        <f>'Op Rev Nor Component Indices'!N216</f>
        <v>0.95812744118414817</v>
      </c>
      <c r="E220" s="31">
        <f>'Op Rev Nor Component Indices'!O216</f>
        <v>0.95812744118414817</v>
      </c>
      <c r="F220" s="31">
        <f>'Op Rev Nor Component Indices'!P216</f>
        <v>0.99603480709830883</v>
      </c>
      <c r="G220" s="3">
        <f>'Op Rev Nor Component Indices'!Q216</f>
        <v>1.0888571839736778</v>
      </c>
      <c r="H220" s="3">
        <f>'Op Rev Nor Component Indices'!R216</f>
        <v>1.0888571839736778</v>
      </c>
      <c r="I220" s="3">
        <f>'Op Rev Nor Component Indices'!S216</f>
        <v>1.3134435731933365</v>
      </c>
      <c r="J220" s="3">
        <f>'Op Rev Nor Component Indices'!T216</f>
        <v>0.76506762147220042</v>
      </c>
      <c r="K220" s="3">
        <f t="shared" si="7"/>
        <v>0.98126773834235104</v>
      </c>
      <c r="L220" s="34">
        <f t="shared" si="6"/>
        <v>1.0471193862578003</v>
      </c>
      <c r="N220"/>
    </row>
    <row r="221" spans="1:14" ht="13.5" thickBot="1" x14ac:dyDescent="0.25">
      <c r="A221" s="9" t="str">
        <f>'Op Rev Nor Component Indices'!A217</f>
        <v>BICESTER</v>
      </c>
      <c r="B221" s="7" t="str">
        <f>'Op Rev Nor Component Indices'!B217</f>
        <v>RYE</v>
      </c>
      <c r="C221" s="2" t="str">
        <f>'Op Rev Nor Component Indices'!C217</f>
        <v>SOUTH CENTRAL AMBULANCE SERVICE NHS FOUNDATION TRUST</v>
      </c>
      <c r="D221" s="31">
        <f>'Op Rev Nor Component Indices'!N217</f>
        <v>1.0375550189839498</v>
      </c>
      <c r="E221" s="31">
        <f>'Op Rev Nor Component Indices'!O217</f>
        <v>1.0375550189839498</v>
      </c>
      <c r="F221" s="31">
        <f>'Op Rev Nor Component Indices'!P217</f>
        <v>0.99603480709830883</v>
      </c>
      <c r="G221" s="3">
        <f>'Op Rev Nor Component Indices'!Q217</f>
        <v>1.0557389500994099</v>
      </c>
      <c r="H221" s="3">
        <f>'Op Rev Nor Component Indices'!R217</f>
        <v>1.0557389500994099</v>
      </c>
      <c r="I221" s="3">
        <f>'Op Rev Nor Component Indices'!S217</f>
        <v>0.39321304049695488</v>
      </c>
      <c r="J221" s="3">
        <f>'Op Rev Nor Component Indices'!T217</f>
        <v>0.82972122328675246</v>
      </c>
      <c r="K221" s="3">
        <f t="shared" si="7"/>
        <v>1.0167606315384101</v>
      </c>
      <c r="L221" s="34">
        <f t="shared" si="6"/>
        <v>1.0849941630264264</v>
      </c>
      <c r="N221"/>
    </row>
    <row r="222" spans="1:14" ht="13.5" thickBot="1" x14ac:dyDescent="0.25">
      <c r="A222" s="9" t="str">
        <f>'Op Rev Nor Component Indices'!A218</f>
        <v>EXETER</v>
      </c>
      <c r="B222" s="7" t="str">
        <f>'Op Rev Nor Component Indices'!B218</f>
        <v>RYF</v>
      </c>
      <c r="C222" s="2" t="str">
        <f>'Op Rev Nor Component Indices'!C218</f>
        <v>SOUTH WESTERN AMBULANCE SERVICE NHS FOUNDATION TRUST</v>
      </c>
      <c r="D222" s="31">
        <f>'Op Rev Nor Component Indices'!N218</f>
        <v>0.91119264217880858</v>
      </c>
      <c r="E222" s="31">
        <f>'Op Rev Nor Component Indices'!O218</f>
        <v>0.91119264217880858</v>
      </c>
      <c r="F222" s="31">
        <f>'Op Rev Nor Component Indices'!P218</f>
        <v>0.99603480709830883</v>
      </c>
      <c r="G222" s="3">
        <f>'Op Rev Nor Component Indices'!Q218</f>
        <v>0.94582025436949668</v>
      </c>
      <c r="H222" s="3">
        <f>'Op Rev Nor Component Indices'!R218</f>
        <v>0.94582025436949668</v>
      </c>
      <c r="I222" s="3">
        <f>'Op Rev Nor Component Indices'!S218</f>
        <v>0.49981051565423296</v>
      </c>
      <c r="J222" s="3">
        <f>'Op Rev Nor Component Indices'!T218</f>
        <v>1.0667844299401104</v>
      </c>
      <c r="K222" s="3">
        <f t="shared" si="7"/>
        <v>0.95472674175329342</v>
      </c>
      <c r="L222" s="34">
        <f t="shared" si="6"/>
        <v>1.0187972566564008</v>
      </c>
      <c r="N222"/>
    </row>
    <row r="223" spans="1:14" ht="13.5" thickBot="1" x14ac:dyDescent="0.25">
      <c r="A223" s="9" t="str">
        <f>'Op Rev Nor Component Indices'!A219</f>
        <v>COVENTRY</v>
      </c>
      <c r="B223" s="7" t="str">
        <f>'Op Rev Nor Component Indices'!B219</f>
        <v>RYG</v>
      </c>
      <c r="C223" s="2" t="str">
        <f>'Op Rev Nor Component Indices'!C219</f>
        <v>COVENTRY AND WARWICKSHIRE PARTNERSHIP NHS TRUST</v>
      </c>
      <c r="D223" s="31">
        <f>'Op Rev Nor Component Indices'!N219</f>
        <v>0.97585799585762156</v>
      </c>
      <c r="E223" s="31">
        <f>'Op Rev Nor Component Indices'!O219</f>
        <v>0.97585799585762156</v>
      </c>
      <c r="F223" s="31">
        <f>'Op Rev Nor Component Indices'!P219</f>
        <v>0.99603480709830883</v>
      </c>
      <c r="G223" s="3">
        <f>'Op Rev Nor Component Indices'!Q219</f>
        <v>0.94412735691759775</v>
      </c>
      <c r="H223" s="3">
        <f>'Op Rev Nor Component Indices'!R219</f>
        <v>0.94412735691759775</v>
      </c>
      <c r="I223" s="3">
        <f>'Op Rev Nor Component Indices'!S219</f>
        <v>0.82669689320779105</v>
      </c>
      <c r="J223" s="3">
        <f>'Op Rev Nor Component Indices'!T219</f>
        <v>0.89225077050886747</v>
      </c>
      <c r="K223" s="3">
        <f t="shared" si="7"/>
        <v>0.98553454330788681</v>
      </c>
      <c r="L223" s="34">
        <f t="shared" si="6"/>
        <v>1.0516725311561959</v>
      </c>
      <c r="N223"/>
    </row>
    <row r="224" spans="1:14" ht="13.5" thickBot="1" x14ac:dyDescent="0.25">
      <c r="A224" s="9" t="str">
        <f>'Op Rev Nor Component Indices'!A220</f>
        <v>LONDON</v>
      </c>
      <c r="B224" s="7" t="str">
        <f>'Op Rev Nor Component Indices'!B220</f>
        <v>RYJ</v>
      </c>
      <c r="C224" s="2" t="str">
        <f>'Op Rev Nor Component Indices'!C220</f>
        <v>IMPERIAL COLLEGE HEALTHCARE NHS TRUST</v>
      </c>
      <c r="D224" s="31">
        <f>'Op Rev Nor Component Indices'!N220</f>
        <v>1.1553365073598199</v>
      </c>
      <c r="E224" s="31">
        <f>'Op Rev Nor Component Indices'!O220</f>
        <v>1.1553365073598199</v>
      </c>
      <c r="F224" s="31">
        <f>'Op Rev Nor Component Indices'!P220</f>
        <v>1.0171232554042073</v>
      </c>
      <c r="G224" s="3">
        <f>'Op Rev Nor Component Indices'!Q220</f>
        <v>1.2082952301786456</v>
      </c>
      <c r="H224" s="3">
        <f>'Op Rev Nor Component Indices'!R220</f>
        <v>1.2082952301786456</v>
      </c>
      <c r="I224" s="3">
        <f>'Op Rev Nor Component Indices'!S220</f>
        <v>2.0335636521518987</v>
      </c>
      <c r="J224" s="3">
        <f>'Op Rev Nor Component Indices'!T220</f>
        <v>3.0450161972484135</v>
      </c>
      <c r="K224" s="3">
        <f t="shared" si="7"/>
        <v>1.0938057747460053</v>
      </c>
      <c r="L224" s="34">
        <f t="shared" si="6"/>
        <v>1.1672097092197271</v>
      </c>
      <c r="N224"/>
    </row>
    <row r="225" spans="1:14" ht="13.5" thickBot="1" x14ac:dyDescent="0.25">
      <c r="A225" s="9" t="str">
        <f>'Op Rev Nor Component Indices'!A221</f>
        <v>DUDLEY</v>
      </c>
      <c r="B225" s="7" t="str">
        <f>'Op Rev Nor Component Indices'!B221</f>
        <v>RYK</v>
      </c>
      <c r="C225" s="2" t="str">
        <f>'Op Rev Nor Component Indices'!C221</f>
        <v>DUDLEY AND WALSALL MENTAL HEALTH PARTNERSHIP NHS TRUST</v>
      </c>
      <c r="D225" s="31">
        <f>'Op Rev Nor Component Indices'!N221</f>
        <v>0.93598831237373081</v>
      </c>
      <c r="E225" s="31">
        <f>'Op Rev Nor Component Indices'!O221</f>
        <v>0.93598831237373081</v>
      </c>
      <c r="F225" s="31">
        <f>'Op Rev Nor Component Indices'!P221</f>
        <v>0.99603480709830883</v>
      </c>
      <c r="G225" s="3">
        <f>'Op Rev Nor Component Indices'!Q221</f>
        <v>0.91369694684443348</v>
      </c>
      <c r="H225" s="3">
        <f>'Op Rev Nor Component Indices'!R221</f>
        <v>0.91369694684443348</v>
      </c>
      <c r="I225" s="3">
        <f>'Op Rev Nor Component Indices'!S221</f>
        <v>0.35852772458607274</v>
      </c>
      <c r="J225" s="3">
        <f>'Op Rev Nor Component Indices'!T221</f>
        <v>0.55585519713895726</v>
      </c>
      <c r="K225" s="3">
        <f t="shared" si="7"/>
        <v>0.96314850442516375</v>
      </c>
      <c r="L225" s="34">
        <f t="shared" si="6"/>
        <v>1.0277841932646243</v>
      </c>
      <c r="N225"/>
    </row>
    <row r="226" spans="1:14" ht="13.5" thickBot="1" x14ac:dyDescent="0.25">
      <c r="A226" s="9" t="str">
        <f>'Op Rev Nor Component Indices'!A222</f>
        <v>WORTHING</v>
      </c>
      <c r="B226" s="7" t="str">
        <f>'Op Rev Nor Component Indices'!B222</f>
        <v>RYR</v>
      </c>
      <c r="C226" s="2" t="str">
        <f>'Op Rev Nor Component Indices'!C222</f>
        <v>WESTERN SUSSEX HOSPITALS NHS FOUNDATION TRUST</v>
      </c>
      <c r="D226" s="31">
        <f>'Op Rev Nor Component Indices'!N222</f>
        <v>0.9380648522273427</v>
      </c>
      <c r="E226" s="31">
        <f>'Op Rev Nor Component Indices'!O222</f>
        <v>0.9380648522273427</v>
      </c>
      <c r="F226" s="31">
        <f>'Op Rev Nor Component Indices'!P222</f>
        <v>0.99603480709830883</v>
      </c>
      <c r="G226" s="3">
        <f>'Op Rev Nor Component Indices'!Q222</f>
        <v>1.0652768204566208</v>
      </c>
      <c r="H226" s="3">
        <f>'Op Rev Nor Component Indices'!R222</f>
        <v>1.0652768204566208</v>
      </c>
      <c r="I226" s="3">
        <f>'Op Rev Nor Component Indices'!S222</f>
        <v>0.43314967711730429</v>
      </c>
      <c r="J226" s="3">
        <f>'Op Rev Nor Component Indices'!T222</f>
        <v>0.93765020772420549</v>
      </c>
      <c r="K226" s="3">
        <f t="shared" si="7"/>
        <v>0.96996682635516229</v>
      </c>
      <c r="L226" s="34">
        <f t="shared" si="6"/>
        <v>1.0350600842326787</v>
      </c>
      <c r="N226"/>
    </row>
    <row r="227" spans="1:14" ht="13.5" thickBot="1" x14ac:dyDescent="0.25">
      <c r="A227" s="9" t="str">
        <f>'Op Rev Nor Component Indices'!A223</f>
        <v>ST. IVES</v>
      </c>
      <c r="B227" s="7" t="str">
        <f>'Op Rev Nor Component Indices'!B223</f>
        <v>RYV</v>
      </c>
      <c r="C227" s="2" t="str">
        <f>'Op Rev Nor Component Indices'!C223</f>
        <v>CAMBRIDGESHIRE COMMUNITY SERVICES NHS TRUST</v>
      </c>
      <c r="D227" s="31">
        <f>'Op Rev Nor Component Indices'!N223</f>
        <v>0.96413419543885337</v>
      </c>
      <c r="E227" s="31">
        <f>'Op Rev Nor Component Indices'!O223</f>
        <v>0.96413419543885337</v>
      </c>
      <c r="F227" s="31">
        <f>'Op Rev Nor Component Indices'!P223</f>
        <v>0.99603480709830883</v>
      </c>
      <c r="G227" s="3">
        <f>'Op Rev Nor Component Indices'!Q223</f>
        <v>0.91835792282068429</v>
      </c>
      <c r="H227" s="3">
        <f>'Op Rev Nor Component Indices'!R223</f>
        <v>0.91835792282068429</v>
      </c>
      <c r="I227" s="3">
        <f>'Op Rev Nor Component Indices'!S223</f>
        <v>0.29479614691264894</v>
      </c>
      <c r="J227" s="3">
        <f>'Op Rev Nor Component Indices'!T223</f>
        <v>0.63576041784309612</v>
      </c>
      <c r="K227" s="3">
        <f t="shared" si="7"/>
        <v>0.97696603075179467</v>
      </c>
      <c r="L227" s="34">
        <f t="shared" si="6"/>
        <v>1.0425289964629691</v>
      </c>
      <c r="N227"/>
    </row>
    <row r="228" spans="1:14" ht="13.5" thickBot="1" x14ac:dyDescent="0.25">
      <c r="A228" s="9" t="str">
        <f>'Op Rev Nor Component Indices'!A224</f>
        <v>BIRMINGHAM</v>
      </c>
      <c r="B228" s="7" t="str">
        <f>'Op Rev Nor Component Indices'!B224</f>
        <v>RYW</v>
      </c>
      <c r="C228" s="2" t="str">
        <f>'Op Rev Nor Component Indices'!C224</f>
        <v>BIRMINGHAM COMMUNITY HEALTHCARE NHS FOUNDATION TRUST</v>
      </c>
      <c r="D228" s="31">
        <f>'Op Rev Nor Component Indices'!N224</f>
        <v>0.97810631496745049</v>
      </c>
      <c r="E228" s="31">
        <f>'Op Rev Nor Component Indices'!O224</f>
        <v>0.97810631496745049</v>
      </c>
      <c r="F228" s="31">
        <f>'Op Rev Nor Component Indices'!P224</f>
        <v>0.99603480709830905</v>
      </c>
      <c r="G228" s="3">
        <f>'Op Rev Nor Component Indices'!Q224</f>
        <v>0.9467607451759632</v>
      </c>
      <c r="H228" s="3">
        <f>'Op Rev Nor Component Indices'!R224</f>
        <v>0.9467607451759632</v>
      </c>
      <c r="I228" s="3">
        <f>'Op Rev Nor Component Indices'!S224</f>
        <v>0.77819494658161248</v>
      </c>
      <c r="J228" s="3">
        <f>'Op Rev Nor Component Indices'!T224</f>
        <v>0.77584322177462584</v>
      </c>
      <c r="K228" s="3">
        <f t="shared" si="7"/>
        <v>0.98604972091367316</v>
      </c>
      <c r="L228" s="34">
        <f t="shared" si="6"/>
        <v>1.052222281685339</v>
      </c>
      <c r="N228"/>
    </row>
    <row r="229" spans="1:14" ht="13.5" thickBot="1" x14ac:dyDescent="0.25">
      <c r="A229" s="9" t="str">
        <f>'Op Rev Nor Component Indices'!A225</f>
        <v>LONDON</v>
      </c>
      <c r="B229" s="7" t="str">
        <f>'Op Rev Nor Component Indices'!B225</f>
        <v>RYX</v>
      </c>
      <c r="C229" s="2" t="str">
        <f>'Op Rev Nor Component Indices'!C225</f>
        <v>CENTRAL LONDON COMMUNITY HEALTHCARE NHS TRUST</v>
      </c>
      <c r="D229" s="31">
        <f>'Op Rev Nor Component Indices'!N225</f>
        <v>1.1495985248811249</v>
      </c>
      <c r="E229" s="31">
        <f>'Op Rev Nor Component Indices'!O225</f>
        <v>1.1495985248811249</v>
      </c>
      <c r="F229" s="31">
        <f>'Op Rev Nor Component Indices'!P225</f>
        <v>1.0171232554042071</v>
      </c>
      <c r="G229" s="3">
        <f>'Op Rev Nor Component Indices'!Q225</f>
        <v>1.1616050338939308</v>
      </c>
      <c r="H229" s="3">
        <f>'Op Rev Nor Component Indices'!R225</f>
        <v>1.1616050338939308</v>
      </c>
      <c r="I229" s="3">
        <f>'Op Rev Nor Component Indices'!S225</f>
        <v>0.80012440308046151</v>
      </c>
      <c r="J229" s="3">
        <f>'Op Rev Nor Component Indices'!T225</f>
        <v>2.4614822288810814</v>
      </c>
      <c r="K229" s="3">
        <f t="shared" si="7"/>
        <v>1.0845915164474544</v>
      </c>
      <c r="L229" s="34">
        <f t="shared" si="6"/>
        <v>1.157377093596698</v>
      </c>
      <c r="N229"/>
    </row>
    <row r="230" spans="1:14" ht="13.5" thickBot="1" x14ac:dyDescent="0.25">
      <c r="A230" s="9" t="str">
        <f>'Op Rev Nor Component Indices'!A226</f>
        <v>MAIDSTONE</v>
      </c>
      <c r="B230" s="7" t="str">
        <f>'Op Rev Nor Component Indices'!B226</f>
        <v>RYY</v>
      </c>
      <c r="C230" s="2" t="str">
        <f>'Op Rev Nor Component Indices'!C226</f>
        <v>KENT COMMUNITY HEALTH NHS FOUNDATION TRUST</v>
      </c>
      <c r="D230" s="31">
        <f>'Op Rev Nor Component Indices'!N226</f>
        <v>1.0003880915302161</v>
      </c>
      <c r="E230" s="31">
        <f>'Op Rev Nor Component Indices'!O226</f>
        <v>1.0003880915302161</v>
      </c>
      <c r="F230" s="31">
        <f>'Op Rev Nor Component Indices'!P226</f>
        <v>0.99603480709830883</v>
      </c>
      <c r="G230" s="3">
        <f>'Op Rev Nor Component Indices'!Q226</f>
        <v>1.1142798041865156</v>
      </c>
      <c r="H230" s="3">
        <f>'Op Rev Nor Component Indices'!R226</f>
        <v>1.1142798041865156</v>
      </c>
      <c r="I230" s="3">
        <f>'Op Rev Nor Component Indices'!S226</f>
        <v>0.69306364418064381</v>
      </c>
      <c r="J230" s="3">
        <f>'Op Rev Nor Component Indices'!T226</f>
        <v>0.91614248087196781</v>
      </c>
      <c r="K230" s="3">
        <f t="shared" si="7"/>
        <v>1.0015213516447408</v>
      </c>
      <c r="L230" s="34">
        <f t="shared" si="6"/>
        <v>1.0687321941613066</v>
      </c>
      <c r="N230"/>
    </row>
    <row r="231" spans="1:14" ht="13.5" thickBot="1" x14ac:dyDescent="0.25">
      <c r="A231" s="9" t="str">
        <f>'Op Rev Nor Component Indices'!A227</f>
        <v>SHIPLEY</v>
      </c>
      <c r="B231" s="7" t="str">
        <f>'Op Rev Nor Component Indices'!B227</f>
        <v>TAD</v>
      </c>
      <c r="C231" s="2" t="str">
        <f>'Op Rev Nor Component Indices'!C227</f>
        <v>BRADFORD DISTRICT CARE NHS FOUNDATION TRUST</v>
      </c>
      <c r="D231" s="31">
        <f>'Op Rev Nor Component Indices'!N227</f>
        <v>0.91939276062446917</v>
      </c>
      <c r="E231" s="31">
        <f>'Op Rev Nor Component Indices'!O227</f>
        <v>0.91939276062446917</v>
      </c>
      <c r="F231" s="31">
        <f>'Op Rev Nor Component Indices'!P227</f>
        <v>0.99603480709830883</v>
      </c>
      <c r="G231" s="3">
        <f>'Op Rev Nor Component Indices'!Q227</f>
        <v>0.8212056768561119</v>
      </c>
      <c r="H231" s="3">
        <f>'Op Rev Nor Component Indices'!R227</f>
        <v>0.8212056768561119</v>
      </c>
      <c r="I231" s="3">
        <f>'Op Rev Nor Component Indices'!S227</f>
        <v>0.58879998200350037</v>
      </c>
      <c r="J231" s="3">
        <f>'Op Rev Nor Component Indices'!T227</f>
        <v>0.52800441481884264</v>
      </c>
      <c r="K231" s="3">
        <f t="shared" si="7"/>
        <v>0.95316457796590059</v>
      </c>
      <c r="L231" s="34">
        <f t="shared" si="6"/>
        <v>1.0171302580153854</v>
      </c>
      <c r="N231"/>
    </row>
    <row r="232" spans="1:14" ht="13.5" thickBot="1" x14ac:dyDescent="0.25">
      <c r="A232" s="9" t="str">
        <f>'Op Rev Nor Component Indices'!A228</f>
        <v>LONDON</v>
      </c>
      <c r="B232" s="7" t="str">
        <f>'Op Rev Nor Component Indices'!B228</f>
        <v>TAF</v>
      </c>
      <c r="C232" s="2" t="str">
        <f>'Op Rev Nor Component Indices'!C228</f>
        <v>CAMDEN AND ISLINGTON NHS FOUNDATION TRUST</v>
      </c>
      <c r="D232" s="31">
        <f>'Op Rev Nor Component Indices'!N228</f>
        <v>1.1568805030194902</v>
      </c>
      <c r="E232" s="31">
        <f>'Op Rev Nor Component Indices'!O228</f>
        <v>1.1568805030194902</v>
      </c>
      <c r="F232" s="31">
        <f>'Op Rev Nor Component Indices'!P228</f>
        <v>1.0171232554042071</v>
      </c>
      <c r="G232" s="3">
        <f>'Op Rev Nor Component Indices'!Q228</f>
        <v>1.2125028663413038</v>
      </c>
      <c r="H232" s="3">
        <f>'Op Rev Nor Component Indices'!R228</f>
        <v>1.2125028663413038</v>
      </c>
      <c r="I232" s="3">
        <f>'Op Rev Nor Component Indices'!S228</f>
        <v>0.13304409949603316</v>
      </c>
      <c r="J232" s="3">
        <f>'Op Rev Nor Component Indices'!T228</f>
        <v>3.0588820638265193</v>
      </c>
      <c r="K232" s="3">
        <f t="shared" si="7"/>
        <v>1.0906863365031256</v>
      </c>
      <c r="L232" s="34">
        <f t="shared" si="6"/>
        <v>1.163880929386538</v>
      </c>
      <c r="N232"/>
    </row>
    <row r="233" spans="1:14" ht="13.5" thickBot="1" x14ac:dyDescent="0.25">
      <c r="A233" s="9" t="str">
        <f>'Op Rev Nor Component Indices'!A229</f>
        <v>SHEFFIELD</v>
      </c>
      <c r="B233" s="7" t="str">
        <f>'Op Rev Nor Component Indices'!B229</f>
        <v>TAH</v>
      </c>
      <c r="C233" s="2" t="str">
        <f>'Op Rev Nor Component Indices'!C229</f>
        <v>SHEFFIELD HEALTH &amp; SOCIAL CARE NHS FOUNDATION TRUST</v>
      </c>
      <c r="D233" s="31">
        <f>'Op Rev Nor Component Indices'!N229</f>
        <v>0.93437899846700279</v>
      </c>
      <c r="E233" s="31">
        <f>'Op Rev Nor Component Indices'!O229</f>
        <v>0.93437899846700279</v>
      </c>
      <c r="F233" s="31">
        <f>'Op Rev Nor Component Indices'!P229</f>
        <v>0.99603480709830883</v>
      </c>
      <c r="G233" s="3">
        <f>'Op Rev Nor Component Indices'!Q229</f>
        <v>0.87850882901169514</v>
      </c>
      <c r="H233" s="3">
        <f>'Op Rev Nor Component Indices'!R229</f>
        <v>0.87850882901169514</v>
      </c>
      <c r="I233" s="3">
        <f>'Op Rev Nor Component Indices'!S229</f>
        <v>0.22162649121724645</v>
      </c>
      <c r="J233" s="3">
        <f>'Op Rev Nor Component Indices'!T229</f>
        <v>0.71491857173967355</v>
      </c>
      <c r="K233" s="3">
        <f t="shared" si="7"/>
        <v>0.96189272889215427</v>
      </c>
      <c r="L233" s="34">
        <f t="shared" si="6"/>
        <v>1.0264441442096908</v>
      </c>
      <c r="N233"/>
    </row>
    <row r="234" spans="1:14" x14ac:dyDescent="0.2">
      <c r="A234" s="9" t="str">
        <f>'Op Rev Nor Component Indices'!A230</f>
        <v>WEST BROMWICH</v>
      </c>
      <c r="B234" s="7" t="str">
        <f>'Op Rev Nor Component Indices'!B230</f>
        <v>TAJ</v>
      </c>
      <c r="C234" s="2" t="str">
        <f>'Op Rev Nor Component Indices'!C230</f>
        <v>BLACK COUNTRY PARTNERSHIP NHS FOUNDATION TRUST</v>
      </c>
      <c r="D234" s="31">
        <f>'Op Rev Nor Component Indices'!N230</f>
        <v>0.94082129462268793</v>
      </c>
      <c r="E234" s="31">
        <f>'Op Rev Nor Component Indices'!O230</f>
        <v>0.94082129462268793</v>
      </c>
      <c r="F234" s="31">
        <f>'Op Rev Nor Component Indices'!P230</f>
        <v>0.99603480709830883</v>
      </c>
      <c r="G234" s="3">
        <f>'Op Rev Nor Component Indices'!Q230</f>
        <v>0.94612633188501349</v>
      </c>
      <c r="H234" s="3">
        <f>'Op Rev Nor Component Indices'!R230</f>
        <v>0.94612633188501349</v>
      </c>
      <c r="I234" s="3">
        <f>'Op Rev Nor Component Indices'!S230</f>
        <v>0.48265045722334582</v>
      </c>
      <c r="J234" s="3">
        <f>'Op Rev Nor Component Indices'!T230</f>
        <v>0.49476140555909909</v>
      </c>
      <c r="K234" s="3">
        <f t="shared" si="7"/>
        <v>0.96629131621196451</v>
      </c>
      <c r="L234" s="34">
        <f t="shared" si="6"/>
        <v>1.031137915210969</v>
      </c>
      <c r="N234"/>
    </row>
  </sheetData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TTeamSiteDocumentTypeTaxHTField0 xmlns="2f70ccb4-f3d4-4d81-9031-85f8babee243">
      <Terms xmlns="http://schemas.microsoft.com/office/infopath/2007/PartnerControls"/>
    </WTTeamSiteDocumentTypeTaxHTField0>
    <TaxKeywordTaxHTField xmlns="336c2581-6a7f-4686-9e24-c87fdedf996e">
      <Terms xmlns="http://schemas.microsoft.com/office/infopath/2007/PartnerControls"/>
    </TaxKeywordTaxHTField>
    <TaxCatchAll xmlns="824b9e12-2d1b-4f77-9736-60357fca002d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Monitor Excel Document" ma:contentTypeID="0x0101002F675E6CA4AA4A26A7D08035EFD3BFBF00EC273D66EDC3E14BB611BA98B63F3421" ma:contentTypeVersion="2" ma:contentTypeDescription="Monitor Excel Document" ma:contentTypeScope="" ma:versionID="61d9097ae22a01b6e789e6f37339f70a">
  <xsd:schema xmlns:xsd="http://www.w3.org/2001/XMLSchema" xmlns:xs="http://www.w3.org/2001/XMLSchema" xmlns:p="http://schemas.microsoft.com/office/2006/metadata/properties" xmlns:ns2="2f70ccb4-f3d4-4d81-9031-85f8babee243" xmlns:ns3="336c2581-6a7f-4686-9e24-c87fdedf996e" xmlns:ns4="824b9e12-2d1b-4f77-9736-60357fca002d" targetNamespace="http://schemas.microsoft.com/office/2006/metadata/properties" ma:root="true" ma:fieldsID="1ed61bd48c55a3ba8a05301021c1ffb5" ns2:_="" ns3:_="" ns4:_="">
    <xsd:import namespace="2f70ccb4-f3d4-4d81-9031-85f8babee243"/>
    <xsd:import namespace="336c2581-6a7f-4686-9e24-c87fdedf996e"/>
    <xsd:import namespace="824b9e12-2d1b-4f77-9736-60357fca002d"/>
    <xsd:element name="properties">
      <xsd:complexType>
        <xsd:sequence>
          <xsd:element name="documentManagement">
            <xsd:complexType>
              <xsd:all>
                <xsd:element ref="ns2:WTTeamSiteDocumentTypeTaxHTField0" minOccurs="0"/>
                <xsd:element ref="ns3:TaxKeywordTaxHTField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0ccb4-f3d4-4d81-9031-85f8babee243" elementFormDefault="qualified">
    <xsd:import namespace="http://schemas.microsoft.com/office/2006/documentManagement/types"/>
    <xsd:import namespace="http://schemas.microsoft.com/office/infopath/2007/PartnerControls"/>
    <xsd:element name="WTTeamSiteDocumentTypeTaxHTField0" ma:index="9" nillable="true" ma:taxonomy="true" ma:internalName="WTTeamSiteDocumentTypeTaxHTField0" ma:taxonomyFieldName="WTTeamSiteDocumentType" ma:displayName="Monitor Document Type" ma:readOnly="false" ma:fieldId="{1ec7bd53-8ab7-4734-9ba1-c4ffdb97af22}" ma:sspId="b9f3bada-ef23-4a97-91ad-c11a3d1e25f7" ma:termSetId="d85c8600-4493-46b9-bd68-d80f632f210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2581-6a7f-4686-9e24-c87fdedf996e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0" nillable="true" ma:taxonomy="true" ma:internalName="TaxKeywordTaxHTField" ma:taxonomyFieldName="TaxKeyword" ma:displayName="Enterprise Keywords" ma:fieldId="{23f27201-bee3-471e-b2e7-b64fd8b7ca38}" ma:taxonomyMulti="true" ma:sspId="b9f3bada-ef23-4a97-91ad-c11a3d1e25f7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4b9e12-2d1b-4f77-9736-60357fca002d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description="" ma:hidden="true" ma:list="{74443016-06ef-4b3c-8cfa-4f416ab9db03}" ma:internalName="TaxCatchAll" ma:showField="CatchAllData" ma:web="336c2581-6a7f-4686-9e24-c87fdedf99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756372-567F-4FCF-A167-9DF325CB9B51}">
  <ds:schemaRefs>
    <ds:schemaRef ds:uri="http://purl.org/dc/elements/1.1/"/>
    <ds:schemaRef ds:uri="http://schemas.microsoft.com/office/2006/metadata/properties"/>
    <ds:schemaRef ds:uri="336c2581-6a7f-4686-9e24-c87fdedf996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824b9e12-2d1b-4f77-9736-60357fca002d"/>
    <ds:schemaRef ds:uri="2f70ccb4-f3d4-4d81-9031-85f8babee24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645266-2615-4C0C-9AFE-744CFD3F4D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70ccb4-f3d4-4d81-9031-85f8babee243"/>
    <ds:schemaRef ds:uri="336c2581-6a7f-4686-9e24-c87fdedf996e"/>
    <ds:schemaRef ds:uri="824b9e12-2d1b-4f77-9736-60357fca0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A47E39-3794-4948-8518-B01FFBF86659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671E6B04-1597-4104-AF0B-16ABED75BA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Source</vt:lpstr>
      <vt:lpstr>Operating Revenue</vt:lpstr>
      <vt:lpstr>Data input year MFF</vt:lpstr>
      <vt:lpstr>Mergers</vt:lpstr>
      <vt:lpstr>Op Rev data input yr MFF adj</vt:lpstr>
      <vt:lpstr>Op Rev Nor Component Indices</vt:lpstr>
      <vt:lpstr>MFF Index New Method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Laurence Davies</cp:lastModifiedBy>
  <cp:lastPrinted>2016-03-14T14:01:29Z</cp:lastPrinted>
  <dcterms:created xsi:type="dcterms:W3CDTF">1996-10-14T23:33:28Z</dcterms:created>
  <dcterms:modified xsi:type="dcterms:W3CDTF">2019-01-18T11:35:47Z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729509b32a34273afbf773e0c72336c">
    <vt:lpwstr>Please select...|d4c3a339-8617-448c-96a4-aa4fe7bbd822</vt:lpwstr>
  </property>
  <property fmtid="{D5CDD505-2E9C-101B-9397-08002B2CF9AE}" pid="3" name="e993c7ebdb0844bda77b49081e8191e4">
    <vt:lpwstr>NOT PROTECTIVELY MARKED|59351c5f-b7fd-4a97-8559-c38b9b573e6f</vt:lpwstr>
  </property>
  <property fmtid="{D5CDD505-2E9C-101B-9397-08002B2CF9AE}" pid="4" name="_dlc_ExpireDate">
    <vt:lpwstr>2016-08-13T10:47:22Z</vt:lpwstr>
  </property>
  <property fmtid="{D5CDD505-2E9C-101B-9397-08002B2CF9AE}" pid="5" name="ItemRetentionFormula">
    <vt:lpwstr>&lt;formula id="Microsoft.Office.RecordsManagement.PolicyFeatures.Expiration.Formula.BuiltIn"&gt;&lt;number&gt;3&lt;/number&gt;&lt;property&gt;Modified&lt;/property&gt;&lt;propertyId&gt;28cf69c5-fa48-462a-b5cd-27b6f9d2bd5f&lt;/propertyId&gt;&lt;period&gt;years&lt;/period&gt;&lt;/formula&gt;</vt:lpwstr>
  </property>
  <property fmtid="{D5CDD505-2E9C-101B-9397-08002B2CF9AE}" pid="6" name="_dlc_policyId">
    <vt:lpwstr>/sr/gandf/Programmes and Projects</vt:lpwstr>
  </property>
  <property fmtid="{D5CDD505-2E9C-101B-9397-08002B2CF9AE}" pid="7" name="_dlc_DocId">
    <vt:lpwstr>AAFXSQ5MW4ZD-212-15154</vt:lpwstr>
  </property>
  <property fmtid="{D5CDD505-2E9C-101B-9397-08002B2CF9AE}" pid="8" name="_dlc_DocIdItemGuid">
    <vt:lpwstr>c1cbfc99-ede0-4821-8485-344e83d4d023</vt:lpwstr>
  </property>
  <property fmtid="{D5CDD505-2E9C-101B-9397-08002B2CF9AE}" pid="9" name="_dlc_DocIdUrl">
    <vt:lpwstr>http://iws.ims.gov.uk/sr/gandf/_layouts/DocIdRedir.aspx?ID=AAFXSQ5MW4ZD-212-15154, AAFXSQ5MW4ZD-212-15154</vt:lpwstr>
  </property>
  <property fmtid="{D5CDD505-2E9C-101B-9397-08002B2CF9AE}" pid="10" name="Document Subject">
    <vt:lpwstr>742</vt:lpwstr>
  </property>
  <property fmtid="{D5CDD505-2E9C-101B-9397-08002B2CF9AE}" pid="11" name="Record Class">
    <vt:lpwstr>29</vt:lpwstr>
  </property>
  <property fmtid="{D5CDD505-2E9C-101B-9397-08002B2CF9AE}" pid="12" name="TaxKeyword">
    <vt:lpwstr/>
  </property>
  <property fmtid="{D5CDD505-2E9C-101B-9397-08002B2CF9AE}" pid="13" name="WTTeamSiteDocumentType">
    <vt:lpwstr/>
  </property>
  <property fmtid="{D5CDD505-2E9C-101B-9397-08002B2CF9AE}" pid="14" name="IconOverlay">
    <vt:lpwstr/>
  </property>
  <property fmtid="{D5CDD505-2E9C-101B-9397-08002B2CF9AE}" pid="15" name="ContentTypeId">
    <vt:lpwstr>0x0101002F675E6CA4AA4A26A7D08035EFD3BFBF00EC273D66EDC3E14BB611BA98B63F3421</vt:lpwstr>
  </property>
</Properties>
</file>