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2.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14" documentId="8_{0374A3CD-FF3E-4C9A-8975-2C92CBBBA8F5}" xr6:coauthVersionLast="47" xr6:coauthVersionMax="47" xr10:uidLastSave="{64BBCBD5-C0E8-4628-99C0-2FF248D8DD38}"/>
  <bookViews>
    <workbookView xWindow="-108" yWindow="-108" windowWidth="23256" windowHeight="12576" tabRatio="869" xr2:uid="{00000000-000D-0000-FFFF-FFFF00000000}"/>
  </bookViews>
  <sheets>
    <sheet name="Instructions" sheetId="55" r:id="rId1"/>
    <sheet name="Contents" sheetId="27" r:id="rId2"/>
    <sheet name="Change log" sheetId="67" r:id="rId3"/>
    <sheet name="1. Patient level activity feeds" sheetId="45" r:id="rId4"/>
    <sheet name="2. Additional info source" sheetId="6" r:id="rId5"/>
    <sheet name="3. Local activity definitions" sheetId="51" r:id="rId6"/>
    <sheet name="4. Timing of activity feeds" sheetId="7" r:id="rId7"/>
    <sheet name="5. Activity load record" sheetId="57" r:id="rId8"/>
    <sheet name="6. Activity data quality checks" sheetId="23" r:id="rId9"/>
    <sheet name="7. Activity data cleansing" sheetId="10" r:id="rId10"/>
    <sheet name="8. Extracting GL output" sheetId="39" r:id="rId11"/>
    <sheet name="9. GL to CL mapping" sheetId="36" r:id="rId12"/>
    <sheet name="10. GL to CL automapper output" sheetId="53" r:id="rId13"/>
    <sheet name="11. GL adjustments log" sheetId="54" r:id="rId14"/>
    <sheet name="12. GL load record" sheetId="56" r:id="rId15"/>
    <sheet name="13. % allocation bases" sheetId="49" r:id="rId16"/>
    <sheet name="14. Local costing methods" sheetId="38" r:id="rId17"/>
    <sheet name="15. Superior costing methods" sheetId="41" r:id="rId18"/>
    <sheet name="16. Proxy records" sheetId="43" r:id="rId19"/>
    <sheet name="17. Consultation and engagement" sheetId="14" r:id="rId20"/>
    <sheet name="18. Decision audit trail" sheetId="48" r:id="rId21"/>
    <sheet name="19. Block income allocation" sheetId="26" r:id="rId22"/>
    <sheet name="20. R&amp;D" sheetId="40" r:id="rId23"/>
    <sheet name="21. E&amp;T" sheetId="50" r:id="rId24"/>
    <sheet name="22. Other notes" sheetId="65" r:id="rId25"/>
    <sheet name="23. CM1 Medical Staff % split" sheetId="60" r:id="rId26"/>
    <sheet name="24. CM1 Medical Staff reasoning" sheetId="61" r:id="rId27"/>
    <sheet name="25. CM3 DNAs" sheetId="62" r:id="rId28"/>
    <sheet name="26. CM6 Critical Care" sheetId="63" r:id="rId29"/>
    <sheet name="27. CM9 Cancer MDT meetings " sheetId="64" r:id="rId30"/>
    <sheet name="28. Covid19 Decision Log" sheetId="66" r:id="rId31"/>
    <sheet name="29. Superior matching rules" sheetId="68" r:id="rId32"/>
    <sheet name="30.Patient event reconciliation" sheetId="69" r:id="rId33"/>
  </sheets>
  <externalReferences>
    <externalReference r:id="rId34"/>
    <externalReference r:id="rId35"/>
    <externalReference r:id="rId36"/>
    <externalReference r:id="rId37"/>
    <externalReference r:id="rId38"/>
    <externalReference r:id="rId39"/>
  </externalReferences>
  <definedNames>
    <definedName name="____net1" hidden="1">{"NET",#N/A,FALSE,"401C11"}</definedName>
    <definedName name="__123Graph_A" hidden="1">'[1]2002PCTs'!#REF!</definedName>
    <definedName name="__123Graph_B" hidden="1">[2]Dnurse!#REF!</definedName>
    <definedName name="__123Graph_C" hidden="1">[2]Dnurse!#REF!</definedName>
    <definedName name="__123Graph_X" hidden="1">[2]Dnurse!#REF!</definedName>
    <definedName name="__net1" hidden="1">{"NET",#N/A,FALSE,"401C11"}</definedName>
    <definedName name="_1_0__123Grap" hidden="1">'[3]#REF'!#REF!</definedName>
    <definedName name="_1_123Grap" hidden="1">'[4]#REF'!#REF!</definedName>
    <definedName name="_2_0__123Grap" hidden="1">'[4]#REF'!#REF!</definedName>
    <definedName name="_2_123Grap" hidden="1">'[2]#REF'!#REF!</definedName>
    <definedName name="_3_0_S" hidden="1">'[3]#REF'!#REF!</definedName>
    <definedName name="_3_123Grap" hidden="1">'[4]#REF'!#REF!</definedName>
    <definedName name="_34_123Grap" hidden="1">'[4]#REF'!#REF!</definedName>
    <definedName name="_42S" hidden="1">'[4]#REF'!#REF!</definedName>
    <definedName name="_4S" hidden="1">'[4]#REF'!#REF!</definedName>
    <definedName name="_5_0__123Grap" hidden="1">'[4]#REF'!#REF!</definedName>
    <definedName name="_6_0_S" hidden="1">'[4]#REF'!#REF!</definedName>
    <definedName name="_6_123Grap" hidden="1">'[2]#REF'!#REF!</definedName>
    <definedName name="_8_123Grap" hidden="1">'[4]#REF'!#REF!</definedName>
    <definedName name="_8S" hidden="1">'[2]#REF'!#REF!</definedName>
    <definedName name="_AMO_UniqueIdentifier" hidden="1">"'f146ed64-135a-4cf1-a22c-8ba72c05adea'"</definedName>
    <definedName name="_xlnm._FilterDatabase" localSheetId="12" hidden="1">'10. GL to CL automapper output'!$A$8:$C$8</definedName>
    <definedName name="_xlnm._FilterDatabase" localSheetId="13" hidden="1">'11. GL adjustments log'!$A$6:$C$6</definedName>
    <definedName name="_xlnm._FilterDatabase" localSheetId="14" hidden="1">'12. GL load record'!#REF!</definedName>
    <definedName name="_xlnm._FilterDatabase" localSheetId="19" hidden="1">'17. Consultation and engagement'!$A$7:$L$7</definedName>
    <definedName name="_xlnm._FilterDatabase" localSheetId="20" hidden="1">'18. Decision audit trail'!$A$7:$D$7</definedName>
    <definedName name="_xlnm._FilterDatabase" localSheetId="25" hidden="1">'23. CM1 Medical Staff % split'!$AE$8:$AG$78</definedName>
    <definedName name="_xlnm._FilterDatabase" localSheetId="26" hidden="1">'24. CM1 Medical Staff reasoning'!$A$7:$K$7</definedName>
    <definedName name="_xlnm._FilterDatabase" localSheetId="31" hidden="1">'29. Superior matching rules'!$A$6:$F$6</definedName>
    <definedName name="_xlnm._FilterDatabase" localSheetId="6" hidden="1">'4. Timing of activity feeds'!#REF!</definedName>
    <definedName name="_xlnm._FilterDatabase" localSheetId="7" hidden="1">'5. Activity load record'!$A$7:$G$7</definedName>
    <definedName name="_xlnm._FilterDatabase" localSheetId="8" hidden="1">'6. Activity data quality checks'!$A$9:$K$11</definedName>
    <definedName name="_xlnm._FilterDatabase" localSheetId="9" hidden="1">'7. Activity data cleansing'!$A$10:$M$10</definedName>
    <definedName name="_xlnm._FilterDatabase" localSheetId="11" hidden="1">'9. GL to CL mapping'!$A$11:$F$11</definedName>
    <definedName name="_ftn1" localSheetId="23">'21. E&amp;T'!$C$27</definedName>
    <definedName name="_Key1" hidden="1">'[2]#REF'!#REF!</definedName>
    <definedName name="_net1" hidden="1">{"NET",#N/A,FALSE,"401C11"}</definedName>
    <definedName name="_Order1" hidden="1">0</definedName>
    <definedName name="_Sort" hidden="1">[2]ComPsy!#REF!</definedName>
    <definedName name="a" hidden="1">{"CHARGE",#N/A,FALSE,"401C11"}</definedName>
    <definedName name="aa" hidden="1">{"CHARGE",#N/A,FALSE,"401C11"}</definedName>
    <definedName name="aaa" hidden="1">{"CHARGE",#N/A,FALSE,"401C11"}</definedName>
    <definedName name="aaaa" hidden="1">{"CHARGE",#N/A,FALSE,"401C11"}</definedName>
    <definedName name="adbr" hidden="1">{"CHARGE",#N/A,FALSE,"401C11"}</definedName>
    <definedName name="b" hidden="1">{"CHARGE",#N/A,FALSE,"401C11"}</definedName>
    <definedName name="BMGHIndex" hidden="1">"O"</definedName>
    <definedName name="Building_Weight">'[5]Base MFF calcs'!$G$4</definedName>
    <definedName name="change1" hidden="1">{"CHARGE",#N/A,FALSE,"401C11"}</definedName>
    <definedName name="charge" hidden="1">{"CHARGE",#N/A,FALSE,"401C11"}</definedName>
    <definedName name="dog" hidden="1">{"NET",#N/A,FALSE,"401C11"}</definedName>
    <definedName name="EV__LASTREFTIME__" hidden="1">40339.4799074074</definedName>
    <definedName name="Expired" hidden="1">FALSE</definedName>
    <definedName name="gfff" hidden="1">{"CHARGE",#N/A,FALSE,"401C11"}</definedName>
    <definedName name="gross" hidden="1">{"GROSS",#N/A,FALSE,"401C11"}</definedName>
    <definedName name="gross1" hidden="1">{"GROSS",#N/A,FALSE,"401C11"}</definedName>
    <definedName name="hasdfjklhklj" hidden="1">{"NET",#N/A,FALSE,"401C11"}</definedName>
    <definedName name="help" hidden="1">{"CHARGE",#N/A,FALSE,"401C11"}</definedName>
    <definedName name="hghghhj" hidden="1">{"CHARGE",#N/A,FALSE,"401C11"}</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JFELL" hidden="1">#REF!</definedName>
    <definedName name="Land_Weight">'[5]Base MFF calcs'!$H$4</definedName>
    <definedName name="Lowest_Underlying_MFF">'[5]All Trusts'!$D$3</definedName>
    <definedName name="MFF_2014_15">'[5]2014-15 MFF Payment values'!$A$3:$D$248</definedName>
    <definedName name="mffs">#REF!</definedName>
    <definedName name="MnD_Weight">'[5]Base MFF calcs'!$F$4</definedName>
    <definedName name="OISIII" hidden="1">#REF!</definedName>
    <definedName name="Other_Weight">'[5]Base MFF calcs'!$I$4</definedName>
    <definedName name="rytry" hidden="1">{"NET",#N/A,FALSE,"401C11"}</definedName>
    <definedName name="scheduleDeptNames">[6]scheduleDeptNames!$A$2+[6]scheduleDeptNames!$A$2:$C$40</definedName>
    <definedName name="Staff_Weight">'[5]Base MFF calcs'!$E$4</definedName>
    <definedName name="Table3.4" hidden="1">{"CHARGE",#N/A,FALSE,"401C11"}</definedName>
    <definedName name="Test23" hidden="1">{"NET",#N/A,FALSE,"401C11"}</definedName>
    <definedName name="wert" hidden="1">{"GROSS",#N/A,FALSE,"401C11"}</definedName>
    <definedName name="wombat" hidden="1">#REF!</definedName>
    <definedName name="wrn.CHARGE." hidden="1">{"CHARGE",#N/A,FALSE,"401C11"}</definedName>
    <definedName name="wrn.GROSS." hidden="1">{"GROSS",#N/A,FALSE,"401C11"}</definedName>
    <definedName name="wrn.NET." hidden="1">{"NET",#N/A,FALSE,"401C11"}</definedName>
    <definedName name="xxx" hidden="1">{"CHARGE",#N/A,FALSE,"401C11"}</definedName>
    <definedName name="yyy" hidden="1">{"GROSS",#N/A,FALSE,"401C11"}</definedName>
    <definedName name="zzz" hidden="1">{"NET",#N/A,FALSE,"401C11"}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66" l="1"/>
  <c r="H26" i="66" l="1"/>
  <c r="Q32" i="60" l="1"/>
  <c r="R32" i="60"/>
  <c r="S32" i="60"/>
  <c r="T32" i="60"/>
  <c r="U32" i="60"/>
  <c r="V32" i="60"/>
  <c r="W32" i="60"/>
  <c r="X32" i="60"/>
  <c r="Y32" i="60"/>
  <c r="Z32" i="60"/>
  <c r="AA32" i="60"/>
  <c r="M32" i="60"/>
  <c r="N32" i="60"/>
  <c r="O32" i="60"/>
  <c r="J32" i="60"/>
  <c r="I32" i="60"/>
  <c r="K9" i="60"/>
  <c r="P9" i="60"/>
  <c r="AC9" i="60" s="1"/>
  <c r="AB9" i="60"/>
  <c r="L32" i="60" l="1"/>
  <c r="H32" i="60"/>
  <c r="G32" i="60"/>
  <c r="AB31" i="60"/>
  <c r="AC31" i="60" s="1"/>
  <c r="P31" i="60"/>
  <c r="K31" i="60"/>
  <c r="AB30" i="60"/>
  <c r="P30" i="60"/>
  <c r="K30" i="60"/>
  <c r="AB29" i="60"/>
  <c r="P29" i="60"/>
  <c r="K29" i="60"/>
  <c r="AB28" i="60"/>
  <c r="P28" i="60"/>
  <c r="K28" i="60"/>
  <c r="AB27" i="60"/>
  <c r="AC27" i="60" s="1"/>
  <c r="P27" i="60"/>
  <c r="K27" i="60"/>
  <c r="AB26" i="60"/>
  <c r="P26" i="60"/>
  <c r="K26" i="60"/>
  <c r="AB25" i="60"/>
  <c r="P25" i="60"/>
  <c r="K25" i="60"/>
  <c r="AB24" i="60"/>
  <c r="P24" i="60"/>
  <c r="K24" i="60"/>
  <c r="AB23" i="60"/>
  <c r="AC23" i="60" s="1"/>
  <c r="P23" i="60"/>
  <c r="K23" i="60"/>
  <c r="AB22" i="60"/>
  <c r="P22" i="60"/>
  <c r="K22" i="60"/>
  <c r="AB21" i="60"/>
  <c r="P21" i="60"/>
  <c r="K21" i="60"/>
  <c r="AB20" i="60"/>
  <c r="P20" i="60"/>
  <c r="K20" i="60"/>
  <c r="AB19" i="60"/>
  <c r="AC19" i="60" s="1"/>
  <c r="P19" i="60"/>
  <c r="K19" i="60"/>
  <c r="AB18" i="60"/>
  <c r="P18" i="60"/>
  <c r="K18" i="60"/>
  <c r="AB17" i="60"/>
  <c r="P17" i="60"/>
  <c r="K17" i="60"/>
  <c r="AB16" i="60"/>
  <c r="P16" i="60"/>
  <c r="K16" i="60"/>
  <c r="AB15" i="60"/>
  <c r="AC15" i="60" s="1"/>
  <c r="P15" i="60"/>
  <c r="K15" i="60"/>
  <c r="AB14" i="60"/>
  <c r="P14" i="60"/>
  <c r="K14" i="60"/>
  <c r="AB13" i="60"/>
  <c r="P13" i="60"/>
  <c r="K13" i="60"/>
  <c r="K32" i="60" s="1"/>
  <c r="AB12" i="60"/>
  <c r="P12" i="60"/>
  <c r="K12" i="60"/>
  <c r="AB11" i="60"/>
  <c r="AC11" i="60" s="1"/>
  <c r="P11" i="60"/>
  <c r="K11" i="60"/>
  <c r="AB10" i="60"/>
  <c r="P10" i="60"/>
  <c r="K10" i="60"/>
  <c r="P32" i="60" l="1"/>
  <c r="AC10" i="60"/>
  <c r="AC14" i="60"/>
  <c r="AC18" i="60"/>
  <c r="AC22" i="60"/>
  <c r="AC26" i="60"/>
  <c r="AC30" i="60"/>
  <c r="AB32" i="60"/>
  <c r="AC32" i="60" s="1"/>
  <c r="AC13" i="60"/>
  <c r="AC17" i="60"/>
  <c r="AC21" i="60"/>
  <c r="AC25" i="60"/>
  <c r="AC29" i="60"/>
  <c r="AC12" i="60"/>
  <c r="AC16" i="60"/>
  <c r="AC20" i="60"/>
  <c r="AC24" i="60"/>
  <c r="AC28" i="60"/>
  <c r="F9" i="57" l="1"/>
  <c r="F10" i="57"/>
  <c r="F11" i="57"/>
  <c r="F12" i="57"/>
  <c r="F13" i="57"/>
  <c r="F14" i="57"/>
  <c r="F15" i="57"/>
  <c r="F16" i="57"/>
  <c r="F17" i="57"/>
  <c r="F18" i="57"/>
  <c r="F19" i="57"/>
  <c r="F20" i="57"/>
  <c r="F21" i="57"/>
  <c r="F22" i="57"/>
  <c r="H12" i="57" l="1"/>
  <c r="H13" i="57"/>
  <c r="H14" i="57"/>
  <c r="H15" i="57"/>
  <c r="H16" i="57"/>
  <c r="H17" i="57"/>
  <c r="H18" i="57"/>
  <c r="H19" i="57"/>
  <c r="H20" i="57"/>
  <c r="H21" i="57"/>
  <c r="H22" i="57"/>
  <c r="K12" i="57"/>
  <c r="L12" i="57" s="1"/>
  <c r="K13" i="57"/>
  <c r="L13" i="57" s="1"/>
  <c r="K14" i="57"/>
  <c r="L14" i="57" s="1"/>
  <c r="K15" i="57"/>
  <c r="L15" i="57" s="1"/>
  <c r="K16" i="57"/>
  <c r="L16" i="57" s="1"/>
  <c r="K17" i="57"/>
  <c r="L17" i="57" s="1"/>
  <c r="K18" i="57"/>
  <c r="L18" i="57" s="1"/>
  <c r="K19" i="57"/>
  <c r="L19" i="57" s="1"/>
  <c r="K20" i="57"/>
  <c r="L20" i="57" s="1"/>
  <c r="K21" i="57"/>
  <c r="L21" i="57" s="1"/>
  <c r="K22" i="57"/>
  <c r="L22" i="57" s="1"/>
  <c r="M12" i="57"/>
  <c r="M13" i="57"/>
  <c r="M14" i="57"/>
  <c r="M15" i="57"/>
  <c r="M16" i="57"/>
  <c r="M17" i="57"/>
  <c r="M18" i="57"/>
  <c r="M19" i="57"/>
  <c r="M20" i="57"/>
  <c r="M21" i="57"/>
  <c r="M22" i="57"/>
  <c r="L8" i="56" l="1"/>
  <c r="N8" i="56" s="1"/>
  <c r="E8" i="56"/>
  <c r="I8" i="56"/>
  <c r="G8" i="56"/>
  <c r="F8" i="57"/>
  <c r="H8" i="57"/>
  <c r="H9" i="57"/>
  <c r="H10" i="57"/>
  <c r="H11" i="57"/>
  <c r="K11" i="57"/>
  <c r="L11" i="57" s="1"/>
  <c r="K10" i="57"/>
  <c r="L10" i="57" s="1"/>
  <c r="K9" i="57"/>
  <c r="L9" i="57" s="1"/>
  <c r="K8" i="57"/>
  <c r="L8" i="57" s="1"/>
  <c r="M9" i="57" l="1"/>
  <c r="M8" i="57"/>
  <c r="M11" i="57"/>
  <c r="M10" i="57"/>
  <c r="M8" i="56"/>
  <c r="H20" i="36" l="1"/>
  <c r="H21" i="36"/>
  <c r="H22" i="36"/>
  <c r="H23" i="36"/>
  <c r="H24" i="36"/>
  <c r="C20" i="36"/>
  <c r="C21" i="36"/>
  <c r="C22" i="36"/>
  <c r="C23" i="36"/>
  <c r="C24" i="36"/>
</calcChain>
</file>

<file path=xl/sharedStrings.xml><?xml version="1.0" encoding="utf-8"?>
<sst xmlns="http://schemas.openxmlformats.org/spreadsheetml/2006/main" count="1412" uniqueCount="954">
  <si>
    <r>
      <rPr>
        <b/>
        <sz val="12"/>
        <color theme="1"/>
        <rFont val="Arial"/>
        <family val="2"/>
        <scheme val="minor"/>
      </rPr>
      <t>Please note</t>
    </r>
    <r>
      <rPr>
        <sz val="12"/>
        <color theme="1"/>
        <rFont val="Arial"/>
        <family val="2"/>
        <scheme val="minor"/>
      </rPr>
      <t xml:space="preserve">: When your costing process has been established, you may need more space for your assurance records - for example the GL Load Record and Activity Load Record.  </t>
    </r>
  </si>
  <si>
    <t>The location of any such alternative locations should be referenced here in the ICAL.</t>
  </si>
  <si>
    <t>Contents</t>
  </si>
  <si>
    <t>Worksheet number</t>
  </si>
  <si>
    <t>Worksheet name</t>
  </si>
  <si>
    <t>Purpose</t>
  </si>
  <si>
    <t>Relevant costing standard</t>
  </si>
  <si>
    <t>Patient level activity feeds</t>
  </si>
  <si>
    <t>This template can be used to record the patient level activity feeds you are using in PLICS, with some calculation detail including duration caps</t>
  </si>
  <si>
    <t>IR1, IR2</t>
  </si>
  <si>
    <t>Additional info source</t>
  </si>
  <si>
    <t xml:space="preserve">This template can be used to record additional information sources you use locally in costing including: 
(i) activity feeds in addition to the one required by the standards and  
(ii) additional data fields within the required activity feeds. </t>
  </si>
  <si>
    <t>IR1</t>
  </si>
  <si>
    <t>Local activity definitions</t>
  </si>
  <si>
    <t>This template can be used to record activity definitions used locally where there are no national activity definitions available</t>
  </si>
  <si>
    <t>Timing of activity feeds</t>
  </si>
  <si>
    <t>This template can be used to indicate how often you update the costing system with data from the activity feeds</t>
  </si>
  <si>
    <t>IR2</t>
  </si>
  <si>
    <t>Activity load record</t>
  </si>
  <si>
    <t>This template can be used to record the activity loads and check that your costing system is processing all activity correctly</t>
  </si>
  <si>
    <t>IR1, IR2, CP3, CP4, CP5 &amp; CP6</t>
  </si>
  <si>
    <t>Activity data quality checks</t>
  </si>
  <si>
    <t xml:space="preserve">This template can be used to record what quality checks are used to ensure data quality is good enough for costing. </t>
  </si>
  <si>
    <t>Activity data cleansing</t>
  </si>
  <si>
    <t xml:space="preserve">This template can be used to record all the operations you perform on data to make it suitable for costing. </t>
  </si>
  <si>
    <t>Extracting GL output</t>
  </si>
  <si>
    <t xml:space="preserve">This template can be used to record the process you use to extract your general ledger output for costing. </t>
  </si>
  <si>
    <t>CP1</t>
  </si>
  <si>
    <t>GL to CL mapping</t>
  </si>
  <si>
    <t>This template can be used to record any assumptions you have used to map the chart of accounts of your general ledger to the standardised cost ledger.</t>
  </si>
  <si>
    <t>CP2</t>
  </si>
  <si>
    <t>GL to CL automapper output</t>
  </si>
  <si>
    <t xml:space="preserve">This template can be used to record the codes from your general ledger that are not mapping automatically to the standardised cost ledger when using the cost ledger automapper application. </t>
  </si>
  <si>
    <t>GL adjustments log</t>
  </si>
  <si>
    <t>This template can be used to record the adjustments made to your general ledger at each load.</t>
  </si>
  <si>
    <t>GL load record</t>
  </si>
  <si>
    <t>This template can be used to record your general ledger loads and progress through the PLICS of the financial information</t>
  </si>
  <si>
    <t>CP1, CP2 &amp; CP3, CP5 &amp; CP6</t>
  </si>
  <si>
    <t>% allocation bases</t>
  </si>
  <si>
    <t>This template can be used to keep a record of the areas where a percentage split is used for allocation</t>
  </si>
  <si>
    <t>CP2 and CP3</t>
  </si>
  <si>
    <t>Local costing methods</t>
  </si>
  <si>
    <t>This template can be used to record any cost allocation methods that are used locally where information required is not available and the standard allocation methods cannot be compliant.</t>
  </si>
  <si>
    <t>IR1, CP2, CP3</t>
  </si>
  <si>
    <t xml:space="preserve">Superior costing methods </t>
  </si>
  <si>
    <t xml:space="preserve">This template can be used to record any superior cost allocation methods that are used locally which you consider to be more detailed or specific than the prescribed allocation methods in the costing standards.  </t>
  </si>
  <si>
    <t>CP2, CP3, CP4</t>
  </si>
  <si>
    <t>Proxy records</t>
  </si>
  <si>
    <t>This template can be used to keep a record of the areas that proxy records are to be used and keeps a list (or reference to the list) of the records created</t>
  </si>
  <si>
    <t>Consultation and engagement</t>
  </si>
  <si>
    <t xml:space="preserve">This template can be used to record any consultation or engagement with other members of your organisation (or external consultants and advisors) that informs the costing process. </t>
  </si>
  <si>
    <t>All</t>
  </si>
  <si>
    <t>Decision audit trail</t>
  </si>
  <si>
    <t>This template can be used to record any major changes to the costing process</t>
  </si>
  <si>
    <t>CP6</t>
  </si>
  <si>
    <t>Block income allocation</t>
  </si>
  <si>
    <t>This template can be used to record how you allocate block income.</t>
  </si>
  <si>
    <t>Research and development</t>
  </si>
  <si>
    <t xml:space="preserve">This template can be used to record how you cost research and development (R&amp;D) at your organisation. </t>
  </si>
  <si>
    <t xml:space="preserve">CP5 </t>
  </si>
  <si>
    <t>Education and Training</t>
  </si>
  <si>
    <t xml:space="preserve">This template can be used to record how you cost education and training (E&amp;T) at your organisation. </t>
  </si>
  <si>
    <t>CP5, CM35</t>
  </si>
  <si>
    <t>Other notes</t>
  </si>
  <si>
    <t>This template can be used to record anything which is not covered by the other templates</t>
  </si>
  <si>
    <t>CM1 Medical Staff % split</t>
  </si>
  <si>
    <t>This template can be used to document the % split of activities used for costing medical staff</t>
  </si>
  <si>
    <t>CM1</t>
  </si>
  <si>
    <t>CM1 Medical Staff % reasoning</t>
  </si>
  <si>
    <t xml:space="preserve">This template can be used to document the reasons why medical staff % split is equal over activities </t>
  </si>
  <si>
    <t>CM3 DNAs</t>
  </si>
  <si>
    <t>This template can be used to build up information to cost DNA activity from the review of your trusts DNA policy</t>
  </si>
  <si>
    <t>CM3</t>
  </si>
  <si>
    <t>CM6 Critical Care</t>
  </si>
  <si>
    <t>This template can be used to detail any discussions held with critical care staff on the additional factors to consider when costing critical care services</t>
  </si>
  <si>
    <t>CM6</t>
  </si>
  <si>
    <t>CM9 Cancer MDT meetings</t>
  </si>
  <si>
    <t xml:space="preserve">This template can be used to capture details of attendees and frequency of cancer MDT meetings </t>
  </si>
  <si>
    <t>CM9</t>
  </si>
  <si>
    <t>Covid19 decision log</t>
  </si>
  <si>
    <t>This template can be used to capture the decisions taken on relaxation of costing standards/guidance for the 2020 NCC.  It is based on the checklist in the guidance, to provide a record of trust priorities agreed and actioned.</t>
  </si>
  <si>
    <t>Covid19 guidance</t>
  </si>
  <si>
    <t>Superior matching rules</t>
  </si>
  <si>
    <t xml:space="preserve">This template allows you to record any superior matching rules that are used locally which you consider to provide more accurate and stricter matches than prescibed in the standards. </t>
  </si>
  <si>
    <t>CP4</t>
  </si>
  <si>
    <t>Change Log</t>
  </si>
  <si>
    <t>Date</t>
  </si>
  <si>
    <t>Change Description</t>
  </si>
  <si>
    <t>1. Patient-level activity feeds</t>
  </si>
  <si>
    <t>This template allows you to record the patient level activity feeds you are using in PLICS, with some calculation detail</t>
  </si>
  <si>
    <t xml:space="preserve">Duration caps moderate outlier values by rounding them up or down to bring them within accepted perimeters in your costing system. </t>
  </si>
  <si>
    <t>These will be locally defined and can be overridden where investigation reveals that the data correctly reflects an unusual occurrence.</t>
  </si>
  <si>
    <r>
      <rPr>
        <b/>
        <sz val="12"/>
        <color theme="1"/>
        <rFont val="Arial"/>
        <family val="2"/>
      </rPr>
      <t>Note:</t>
    </r>
    <r>
      <rPr>
        <sz val="12"/>
        <color theme="1"/>
        <rFont val="Arial"/>
        <family val="2"/>
      </rPr>
      <t xml:space="preserve"> This log is populated with dummy data to provide examples of the content</t>
    </r>
  </si>
  <si>
    <t>Feed number</t>
  </si>
  <si>
    <t>Feed name</t>
  </si>
  <si>
    <t>Detail - How many rows in the feed represent 1 unit of activity?</t>
  </si>
  <si>
    <t>Field to use in costing</t>
  </si>
  <si>
    <t>Unit measurement used for costing</t>
  </si>
  <si>
    <t>Relative Weight Value used (Y/N)</t>
  </si>
  <si>
    <t>Duration caps applied?</t>
  </si>
  <si>
    <t>Ward stay</t>
  </si>
  <si>
    <t>1 line = 1 discrete stay on a ward</t>
  </si>
  <si>
    <t>Ward stay duration</t>
  </si>
  <si>
    <t>Hours and minutes</t>
  </si>
  <si>
    <t>Y</t>
  </si>
  <si>
    <t>1 line = 1 attendance</t>
  </si>
  <si>
    <t xml:space="preserve">Treatment </t>
  </si>
  <si>
    <t>N/A</t>
  </si>
  <si>
    <t>≤4 minutes rounded up to 5 minutes</t>
  </si>
  <si>
    <t>3a</t>
  </si>
  <si>
    <t>Non-admitted patient care (NAPC) Outpatients</t>
  </si>
  <si>
    <t>Appointment duration</t>
  </si>
  <si>
    <t>Y for procedures</t>
  </si>
  <si>
    <t>&gt;180 capped at 180 minutes</t>
  </si>
  <si>
    <t>Supporting contacts</t>
  </si>
  <si>
    <t>1 line = 1 contact</t>
  </si>
  <si>
    <t>Care contact duration</t>
  </si>
  <si>
    <t>N</t>
  </si>
  <si>
    <t>Pathology</t>
  </si>
  <si>
    <t>1 line = 1 test</t>
  </si>
  <si>
    <t>Investigation code</t>
  </si>
  <si>
    <t>Medicines dispensed</t>
  </si>
  <si>
    <t>1 line = 1 issue</t>
  </si>
  <si>
    <t>Total drug cost</t>
  </si>
  <si>
    <t>Total cost</t>
  </si>
  <si>
    <t>Diagnostic imaging</t>
  </si>
  <si>
    <t>Examination code</t>
  </si>
  <si>
    <t>Theatres</t>
  </si>
  <si>
    <t>1 line = 1 procedure</t>
  </si>
  <si>
    <t>Procedure duration</t>
  </si>
  <si>
    <t xml:space="preserve">Theatres </t>
  </si>
  <si>
    <t>Anaesthesia duration, theatre duration</t>
  </si>
  <si>
    <t>Minutes</t>
  </si>
  <si>
    <t>Incident information</t>
  </si>
  <si>
    <t>1 line = 1 call</t>
  </si>
  <si>
    <t>Duration of call or telephone clinical advice</t>
  </si>
  <si>
    <t xml:space="preserve">Seconds
</t>
  </si>
  <si>
    <t>&gt;3,600 seconds capped at 3,600 seconds</t>
  </si>
  <si>
    <t>Number of response units allocated for incident</t>
  </si>
  <si>
    <t>Count</t>
  </si>
  <si>
    <t>Response information</t>
  </si>
  <si>
    <t>1 line = 1 response</t>
  </si>
  <si>
    <t>Allocation to mobilisation  (duration in seconds)</t>
  </si>
  <si>
    <t>Seconds</t>
  </si>
  <si>
    <t>Travel to scene (duration in seconds)</t>
  </si>
  <si>
    <t>On scene  (duration in seconds)</t>
  </si>
  <si>
    <t>Travel to treatment location (duration in seconds)</t>
  </si>
  <si>
    <t>Handover time (duration in seconds)</t>
  </si>
  <si>
    <t>Handover to clear time (duration in seconds)</t>
  </si>
  <si>
    <t>Staff information</t>
  </si>
  <si>
    <t>1 line = 1 shift</t>
  </si>
  <si>
    <t>Staff WTE</t>
  </si>
  <si>
    <t>Percentage</t>
  </si>
  <si>
    <t>&gt; 100% capped at 100%</t>
  </si>
  <si>
    <t>Fleet information</t>
  </si>
  <si>
    <t>1 line = 1 vehicle maintenance or repair episode</t>
  </si>
  <si>
    <t>Duration of time off road (hours)</t>
  </si>
  <si>
    <t>Hours</t>
  </si>
  <si>
    <t>&gt;744 hours capped at 744 hours (i.e. 31 days)</t>
  </si>
  <si>
    <t>2.  Additional information sources</t>
  </si>
  <si>
    <t xml:space="preserve">This template allows you to record additional information sources you use locally in costing including: (i) activity feeds in addition to the ones required by the standards and  (ii) additional data fields within the required activity feeds. </t>
  </si>
  <si>
    <t>Feeds must be added to the table one field at a time with one row per data field.</t>
  </si>
  <si>
    <t>Feed description</t>
  </si>
  <si>
    <t>Field name</t>
  </si>
  <si>
    <t>Field description</t>
  </si>
  <si>
    <t>Field format</t>
  </si>
  <si>
    <t>Update Frequency</t>
  </si>
  <si>
    <t>Update Date</t>
  </si>
  <si>
    <t>Example feed</t>
  </si>
  <si>
    <t xml:space="preserve">Example </t>
  </si>
  <si>
    <t>Test field</t>
  </si>
  <si>
    <t>Test</t>
  </si>
  <si>
    <t>Numeric</t>
  </si>
  <si>
    <t>Monthly</t>
  </si>
  <si>
    <t>3. Local Activity Definitions</t>
  </si>
  <si>
    <t>This template allows you to record activity definitions used locally where there are no national activity definitions available</t>
  </si>
  <si>
    <t>Service area</t>
  </si>
  <si>
    <t>Reason for local definitions</t>
  </si>
  <si>
    <t>Activity area</t>
  </si>
  <si>
    <t>Activity item</t>
  </si>
  <si>
    <t>Definition</t>
  </si>
  <si>
    <t>Agreed locally by:</t>
  </si>
  <si>
    <t>Drug and Alcohol services</t>
  </si>
  <si>
    <t>no national definitions on countable text conversations</t>
  </si>
  <si>
    <t>Telemedicine</t>
  </si>
  <si>
    <t>Text (SMS messages)</t>
  </si>
  <si>
    <t>a single or 'conversation' of text messages on a single topic. Defined by the clinician as one contact</t>
  </si>
  <si>
    <t>Dr P PPP</t>
  </si>
  <si>
    <t>Continence nursing team</t>
  </si>
  <si>
    <t>Information not sent to CSDS or other national dataset</t>
  </si>
  <si>
    <t>Community care contacts</t>
  </si>
  <si>
    <t>Care contact</t>
  </si>
  <si>
    <t>as per CSDS definitions</t>
  </si>
  <si>
    <t>Continence team leader J Smith</t>
  </si>
  <si>
    <t>4. Activity feed update process</t>
  </si>
  <si>
    <t xml:space="preserve">This template allows you to indicate how often you update the costing system with data from the activity feeds, see Standard IR2. </t>
  </si>
  <si>
    <t>In month/ 
year to date</t>
  </si>
  <si>
    <t>Data source</t>
  </si>
  <si>
    <t>Department</t>
  </si>
  <si>
    <t>Named person/deputy</t>
  </si>
  <si>
    <t>Format</t>
  </si>
  <si>
    <t>Time period</t>
  </si>
  <si>
    <t>Working day data received</t>
  </si>
  <si>
    <t>Data quality issue if known</t>
  </si>
  <si>
    <t>Date data issue identified</t>
  </si>
  <si>
    <t>Plans to resolve to data issue</t>
  </si>
  <si>
    <t>Date data issue rectified</t>
  </si>
  <si>
    <t>1a</t>
  </si>
  <si>
    <t>Admitted patient care – day 5</t>
  </si>
  <si>
    <t>In month</t>
  </si>
  <si>
    <t>PAS informatics dept</t>
  </si>
  <si>
    <t>Informatics</t>
  </si>
  <si>
    <t>xxx/xxx</t>
  </si>
  <si>
    <t>CSV</t>
  </si>
  <si>
    <t>All patients discharged in the calendar month</t>
  </si>
  <si>
    <t/>
  </si>
  <si>
    <t>Admitted patient care – day 20</t>
  </si>
  <si>
    <t>Ward stay – day 5</t>
  </si>
  <si>
    <t>Year to date</t>
  </si>
  <si>
    <t>Ward stay – day 20</t>
  </si>
  <si>
    <t>Xxx</t>
  </si>
  <si>
    <t>Pharmacy</t>
  </si>
  <si>
    <t>In-month activity</t>
  </si>
  <si>
    <t>CAD</t>
  </si>
  <si>
    <t>All incidents with the 'clock start date' in the calendar month</t>
  </si>
  <si>
    <t>All responses with the 'clock start date' in the calendar month</t>
  </si>
  <si>
    <t>Patient information</t>
  </si>
  <si>
    <t>EPR</t>
  </si>
  <si>
    <t>All patients who were involved in the incidents with the 'clock start date' in the calendar month.</t>
  </si>
  <si>
    <t>XXX</t>
  </si>
  <si>
    <t>Fleet</t>
  </si>
  <si>
    <t>5. Log to record input and output of activity by period</t>
  </si>
  <si>
    <t>This template allows you to record the activity loads and check that your costing system is processing all activity correctly</t>
  </si>
  <si>
    <r>
      <rPr>
        <b/>
        <sz val="12"/>
        <color theme="1"/>
        <rFont val="Arial"/>
        <family val="2"/>
      </rPr>
      <t>Note</t>
    </r>
    <r>
      <rPr>
        <sz val="12"/>
        <color theme="1"/>
        <rFont val="Arial"/>
        <family val="2"/>
      </rPr>
      <t>: You should keep a separate log of any differences and the actions taken to correct them.</t>
    </r>
  </si>
  <si>
    <t>Period of data</t>
  </si>
  <si>
    <t>Dataset</t>
  </si>
  <si>
    <t>Number of activity records reported</t>
  </si>
  <si>
    <t>Number of activity records loaded</t>
  </si>
  <si>
    <t>Difference between activity records loaded and reported</t>
  </si>
  <si>
    <t>Number of activity records at activity level</t>
  </si>
  <si>
    <t>Difference between activity records loaded and records at activity level</t>
  </si>
  <si>
    <t>Number of activity records at patient level</t>
  </si>
  <si>
    <t>Reconciliation items</t>
  </si>
  <si>
    <t>Total PLICS activity output</t>
  </si>
  <si>
    <t>Difference between activity level and patient level</t>
  </si>
  <si>
    <t>Total data records lost</t>
  </si>
  <si>
    <t>APC</t>
  </si>
  <si>
    <t>6. Activity data quality check</t>
  </si>
  <si>
    <t xml:space="preserve">This template allows you to record what quality checks are used to ensure data quality is good enough for costing. </t>
  </si>
  <si>
    <t xml:space="preserve">The template allows to record a wide range of data quality checks, from descriptions of manual processes to more technical instructions on running automated checks. </t>
  </si>
  <si>
    <t>'Timing' refers to the stage during the costing process at which the check is made.</t>
  </si>
  <si>
    <t>'Check report output' refers to any report or record of the result of quality checks. The 'data checked'  field should be filled in with as much detail as possible (eg the relevant field in a feed rather than just the feed name).</t>
  </si>
  <si>
    <t>Quality check name</t>
  </si>
  <si>
    <t>Data checked</t>
  </si>
  <si>
    <t>Type of data quality check</t>
  </si>
  <si>
    <t>Data cleansing steps</t>
  </si>
  <si>
    <t>Data validation steps</t>
  </si>
  <si>
    <t>Validation criteria</t>
  </si>
  <si>
    <t>Action if criteria not met</t>
  </si>
  <si>
    <t>Timing of check</t>
  </si>
  <si>
    <t>Timing of return data to  department (source of data)</t>
  </si>
  <si>
    <t>Impact on the costing process</t>
  </si>
  <si>
    <t>Check report output file name and location</t>
  </si>
  <si>
    <t xml:space="preserve">Investigate outliers </t>
  </si>
  <si>
    <t>Some data</t>
  </si>
  <si>
    <t>Look at the data, spot outliers</t>
  </si>
  <si>
    <t>Filter out data that is a certain number of standard errors away from the national average</t>
  </si>
  <si>
    <t>Check whether filtered data reconciles to national submission</t>
  </si>
  <si>
    <t>Fewer than  1 in 1,000 records reconciled to national submission</t>
  </si>
  <si>
    <t>Review source of data with report authors</t>
  </si>
  <si>
    <t>2 weeks before loading data into the costing system monthly</t>
  </si>
  <si>
    <t>Mondays</t>
  </si>
  <si>
    <t>Likely to delay the process for a couple of days.</t>
  </si>
  <si>
    <t>Some data validation report (./file/location/checks/)</t>
  </si>
  <si>
    <t>7. Activity data cleansing</t>
  </si>
  <si>
    <t xml:space="preserve">This template allows you to record all the operations you perform on data to make it suitable for costing. </t>
  </si>
  <si>
    <t xml:space="preserve">These may include, but are not limited to: cleansing data by removing extreme or otherwise unlikely values, enriching data by calculating new fields from existing data (eg subtracting start time from end time to create a duration field), and changing the format of dates, times or numbers for use in the costing system. </t>
  </si>
  <si>
    <t xml:space="preserve">You are asked to identify where the raw input data come from and where the transformed output data go to so that there is a clear audit trail. </t>
  </si>
  <si>
    <t>The data cleansing method update frequency field is where you should record how often you review the data cleansing methods.</t>
  </si>
  <si>
    <r>
      <rPr>
        <b/>
        <sz val="12"/>
        <color theme="1"/>
        <rFont val="Arial"/>
        <family val="2"/>
      </rPr>
      <t>Note</t>
    </r>
    <r>
      <rPr>
        <sz val="12"/>
        <color theme="1"/>
        <rFont val="Arial"/>
        <family val="2"/>
      </rPr>
      <t xml:space="preserve">: If you have the activity data cleansing process automated and recorded in eg. SQL script, you do not have to use this template to record the steps again. You only need to replace this spreadsheet with your script in your costing assurance log. </t>
    </r>
  </si>
  <si>
    <t>Raw data file name</t>
  </si>
  <si>
    <t>Raw data file location</t>
  </si>
  <si>
    <t>Raw data field</t>
  </si>
  <si>
    <t>Data cleansing step 1</t>
  </si>
  <si>
    <t>Data cleansing step 2</t>
  </si>
  <si>
    <t>Data cleansing step 3</t>
  </si>
  <si>
    <t>Data cleansing step 4</t>
  </si>
  <si>
    <t>Data cleansing step 5</t>
  </si>
  <si>
    <t>Data cleansing method notes</t>
  </si>
  <si>
    <t>Output data file name</t>
  </si>
  <si>
    <t>Output data file location</t>
  </si>
  <si>
    <t>Output data field</t>
  </si>
  <si>
    <t>Data cleansing method update frequency</t>
  </si>
  <si>
    <t>8. Process to extract general ledger output</t>
  </si>
  <si>
    <t xml:space="preserve">This template allows you to record the process you use to extract your general ledger output for costing. </t>
  </si>
  <si>
    <t>Extracting GL output steps</t>
  </si>
  <si>
    <t>Timing of the step</t>
  </si>
  <si>
    <t>Description</t>
  </si>
  <si>
    <t>Step 1</t>
  </si>
  <si>
    <t>20th working day of each month</t>
  </si>
  <si>
    <t xml:space="preserve">Checking notice from the finance team that the general ledger has been closed for the period. </t>
  </si>
  <si>
    <t>Step 2</t>
  </si>
  <si>
    <t>Step 3</t>
  </si>
  <si>
    <t>Step 4</t>
  </si>
  <si>
    <t>Step 5</t>
  </si>
  <si>
    <t>Step 6</t>
  </si>
  <si>
    <t>Step 7</t>
  </si>
  <si>
    <t>Step 8</t>
  </si>
  <si>
    <t>Step 9</t>
  </si>
  <si>
    <t>Step 10</t>
  </si>
  <si>
    <t>Step 11</t>
  </si>
  <si>
    <t>Step 12</t>
  </si>
  <si>
    <t>Step 13</t>
  </si>
  <si>
    <t>Step 14</t>
  </si>
  <si>
    <t>Step 15</t>
  </si>
  <si>
    <t>Step 16</t>
  </si>
  <si>
    <t>Step 17</t>
  </si>
  <si>
    <t>Step 18</t>
  </si>
  <si>
    <t>Step 19</t>
  </si>
  <si>
    <t>Step 20</t>
  </si>
  <si>
    <t>9. General ledger to cost ledger mapping</t>
  </si>
  <si>
    <t>This template allows you to record any assumptions you have used to map the chart of accounts of your general ledger to the standardised cost ledger.</t>
  </si>
  <si>
    <t xml:space="preserve">Note: If you have the mapping process automated and recorded in eg. Cost Ledger AutoMapper Application, or SQL script, you do not have to use this template to record the steps again. You only need to replace this worksheet with your script in your costing assurance log. </t>
  </si>
  <si>
    <t xml:space="preserve">The 'mapping files information' template records information of the file that you map the GL to the standardised CL. You do not need to record the whole mapping file in your costing assurance log. </t>
  </si>
  <si>
    <t>The 'mapping assumptions' template records the key issues and mapping assumptions used.</t>
  </si>
  <si>
    <r>
      <rPr>
        <b/>
        <sz val="12"/>
        <color theme="1"/>
        <rFont val="Arial"/>
        <family val="2"/>
      </rPr>
      <t>Note</t>
    </r>
    <r>
      <rPr>
        <sz val="12"/>
        <color theme="1"/>
        <rFont val="Arial"/>
        <family val="2"/>
      </rPr>
      <t xml:space="preserve">: If you are using the Cost Ledger Auto-Mapper application, record the output in </t>
    </r>
    <r>
      <rPr>
        <u/>
        <sz val="12"/>
        <color rgb="FFFF0000"/>
        <rFont val="Arial"/>
        <family val="2"/>
      </rPr>
      <t>Worksheet 10: GL to CL automapper output</t>
    </r>
  </si>
  <si>
    <t>Mapping files information</t>
  </si>
  <si>
    <t>Mapping file name</t>
  </si>
  <si>
    <t>Mapping file location</t>
  </si>
  <si>
    <t>Date last reviewed</t>
  </si>
  <si>
    <t>Last reviewed by</t>
  </si>
  <si>
    <t>Log of changes file name</t>
  </si>
  <si>
    <t>Log of changes file location</t>
  </si>
  <si>
    <t>Mapping assumptions</t>
  </si>
  <si>
    <t>GL cost centre</t>
  </si>
  <si>
    <t>GL subjective code</t>
  </si>
  <si>
    <t>GL account code</t>
  </si>
  <si>
    <t>Issues</t>
  </si>
  <si>
    <t>CL cost centre</t>
  </si>
  <si>
    <t>CL subjective code</t>
  </si>
  <si>
    <t>CL account code</t>
  </si>
  <si>
    <t>ABCDEF</t>
  </si>
  <si>
    <t>ABCDEF1011</t>
  </si>
  <si>
    <t>The line is called 'gloves'. No such line on the standardised cost ledger</t>
  </si>
  <si>
    <t>Mapping to 'medical and surgical equipment - disposable'</t>
  </si>
  <si>
    <t>XXX311</t>
  </si>
  <si>
    <t>XXX3117069</t>
  </si>
  <si>
    <t>10. Output from the general ledger to cost ledger auto-mapper application</t>
  </si>
  <si>
    <t>The general ledger to cost ledger auto-mapper application is a tool to map most of your general ledger codes to the standardised cost ledger.</t>
  </si>
  <si>
    <t xml:space="preserve">This template allows you to record the codes from your general ledger that are not mapping automatically to the standardised cost ledger. </t>
  </si>
  <si>
    <t xml:space="preserve">Work with your finance team and service managers to find appropriate mappings for these unmapped codes.  </t>
  </si>
  <si>
    <t>Cost Centre</t>
  </si>
  <si>
    <t>Expense Code</t>
  </si>
  <si>
    <t>11. Adjustments to the general ledger at each load</t>
  </si>
  <si>
    <t>This template allows you to to record the adjustments made to your general ledger at each load.</t>
  </si>
  <si>
    <t>12. Input and output of cost/income by period</t>
  </si>
  <si>
    <t>This template allows you to record your general ledger loads and progress through the PLICS of the financial information</t>
  </si>
  <si>
    <t>Value of trial balance (or period accounts presented to board)</t>
  </si>
  <si>
    <t>Value of financials input to PLICS</t>
  </si>
  <si>
    <t>Difference: trial balance to input PLICS</t>
  </si>
  <si>
    <t>Value of financials at Resource level</t>
  </si>
  <si>
    <t>Difference: Input PLICS to Resource level</t>
  </si>
  <si>
    <t>Value of financials at Activity level</t>
  </si>
  <si>
    <t>Difference: input load to activity level</t>
  </si>
  <si>
    <t>Value of financial at patient level</t>
  </si>
  <si>
    <t>Total PLICS output</t>
  </si>
  <si>
    <t>Difference: activity level to patient level</t>
  </si>
  <si>
    <t>Total financial difference</t>
  </si>
  <si>
    <t>13. Percentage split of allocation bases</t>
  </si>
  <si>
    <t>This template allows you to keep a record of the areas where a percentage split is used for allocation</t>
  </si>
  <si>
    <t>GL/Resource/Activity allocation</t>
  </si>
  <si>
    <t>Service</t>
  </si>
  <si>
    <t>Brief description</t>
  </si>
  <si>
    <t>Basis of allocation</t>
  </si>
  <si>
    <t>Contact in service team making decision about % split</t>
  </si>
  <si>
    <t>Additional details</t>
  </si>
  <si>
    <t>Resource</t>
  </si>
  <si>
    <t>Eating Disorder Team</t>
  </si>
  <si>
    <t xml:space="preserve">part of team work is running a service supporting a private provider under a contract.  </t>
  </si>
  <si>
    <t>10% of resources relates to commercial activity</t>
  </si>
  <si>
    <t>Dr S PPP</t>
  </si>
  <si>
    <t>Further detail, dates of review etc</t>
  </si>
  <si>
    <t xml:space="preserve">14. Local cost allocation methods </t>
  </si>
  <si>
    <t>This template allows you to record any cost allocation methods that are used locally where information required is not available and the standard allocation methods cannot be compliant.</t>
  </si>
  <si>
    <t>Costing area</t>
  </si>
  <si>
    <t>Local information collected</t>
  </si>
  <si>
    <t>Local allocation methods</t>
  </si>
  <si>
    <t>Last reviewed date</t>
  </si>
  <si>
    <t>Plans to become compliant with the standards</t>
  </si>
  <si>
    <t>Duration of therapy contacts not yet recorded in the MHSDS</t>
  </si>
  <si>
    <t>Number of minutes booked for appointment as per the therapy service</t>
  </si>
  <si>
    <t>use minutes booked for cost allocation to patients, from external source information</t>
  </si>
  <si>
    <t xml:space="preserve">15. Local superior cost allocation methods </t>
  </si>
  <si>
    <t xml:space="preserve">This template allows you to record any superior cost allocation methods that are used locally which you consider to be more detailed or specific than the prescribed allocation methods in the costing standards.  </t>
  </si>
  <si>
    <t xml:space="preserve">Superior methods include: </t>
  </si>
  <si>
    <t>additional relative weight values of acuity or intensity</t>
  </si>
  <si>
    <t>superior matching rules</t>
  </si>
  <si>
    <t>Type of superior method</t>
  </si>
  <si>
    <t>Costing item</t>
  </si>
  <si>
    <t>Description of the superior methods</t>
  </si>
  <si>
    <t>Staff Cost to named patient activity</t>
  </si>
  <si>
    <t>non-consultant medical staff</t>
  </si>
  <si>
    <t>using payroll information to separate junior doctors into local resources, to give a more appropriate reflection of working practices.</t>
  </si>
  <si>
    <t>CPA and patient specific MDT meetings</t>
  </si>
  <si>
    <t>CPA coordinator</t>
  </si>
  <si>
    <t>Allocation of costs to patient level for patient specific meetings using CPA database</t>
  </si>
  <si>
    <t>Acuity - Specialing and Observations</t>
  </si>
  <si>
    <t>High secure ward Alpha</t>
  </si>
  <si>
    <t>Allocation of costs for additional specialling of some patients on High secure ward Alpha, based on length of the contact duration and specific patients - using supporting contacts feed</t>
  </si>
  <si>
    <t>16. Proxy records</t>
  </si>
  <si>
    <t>This template allows you to keep a record of the areas that proxy records are to be used and keeps a list (or reference to the list) of the records created</t>
  </si>
  <si>
    <t>Service Area</t>
  </si>
  <si>
    <t>Reason for Proxy records</t>
  </si>
  <si>
    <t>Number of Proxy records created</t>
  </si>
  <si>
    <t>Proxy record ID (local id)</t>
  </si>
  <si>
    <t>Drug and Alcohol Outreach service</t>
  </si>
  <si>
    <t>Patient attending drop in clinic anonymously</t>
  </si>
  <si>
    <t>D&amp;SXXX2018/03/31</t>
  </si>
  <si>
    <t>29. Superior Matching Rules</t>
  </si>
  <si>
    <t>Matching rule ID</t>
  </si>
  <si>
    <t>Feed letter</t>
  </si>
  <si>
    <t>Matching to feed number</t>
  </si>
  <si>
    <t>Matching to feed name</t>
  </si>
  <si>
    <t>Hierarchy of matching rule</t>
  </si>
  <si>
    <t>Conditional rules</t>
  </si>
  <si>
    <t>Feed date field</t>
  </si>
  <si>
    <t>Matching feed date fields</t>
  </si>
  <si>
    <t>Date matching rule</t>
  </si>
  <si>
    <t>Matching field 1</t>
  </si>
  <si>
    <t>Matching field 2</t>
  </si>
  <si>
    <t>Matching field 3</t>
  </si>
  <si>
    <t>Matching field 4</t>
  </si>
  <si>
    <t>Reason for superior matching rule</t>
  </si>
  <si>
    <t>17. Consultation and engagement</t>
  </si>
  <si>
    <t xml:space="preserve">This template allows you to record any consultation or engagement with other members of your organisation (or external consultants and advisors) that informs the costing process. </t>
  </si>
  <si>
    <t>Such consultations may be ad hoc or regular contacts to update costing methods as information availability and clinical practice evolve.</t>
  </si>
  <si>
    <t>Consultation/engagement title</t>
  </si>
  <si>
    <t>Consultation purpose</t>
  </si>
  <si>
    <t>Participant group</t>
  </si>
  <si>
    <t>Participant 1 name/position</t>
  </si>
  <si>
    <t>Participant 2 name/position</t>
  </si>
  <si>
    <t>Participant 3 name/position</t>
  </si>
  <si>
    <t>Participant 4 name/position</t>
  </si>
  <si>
    <t xml:space="preserve">Other participants </t>
  </si>
  <si>
    <t>Consultation date</t>
  </si>
  <si>
    <t>Recurring?</t>
  </si>
  <si>
    <t>Consultation outcome</t>
  </si>
  <si>
    <t>Notes</t>
  </si>
  <si>
    <t xml:space="preserve">18. Audit trail for significant process change decisions </t>
  </si>
  <si>
    <t>This template allows you to record any major changes to the costing process</t>
  </si>
  <si>
    <t>Process to change</t>
  </si>
  <si>
    <t>Reason for change</t>
  </si>
  <si>
    <t>Detail</t>
  </si>
  <si>
    <t>Signed off by:</t>
  </si>
  <si>
    <t>Change implemented (date)</t>
  </si>
  <si>
    <t>DNA costing</t>
  </si>
  <si>
    <t>Agreed that DNA are not of significance for local business reporting so does not need to be included in the PLICS</t>
  </si>
  <si>
    <t>Information now available from alternative system does not require cost information. Previous decision rescinded in favour of new national costing standards</t>
  </si>
  <si>
    <t>Director of Finance and Chief Operating Officer</t>
  </si>
  <si>
    <t>19. Block income allocation</t>
  </si>
  <si>
    <t>This template allows you to record how you allocate block income.</t>
  </si>
  <si>
    <t>Sub Service</t>
  </si>
  <si>
    <t>Allocation method to patients</t>
  </si>
  <si>
    <t>Likely Sector identifier</t>
  </si>
  <si>
    <t>999 and Urgent</t>
  </si>
  <si>
    <t>Allocate to all incidents and activity going through 999 control centre using payment for each activity currency as a weighting</t>
  </si>
  <si>
    <t>Ambulance</t>
  </si>
  <si>
    <t>Allocate to all 111 calls weighted by call length</t>
  </si>
  <si>
    <t>Patient transport services</t>
  </si>
  <si>
    <t>PTS</t>
  </si>
  <si>
    <t>Allocate to all PTS activity weighted by job time</t>
  </si>
  <si>
    <t>Hospital ambulance liaison officers</t>
  </si>
  <si>
    <t>HALO</t>
  </si>
  <si>
    <t>Allocate to all incidents where patients were conveyed to hospital</t>
  </si>
  <si>
    <t>CAMHS</t>
  </si>
  <si>
    <t>Day cases</t>
  </si>
  <si>
    <t>Allocate across all patients with POD APC*** with TFC 711 based on length of stay in hours</t>
  </si>
  <si>
    <t>Mental Health</t>
  </si>
  <si>
    <t>Home leave days</t>
  </si>
  <si>
    <t>Inpatient bed days</t>
  </si>
  <si>
    <t>CCG block sums</t>
  </si>
  <si>
    <t>Allocate across all patients with POD NAPC*** with TFC 711 based on duration in minutes where contract commissioner in NPB feed matches to the first three digits in column resident_CCG based on duration of attendance in minutes</t>
  </si>
  <si>
    <t>CAMHS home (T3.5)</t>
  </si>
  <si>
    <t>Clinical psychologist post</t>
  </si>
  <si>
    <t>Allocate across all patients with POD NAPC**** with TFC 656 where contract commissioner in NPB feed matches to the first three digits in column resident_CCG based on duration of attendance in minutes</t>
  </si>
  <si>
    <t>CNS</t>
  </si>
  <si>
    <t>Allocate across all patients with POD NAPC**** with Activity_Type CNS where contract commissioner in NPB feed matches to the first three digits in column resident_CCG based on duration of attendance in minutes</t>
  </si>
  <si>
    <t>Acute</t>
  </si>
  <si>
    <t>Cystic fibrosis screening</t>
  </si>
  <si>
    <t>Allocate to  POD: LABS_NBS</t>
  </si>
  <si>
    <t>FP10 fixed cost element</t>
  </si>
  <si>
    <t>Allocate across all patients with POD NAPC**** with Activity_Type CNS where contract commissioner in NPB feed matches to the first three digits in column resident_CCG based on duration of attendance in minutes and on the total costs from cost type FP10drugs****</t>
  </si>
  <si>
    <t>Ketogenic diet - Epilepsy serv</t>
  </si>
  <si>
    <t>Allocate across all patients with POD NAPC*** based on duration of appointment in minutes divided by 60  with LSC 654K where contract commissioner in NPB feed matches to the first three digits in column resident_CCG based on duration of attendance in minutes</t>
  </si>
  <si>
    <t>LD block CAMHS</t>
  </si>
  <si>
    <t>Allocate to all patients based on duration of appointment in minutes divided by 60 with POD NAPC*** with TFC 700 where contract vommissioner in NPB feed matches to the first three digits in column resident_CCG</t>
  </si>
  <si>
    <t>MCADD</t>
  </si>
  <si>
    <t>Neonatal screening</t>
  </si>
  <si>
    <t>Neonatal screening development</t>
  </si>
  <si>
    <t>Nursing and psychology post</t>
  </si>
  <si>
    <t>Other adjustments - HoB specif</t>
  </si>
  <si>
    <t>Allocate across all patients with POD NAPC**** and POD APC*** where contract commissioner in NPB feed matches to the first three digits in column resident_CCG based on total direct costs</t>
  </si>
  <si>
    <t>Transfer to CAMHS service (fro</t>
  </si>
  <si>
    <t>Allocate across all patients with POD NAPC**** and POD APC*** with TFC 711 where contract commissioner in NPB feed matches to the first three digits in column resident_CCG based on total direct costs</t>
  </si>
  <si>
    <t>Continuing care</t>
  </si>
  <si>
    <t>***</t>
  </si>
  <si>
    <t>Allocate to POD: HC@H_PHARM</t>
  </si>
  <si>
    <t>Community</t>
  </si>
  <si>
    <t>ECLS</t>
  </si>
  <si>
    <t>MCA</t>
  </si>
  <si>
    <t>Home support</t>
  </si>
  <si>
    <t>****</t>
  </si>
  <si>
    <t>NCB block charges</t>
  </si>
  <si>
    <t>Alstrom</t>
  </si>
  <si>
    <t>Allocate to all patients with POD NAPC*** based on duration of appointment in minutes divided by 60 and all patients with POD APC*** based on length of stay in hours with LSC ALS where the resident_ccg is Y5* Q**</t>
  </si>
  <si>
    <t>Bardet Biedl syndrome (children)</t>
  </si>
  <si>
    <t>Allocate to all patients with POD NAPC*** based on duration of appointment in minutes divided by 60 and all patients with POD APC*** based on length of stay in hours with LSC BBS where the resident_ccg is Y5* Q**</t>
  </si>
  <si>
    <t>Craniofacial</t>
  </si>
  <si>
    <t>Allocate to all patients with POD NAPC*** and POD APC**** with LSC 15001 based on total direct costs where the resident_ccg is Y55****</t>
  </si>
  <si>
    <t>ECMO</t>
  </si>
  <si>
    <t>Allocate to all patients with a YES in the column ECMO_or_ECLS in the PICU feed based on length of stay in hours on the PICU feed where the resident_ccg is Y55****</t>
  </si>
  <si>
    <t>Epidermolysis bullosa</t>
  </si>
  <si>
    <t>Allocate to all patients with POD NAPC*** based on duration of appointment in minutes divided by 60 and all patients with POD APC*** based on length of stay in hours with LSC 33001, EBOP1, EBOP2 where the resident_ccg is Y5* Q**</t>
  </si>
  <si>
    <t>Liver Tx</t>
  </si>
  <si>
    <t xml:space="preserve">Allocate to all patients with POD APC**** and NAPC**** with TFC 105/ 212/ 306/ 306PCT based on total direct costs who are on the NPB Inc liver look-up table with the transplanted organ 'liver' where the resident_ccg is Y5* Q** </t>
  </si>
  <si>
    <t>Lysosomal storage disorders</t>
  </si>
  <si>
    <t xml:space="preserve">Allocate to all patients with POD NAPC*** based on duration of appointment in minutes divided by 60 and all patients with POD APC*** based on length of stay in hours with LSC LSDOP where the resident_ccg is Y5* Q** </t>
  </si>
  <si>
    <t>Osteogenesis imperfector</t>
  </si>
  <si>
    <t xml:space="preserve">Allocate to all patients with POD NAPC*** based on duration of appointment in minutes divided by 60 and all patients with POD APC*** based on length of stay in hours with LSC OI where the resident_ccg is Y5* Q** </t>
  </si>
  <si>
    <t>Retinoblastoma</t>
  </si>
  <si>
    <t xml:space="preserve">Allocate to all patients with POD NAPC*** and POD APC**** with LSC 3030R based on total direct costs where the resident_ccg is Y5* Q** </t>
  </si>
  <si>
    <t>Small bowel Tx</t>
  </si>
  <si>
    <t xml:space="preserve">Allocate to all patients with POD APC**** and NAPC**** with TFC 105/ 212/ 306/ 306PCT based on total direct costs who are on the NPB Inc liver look-up table with the transplanted organ 'small bowel' where the resident_ccg is Y5* Q** </t>
  </si>
  <si>
    <t>Specialised paediatric liver D</t>
  </si>
  <si>
    <t>Allocate to all patients with POD APC**** and NAPC**** with TFC 105/ 212/ 306/ 306PCT based on total direct costs who are NOT on the NPB Inc liver look-up table where the resident_ccg is Y5* Q**  and the healthcare professional is a medic as per the liver consultants look-up table</t>
  </si>
  <si>
    <t>Wolfram</t>
  </si>
  <si>
    <t xml:space="preserve">Allocate to all patients with POD NAPC*** based on duration of appointment in minutes divided by 60 and all patients with POD APC*** based on length of stay in hours with LSC WFR where the resident_ccg is YY5* Q** </t>
  </si>
  <si>
    <t>NCB variable charges</t>
  </si>
  <si>
    <t xml:space="preserve">Allocate to all patients with a YES in the column ECMO_or_ECLS in the PICU feed based on length of stay in hours on the PICU feed where the resident_ccg is Y5* Q** </t>
  </si>
  <si>
    <t>Epidermolysis bullosa - mild</t>
  </si>
  <si>
    <t>Allocate to all patients with POD NAPC*** based on duration of appointment in minutes divided by 60 and all patients with POD APC*** based on length of stay in hours with LSC 33001, EBOP1, EBOP2 where the resident_ccg is Y5* Q**  with 'mild' in the condition column on the EB severe or mild look-up</t>
  </si>
  <si>
    <t>Epidermolysis bullosa - severe</t>
  </si>
  <si>
    <t>Allocate to all patients with POD NAPC*** based on duration of appointment in minutes divided by 60 and all patients with POD APC*** based on length of stay in hours with LSC 33001, EBOP1, EBOP2 where the resident_ccg is Y5* Q**  with 'severe' in the condition column on the EB severe or mild look-up</t>
  </si>
  <si>
    <t>Epilepsy surgery</t>
  </si>
  <si>
    <t>Allocate to all patients with POD APC*** and NAPC*** on the epilepsy surgery look-up table with TFC 218 where the resident_ccg is Y55**** based on total direct costs and where there is 0 or blank in the tariff column</t>
  </si>
  <si>
    <t>ERT drugs</t>
  </si>
  <si>
    <t>Allocate to POD: IMD_LSD_ERT</t>
  </si>
  <si>
    <t xml:space="preserve">Allocate to all patients with POD APC**** and NAPC**** with TFC 105/ 212/ 306/ 306PCT based on total direct costs who are on the NPB Inc liver look-up table with the transplanted organ 'liver' where the resident_ccg is Y5* Q**  </t>
  </si>
  <si>
    <t>NHS England block charges</t>
  </si>
  <si>
    <t>AHP/CNS</t>
  </si>
  <si>
    <t xml:space="preserve">Allocate to all patients based on duration of attendance in minutes where the Activity_Type is CNS or AHP where the resident_ccg is Y5* Q** </t>
  </si>
  <si>
    <t>CAMHS gateway assessments</t>
  </si>
  <si>
    <t>Allocate to all patients with POD NAPC*** with TFC 711 where the resident_ccg is Y5* Q**    where the patient ID and date of assessment are on the CAMHS gateway assessment feed based on duration of attendance</t>
  </si>
  <si>
    <t>Chemotherapy drugs and transition</t>
  </si>
  <si>
    <t xml:space="preserve">Allocate to all patients with POD APC*** with Spell_HRG SB97Z based on total direct costs where the resident_ccg is Y5* Q** </t>
  </si>
  <si>
    <t>Clinical IMD</t>
  </si>
  <si>
    <t xml:space="preserve">Allocate to all patients with POD NAPC*** and POD APC**** with TFC 261 based on total direct costs where the resident_ccg is Y5* Q**  </t>
  </si>
  <si>
    <t>Dialysis unit fixed costs</t>
  </si>
  <si>
    <t xml:space="preserve">Allocate to all patients with POD APC*** with TFC 259 based on total direct costs where the ward_code on the ward stay feed is W1 or WARDNEPH where the resident_ccg is Y5* Q** </t>
  </si>
  <si>
    <t>Haemoglobinopathy</t>
  </si>
  <si>
    <t xml:space="preserve">Allocate to all patients with POD NAPC*** based on duration of appointment in minutes divided by 60 and all patients with POD APC*** based on length of stay in hours with LSC 25301 where the resident_ccg is Y5* Q** </t>
  </si>
  <si>
    <t>Haemophilia fixed costs</t>
  </si>
  <si>
    <t xml:space="preserve">Allocate to all patients with POD NAPC*** based on duration of appointment in minutes divided by 60 and all patients with POD APC*** based on length of stay in hours with LSC 309 where the resident_ccg is Y5* Q**  </t>
  </si>
  <si>
    <t>KIDS (PICU transport)</t>
  </si>
  <si>
    <t>Allocate to all patients on the KIDS feed based on Episode_duration</t>
  </si>
  <si>
    <t>Major trauma fixed costs</t>
  </si>
  <si>
    <t>Allocate to patients on the trauma feed with POD ED*** where the resident_ccg is Y5* Q** based on total direct costs</t>
  </si>
  <si>
    <t>MDT co-ordinators - Cancer net</t>
  </si>
  <si>
    <t>Allocate to POD MDT_Cancer</t>
  </si>
  <si>
    <t>MRD</t>
  </si>
  <si>
    <t>Allocate to POD DA_HAE</t>
  </si>
  <si>
    <t>Newborn network</t>
  </si>
  <si>
    <t>PACE team</t>
  </si>
  <si>
    <t>Allocate to all patients on the PACE feed based on length of contact</t>
  </si>
  <si>
    <t>Paediatric burns</t>
  </si>
  <si>
    <t xml:space="preserve">Allocate to all patients with POD NAPC*** and POD APC**** with LSC 220 based on total direct costs where the resident_ccg is Y5* Q** </t>
  </si>
  <si>
    <t>Paediatric Surgery Network</t>
  </si>
  <si>
    <t>Allocate to POD   PSN_LSC_171</t>
  </si>
  <si>
    <t>Unbundled cardiac CT/MRI</t>
  </si>
  <si>
    <t>Allocate over RIS feed where there is a 0 in the tariff column weighting by the HRG value</t>
  </si>
  <si>
    <t>Unbundled diagnostic imaging</t>
  </si>
  <si>
    <t>PCT referral</t>
  </si>
  <si>
    <t>PICU</t>
  </si>
  <si>
    <t>Allocate to all patients with POD APC***  where the resident_ccg is Y5* Q** pro rated on the number of ITU_Stays</t>
  </si>
  <si>
    <t>Income reconciliation</t>
  </si>
  <si>
    <t>Allocate to all patients with POD APC***  and NAPC*** with based on total costs</t>
  </si>
  <si>
    <t>Hospital services</t>
  </si>
  <si>
    <t>acute, crisis and triage wards</t>
  </si>
  <si>
    <t>Allocate to all patients with POD APC with TFC 710 based on length of stay in hours</t>
  </si>
  <si>
    <t>psychiatric intensive care units</t>
  </si>
  <si>
    <t>Allocate to all patients with POD APC with TFC 712 based on length of stay in hours</t>
  </si>
  <si>
    <t>open and intensive rehabilitation units</t>
  </si>
  <si>
    <t>Allocate across all patients with POD APC with TFC 725  based on length of stay in hours</t>
  </si>
  <si>
    <t>inpatient eating disorder units</t>
  </si>
  <si>
    <t>Allocate across all patients with POD APC with TFC 720 based on length of stay in hours</t>
  </si>
  <si>
    <t>mother and baby units</t>
  </si>
  <si>
    <t>Allocate across all patients with POD NAPC with TFC 724 based on duration in hours</t>
  </si>
  <si>
    <t>Adult services</t>
  </si>
  <si>
    <t>assessment and brief intervention teams</t>
  </si>
  <si>
    <t>Allocate across patients receiving assessments and interventions based on duration in minutes of assessment or intervention contact</t>
  </si>
  <si>
    <t>community mental health teams for adults</t>
  </si>
  <si>
    <t>Allocate across all patients with POD NAPC receiving CMHT care based on duration of NAPC appointment in minutes</t>
  </si>
  <si>
    <t>eating disorders team</t>
  </si>
  <si>
    <t>Allocate to all patients with POD NAPC with TFC 720 based on duration of NAPC contacts in minutes</t>
  </si>
  <si>
    <t>Older people's services</t>
  </si>
  <si>
    <t>community mental health team for older adults</t>
  </si>
  <si>
    <t>Allocate to all patients with POD NAPC with TFC 715 based on duration of NAPC contacts in minutes</t>
  </si>
  <si>
    <t>memory services for dementia assessment and care</t>
  </si>
  <si>
    <t>Allocate to all patients with TFC 727 based on duration of contacts in minutes</t>
  </si>
  <si>
    <t xml:space="preserve">Social Care Income </t>
  </si>
  <si>
    <t>Allocate across patients based on duration in days of residential care or care contact</t>
  </si>
  <si>
    <t>20. Research and development</t>
  </si>
  <si>
    <t xml:space="preserve">This template allows you to record how you cost research and development (R&amp;D) at your organisation. </t>
  </si>
  <si>
    <t xml:space="preserve">Cost allocation methods for R&amp;D are not prescribed in the costing standards. You need to develop locally the cost allocation methods and reconcile your R&amp;D costs to the R&amp;D cost group. </t>
  </si>
  <si>
    <t>R&amp;D programme</t>
  </si>
  <si>
    <t xml:space="preserve">Cost centres </t>
  </si>
  <si>
    <t>R&amp;D resource</t>
  </si>
  <si>
    <t>R&amp;D activity</t>
  </si>
  <si>
    <t>Cost allocation methods</t>
  </si>
  <si>
    <t>Programme 1</t>
  </si>
  <si>
    <t>R&amp;D programme 1</t>
  </si>
  <si>
    <t>Research manager</t>
  </si>
  <si>
    <t>R&amp;D</t>
  </si>
  <si>
    <t>Apportion and allocate research manager's time to all the R&amp;D programme that he/she manage.</t>
  </si>
  <si>
    <t>21. Education and training</t>
  </si>
  <si>
    <t>This template allows you to record how you cost education and training (E&amp;T) at your organisation.</t>
  </si>
  <si>
    <t>E&amp;T area</t>
  </si>
  <si>
    <t>E&amp;T resource</t>
  </si>
  <si>
    <t>E&amp;T activity</t>
  </si>
  <si>
    <t>Cost allocation method (used in most recent submission)</t>
  </si>
  <si>
    <t>Amended cost allocation method (adjusted for changes in subsequent years)</t>
  </si>
  <si>
    <t>Psychiatry ST4</t>
  </si>
  <si>
    <t>XXX273 - Education and Training</t>
  </si>
  <si>
    <t>Education &amp; Training</t>
  </si>
  <si>
    <t>Direct allocation to holding resource (year 1)</t>
  </si>
  <si>
    <t>22. Other notes</t>
  </si>
  <si>
    <t>Costing Area</t>
  </si>
  <si>
    <t xml:space="preserve">Additional Notes </t>
  </si>
  <si>
    <t>23. CM1: Medical staffing percentage split between activities</t>
  </si>
  <si>
    <t>This template should be used to document the % split of activities used for costing medical staff. 
The full list of costing activities can be found in Spreadsheet CP3.2 in the technical document.</t>
  </si>
  <si>
    <t>Speciality name</t>
  </si>
  <si>
    <t>Clinical Activities (PAs)/or % split of activity/ or other division of duties based on a reasonable information source</t>
  </si>
  <si>
    <t>Admitted patient care</t>
  </si>
  <si>
    <t>Non admitted patient care</t>
  </si>
  <si>
    <t>Other</t>
  </si>
  <si>
    <t>First name</t>
  </si>
  <si>
    <t>Surname</t>
  </si>
  <si>
    <t>Consultant code</t>
  </si>
  <si>
    <t>Specialty</t>
  </si>
  <si>
    <t>General ledger cost account code</t>
  </si>
  <si>
    <t>Cost ledger cost account code</t>
  </si>
  <si>
    <t>Theatre - surgical care</t>
  </si>
  <si>
    <t>Ward rounds</t>
  </si>
  <si>
    <t>Supporting contacts 1:1</t>
  </si>
  <si>
    <t>Sub-total</t>
  </si>
  <si>
    <t>Outpatient care</t>
  </si>
  <si>
    <t>NAPC procedures</t>
  </si>
  <si>
    <t>Diagnostics</t>
  </si>
  <si>
    <t>A&amp;E</t>
  </si>
  <si>
    <t>Renal dialysis</t>
  </si>
  <si>
    <t>Critical care</t>
  </si>
  <si>
    <t>Radiotherapy</t>
  </si>
  <si>
    <t>Chemotherapy</t>
  </si>
  <si>
    <t>MDT meetings</t>
  </si>
  <si>
    <t>Other*</t>
  </si>
  <si>
    <t>Education and training</t>
  </si>
  <si>
    <t>Non clinical activities</t>
  </si>
  <si>
    <t xml:space="preserve">Total </t>
  </si>
  <si>
    <t>TOTAL</t>
  </si>
  <si>
    <t>24. CM1 Medical staffing equal percentage split between activities</t>
  </si>
  <si>
    <t xml:space="preserve">This template should be used to document the reasons why medical staffing % split is equal over activities </t>
  </si>
  <si>
    <t>% applied to all activities</t>
  </si>
  <si>
    <t xml:space="preserve">Number of activities </t>
  </si>
  <si>
    <t>Reason for applying this percentage</t>
  </si>
  <si>
    <t>Plan to improve the % Split</t>
  </si>
  <si>
    <t>Date to review</t>
  </si>
  <si>
    <t>John</t>
  </si>
  <si>
    <t>Smith</t>
  </si>
  <si>
    <t>Gen Med</t>
  </si>
  <si>
    <t>Consultant on leave when gathering data. 85% of his time on activities, 15% on E&amp;T split given by his secretary.</t>
  </si>
  <si>
    <t>Meeting planned with Mr Doe in May</t>
  </si>
  <si>
    <t>25. CM3 Non admitted patient care - DNA policy</t>
  </si>
  <si>
    <t>This template should be used to build up information to cost DNA activity from the review of your trusts DNA policy</t>
  </si>
  <si>
    <t>Event</t>
  </si>
  <si>
    <t>Member of staff</t>
  </si>
  <si>
    <t>Time taken</t>
  </si>
  <si>
    <t>Comments</t>
  </si>
  <si>
    <t>Time taken to review patient</t>
  </si>
  <si>
    <t>Consultant</t>
  </si>
  <si>
    <t>Letter written to GP</t>
  </si>
  <si>
    <t>Medical Secretary</t>
  </si>
  <si>
    <t>Appointment made</t>
  </si>
  <si>
    <t>Outpatient receptionist</t>
  </si>
  <si>
    <t xml:space="preserve">Letter to patient </t>
  </si>
  <si>
    <t>Booking office staff</t>
  </si>
  <si>
    <t xml:space="preserve">26. CM6 Critical Care </t>
  </si>
  <si>
    <t>This template allows you to detail any discussions held with critical care staff on the additional factors to consider when costing critical care services</t>
  </si>
  <si>
    <t>Factors to consider</t>
  </si>
  <si>
    <t>Data feed  available</t>
  </si>
  <si>
    <t>GL code of staff costs identified</t>
  </si>
  <si>
    <t>Details of inclusion in costing methodology</t>
  </si>
  <si>
    <t>Further comments</t>
  </si>
  <si>
    <t>Review date</t>
  </si>
  <si>
    <t>Patients acuity on admission</t>
  </si>
  <si>
    <t>Patients being re-admitted</t>
  </si>
  <si>
    <t>27. CM9 Cancer Multi-Disciplinary Team (MDT) meetings</t>
  </si>
  <si>
    <t xml:space="preserve">This template allows you to capture details of attendees and frequency of cancer MDT meetings. Please add rows and columns as required. The full list of resources can be found in Spreadsheet CP3.1 in the technical document. </t>
  </si>
  <si>
    <t>Complete for each clinical MDT meeting</t>
  </si>
  <si>
    <t>Clinical potential attendees</t>
  </si>
  <si>
    <t>Resource ID</t>
  </si>
  <si>
    <t>Name of meeting they attend</t>
  </si>
  <si>
    <t>Internal/external meeting member</t>
  </si>
  <si>
    <t xml:space="preserve">Duration of the meeting </t>
  </si>
  <si>
    <t xml:space="preserve">Number of meetings attended by each member over the last year </t>
  </si>
  <si>
    <t>Preparation time for an MDT meeting</t>
  </si>
  <si>
    <t>Advanced nurse practitioner</t>
  </si>
  <si>
    <t xml:space="preserve">SLR083 </t>
  </si>
  <si>
    <t>Art therapist</t>
  </si>
  <si>
    <t>THR012</t>
  </si>
  <si>
    <t>Art Therapist</t>
  </si>
  <si>
    <t>Clinical oncologist</t>
  </si>
  <si>
    <t xml:space="preserve">SGR062 </t>
  </si>
  <si>
    <t>Consultant Psychiatrist</t>
  </si>
  <si>
    <t>MHR253</t>
  </si>
  <si>
    <t>Consultant MH</t>
  </si>
  <si>
    <t>Counsellor</t>
  </si>
  <si>
    <t>MHR260</t>
  </si>
  <si>
    <t>Dietician</t>
  </si>
  <si>
    <t xml:space="preserve">MDR033 </t>
  </si>
  <si>
    <t>Family Therapist</t>
  </si>
  <si>
    <t>THR014</t>
  </si>
  <si>
    <t>Gastroenterologist</t>
  </si>
  <si>
    <t>Healthcare assistant</t>
  </si>
  <si>
    <t>SLR084</t>
  </si>
  <si>
    <t>Medical consultant (where physical health is discussed)</t>
  </si>
  <si>
    <t>Medical oncologist</t>
  </si>
  <si>
    <t>Music Therapist</t>
  </si>
  <si>
    <t>THR013</t>
  </si>
  <si>
    <t>Neuro-endocrinologist</t>
  </si>
  <si>
    <t>Neuropsychologist</t>
  </si>
  <si>
    <t>SLR097</t>
  </si>
  <si>
    <t>Non-consultant medical staffing (for medical oncology, clinical oncology and other specialties) if expected for patient care rather than education</t>
  </si>
  <si>
    <t xml:space="preserve">SGR063 </t>
  </si>
  <si>
    <t>Non-consultant medical staff</t>
  </si>
  <si>
    <t>Nurse Manager</t>
  </si>
  <si>
    <t>MHR256</t>
  </si>
  <si>
    <t>Occupational therapist</t>
  </si>
  <si>
    <t xml:space="preserve">THR005 </t>
  </si>
  <si>
    <t>Other consultant(s)</t>
  </si>
  <si>
    <t>Pathologist</t>
  </si>
  <si>
    <t xml:space="preserve">CLR017 </t>
  </si>
  <si>
    <t>Clinical scientist</t>
  </si>
  <si>
    <t>Physiologist</t>
  </si>
  <si>
    <t>Play therapist</t>
  </si>
  <si>
    <t>THR010</t>
  </si>
  <si>
    <t>Practitioner</t>
  </si>
  <si>
    <t>THR017</t>
  </si>
  <si>
    <t>Primary MH Worker</t>
  </si>
  <si>
    <t>MHR257</t>
  </si>
  <si>
    <t>Psychologist</t>
  </si>
  <si>
    <t xml:space="preserve">SLR090 </t>
  </si>
  <si>
    <t>Psychotherapist</t>
  </si>
  <si>
    <t>THR009</t>
  </si>
  <si>
    <t>Radiographer</t>
  </si>
  <si>
    <t xml:space="preserve">CLR013 </t>
  </si>
  <si>
    <t>Radiologist</t>
  </si>
  <si>
    <t>Specialist nurse</t>
  </si>
  <si>
    <t>SLR082</t>
  </si>
  <si>
    <t>Speech and language therapist</t>
  </si>
  <si>
    <t xml:space="preserve">THR007 </t>
  </si>
  <si>
    <t>Support assistant</t>
  </si>
  <si>
    <t>MHR258</t>
  </si>
  <si>
    <t>Support Worker</t>
  </si>
  <si>
    <t>MHR252</t>
  </si>
  <si>
    <t xml:space="preserve">Technician </t>
  </si>
  <si>
    <t>CLR015</t>
  </si>
  <si>
    <t>Therapist</t>
  </si>
  <si>
    <t>THR001</t>
  </si>
  <si>
    <t>28.  Covid19 Decision Log</t>
  </si>
  <si>
    <t>This template allows you to record your priorities, decisions and actions taken.</t>
  </si>
  <si>
    <t>You may add rows where necessary to provide additional information.</t>
  </si>
  <si>
    <t>Prioritisation exercise</t>
  </si>
  <si>
    <t>Date of prioritisation meeting(s):</t>
  </si>
  <si>
    <t>Person(s) present:</t>
  </si>
  <si>
    <t>Checklist number</t>
  </si>
  <si>
    <t>DOF sign off</t>
  </si>
  <si>
    <t>Item</t>
  </si>
  <si>
    <t>Description from guidance</t>
  </si>
  <si>
    <t>Is this relevant for your trust?</t>
  </si>
  <si>
    <t>Is this action an agreed trust priority? (use rankings)</t>
  </si>
  <si>
    <t>Has this action been completed in the PLICS &amp; NCC?</t>
  </si>
  <si>
    <t>Comments2</t>
  </si>
  <si>
    <t>Comments3</t>
  </si>
  <si>
    <t>Location of supporting files/ reconciliations etc</t>
  </si>
  <si>
    <t>Yes</t>
  </si>
  <si>
    <t>Cost for exceptional units/services, should be excluded from the cost quantum.
The cost of ‘own patient care’ is included in the cost quantum. 
Reimbursement income is not netted off from cost.</t>
  </si>
  <si>
    <t xml:space="preserve">If there are amounts in the GL (and therefore the final accounts) at year end reported in the PFR for exceptional units/services should be excluded from your cost quantum.
•	Nightingale field hospitals &amp; Seacole step down units
•	National COVID-19 laboratory testing centres, and regional/local pathology hubs providing tests for mental health and community trusts, care homes and other individuals.  
•	111 additional capacity
•	Vaccination services
•	Costs supporting other organisations’ COVID-19 services, including infection prevention and control training in community, mental health, &amp; primary care trusts
•	Personal Protective Equipment (PPE) as shown on the PFR
•	Direct provision of isolation pods, and Aging Well.
The costs should be totalled and reported on line 34 in the reconciliation as Exceptional units/services, so the value of the cost quantum is correct.  You should show the breakdown of the exceptional units/services in Analysis B on the Reconciliation Statement to show your calculation.
You can set up local resource codes for these costs in PLICS to identify them as cost group ‘other activities’ to retain the costs in your costing system for local purposes. </t>
  </si>
  <si>
    <t>Reconciliation of excluded costs</t>
  </si>
  <si>
    <t xml:space="preserve">The value in the NCC reconciliation for exceptional units/services and exceptional costs should reconcile to the amount reported in the 3 PFR tabs for COVID_19 for exceptional units – see Appendix 3 for details. This should be documented in the ICAL </t>
  </si>
  <si>
    <t>Unusual treatments of costs or income in the general ledger</t>
  </si>
  <si>
    <t>Understand any unusual treatments of costs or income in the general ledger including ISP adjustments, and ensure these items are treated appropriately in the costing system and the NCC reconciliation.
As 2020/21 has been an exceptional year, values may not be in the same place as previous years, so you should understand both how the normal financial accounts have been processed and how any unusual expenditure or income has been dealt with.
This section will be submitted as an exclusion on Line 35 of the reconciliation, and should reconcile to the PFR if appropriate.</t>
  </si>
  <si>
    <t>Allocate COVID-19 costs using a locally agreed allocation method</t>
  </si>
  <si>
    <t>Allocate COVID-19 costs using a locally agreed allocation method. Allocate any included COVID-19 specific costs to your own patients using a locally agreed method. Record allocation methods in the ICAL.</t>
  </si>
  <si>
    <t xml:space="preserve">Medical Staff  </t>
  </si>
  <si>
    <t xml:space="preserve">Adjust allocations for redeployment using available information (to ensure material costs are in the correct place). Ward rounds information is not needed.  </t>
  </si>
  <si>
    <t>Non-medical staffing and other redeployment of resources</t>
  </si>
  <si>
    <t xml:space="preserve">Check with the financial management team, the e-roster system, and ESR for any material changes, to ensure the costs in the GL still go the correct service areas.  </t>
  </si>
  <si>
    <t>Clinical non-pay items</t>
  </si>
  <si>
    <t xml:space="preserve">Check additional material expenditure included in your cost quantum for clinical non-pay items is allocated to the correct service area using locally available information.  </t>
  </si>
  <si>
    <t>Estates and facilities - areas that have been redeployed, and are included in the cost quantum</t>
  </si>
  <si>
    <t xml:space="preserve">Amend floor area allocation tables for areas that have been redeployed </t>
  </si>
  <si>
    <t>Identify whether theatres or general wards have been turned into critical care wards</t>
  </si>
  <si>
    <t>Ensure the patients are recorded on the CCMDS / with organs supported, and the cost is matched to the critical care activity.</t>
  </si>
  <si>
    <t>Identify whether theatres or other spaces have been turned into general wards?</t>
  </si>
  <si>
    <t>Make sure the ward stays are flowing into PLICS on any new ward codes, and the estates information is updated in allocations. Check the cost maps to the new ward codes.</t>
  </si>
  <si>
    <t>Are new non-face to face (telemedicine) attendances flowing into the cost process?</t>
  </si>
  <si>
    <t>All contacts done via telephone, or other virtual methods, should be recorded for patient safety and clinical information, using the data item ‘consultation medium’. (See IR1.2). Check this information is flowing into PLICS.</t>
  </si>
  <si>
    <t>Ensure ICD10, SNOMED-CT codes or local identifiers for COVID-19 are recorded in your patient administration system (PAS)</t>
  </si>
  <si>
    <t>Work with your clinical coders to understand whether the COVID-19 codes are being used. If possible, include these codes (or a separate identifier for COVID-19) in your PLICS (please note: these codes will not be required in the NCC files as they can be viewed by NHSE&amp;I via the matched HES dataset).</t>
  </si>
  <si>
    <t>Additional information</t>
  </si>
  <si>
    <t>Number of episodes with Covid19 ICD10 code U07.1</t>
  </si>
  <si>
    <t>Number of episodes with Covid19 ICD10 code U07.2</t>
  </si>
  <si>
    <t>Number of episodes without coded Covid19</t>
  </si>
  <si>
    <t>% of Covid19 confirmed episodes</t>
  </si>
  <si>
    <t>% of confirmed or suspected Covid19 episodes</t>
  </si>
  <si>
    <t>Ratio of patient episodes for confirmed Covid19 (ICD10 U07.1)</t>
  </si>
  <si>
    <t>Urgent care (A&amp;E/MIU/WIC)</t>
  </si>
  <si>
    <t>01/01/2020 - 31/01/2020</t>
  </si>
  <si>
    <t xml:space="preserve">Manual Mapping </t>
  </si>
  <si>
    <t>Adjustment</t>
  </si>
  <si>
    <t>overhead cost allocation methods</t>
  </si>
  <si>
    <t xml:space="preserve">This template is for trusts making changes to their costing due to the impact on trusts of the Covid-19 outbreak.  It works in conjunction with the Covid-19 guidance document. </t>
  </si>
  <si>
    <t>superior methods to allocation patient-facing costs</t>
  </si>
  <si>
    <t xml:space="preserve">30. Patient event reconciliation </t>
  </si>
  <si>
    <t>This template allows you to check your activity against the national datasets</t>
  </si>
  <si>
    <t>No of patient events</t>
  </si>
  <si>
    <t>PAS</t>
  </si>
  <si>
    <t>Costing Sytem</t>
  </si>
  <si>
    <t>Submission Files</t>
  </si>
  <si>
    <t>National Dataset</t>
  </si>
  <si>
    <t>Point of Delivery</t>
  </si>
  <si>
    <t>File type 2022</t>
  </si>
  <si>
    <t>CDS</t>
  </si>
  <si>
    <t>MHSDS</t>
  </si>
  <si>
    <t>CCMDS</t>
  </si>
  <si>
    <t>IAPT</t>
  </si>
  <si>
    <t>CSDS</t>
  </si>
  <si>
    <t>Adjustment(s) description</t>
  </si>
  <si>
    <t>Adjustment value</t>
  </si>
  <si>
    <t>Difference</t>
  </si>
  <si>
    <t>ACC</t>
  </si>
  <si>
    <t>Adult Critical Care</t>
  </si>
  <si>
    <t>SWC</t>
  </si>
  <si>
    <t>AMB</t>
  </si>
  <si>
    <t>Ambulance Services</t>
  </si>
  <si>
    <t>AUDAPC</t>
  </si>
  <si>
    <t>Audiology APC</t>
  </si>
  <si>
    <t>AUDCHS</t>
  </si>
  <si>
    <t>Audiology CHS</t>
  </si>
  <si>
    <t>Workbook</t>
  </si>
  <si>
    <t>AUDOP</t>
  </si>
  <si>
    <t>Audiology OP</t>
  </si>
  <si>
    <t>OP</t>
  </si>
  <si>
    <t>CHEMD</t>
  </si>
  <si>
    <t>Chemotherapy Delivery</t>
  </si>
  <si>
    <t xml:space="preserve">Workbook </t>
  </si>
  <si>
    <t>CHEMP</t>
  </si>
  <si>
    <t>Chemotherapy Procurement</t>
  </si>
  <si>
    <t>CHEMSDA</t>
  </si>
  <si>
    <t>Chemotherapy Same Day</t>
  </si>
  <si>
    <t>CHS</t>
  </si>
  <si>
    <t>Community Health Services</t>
  </si>
  <si>
    <t>CSCC</t>
  </si>
  <si>
    <t>CHS wheelchair contacts</t>
  </si>
  <si>
    <t>CHS wheelchair equipment</t>
  </si>
  <si>
    <t>SI</t>
  </si>
  <si>
    <t>Community Maternity</t>
  </si>
  <si>
    <t>Health visiting and school nursing</t>
  </si>
  <si>
    <t>Community Dental</t>
  </si>
  <si>
    <t>CL</t>
  </si>
  <si>
    <t>Consultant Led</t>
  </si>
  <si>
    <t>CMDT</t>
  </si>
  <si>
    <t>Cancer multi-disciplinary team meetings</t>
  </si>
  <si>
    <t>DA</t>
  </si>
  <si>
    <t>Direct Access</t>
  </si>
  <si>
    <t>DC</t>
  </si>
  <si>
    <t>Daycase</t>
  </si>
  <si>
    <t>EC</t>
  </si>
  <si>
    <t>Emergency care</t>
  </si>
  <si>
    <t>EL</t>
  </si>
  <si>
    <t>Elective Inpatients</t>
  </si>
  <si>
    <t>HCD</t>
  </si>
  <si>
    <t>High Cost Drugs</t>
  </si>
  <si>
    <t>Improving access to psychological therapies</t>
  </si>
  <si>
    <t>IMAGDA</t>
  </si>
  <si>
    <t>Imaging: Direct Access</t>
  </si>
  <si>
    <t>IMAGOP</t>
  </si>
  <si>
    <t>Imaging: Outpatient</t>
  </si>
  <si>
    <t>IMAGOTH</t>
  </si>
  <si>
    <t>Imaging: Other</t>
  </si>
  <si>
    <t>IMAGUM</t>
  </si>
  <si>
    <t>Imaging - un-matched</t>
  </si>
  <si>
    <t>MH</t>
  </si>
  <si>
    <t>MHCC</t>
  </si>
  <si>
    <t>Mental Health Care Contacts</t>
  </si>
  <si>
    <t>MHPS</t>
  </si>
  <si>
    <t>Mental Health Provider Spell</t>
  </si>
  <si>
    <t>NCC</t>
  </si>
  <si>
    <t>Neonatal Critical Care</t>
  </si>
  <si>
    <t>NCL</t>
  </si>
  <si>
    <t>Non Consultant Led</t>
  </si>
  <si>
    <t>NEL</t>
  </si>
  <si>
    <t>Non-Elective Inpatient - Long Stay</t>
  </si>
  <si>
    <t>NELTR</t>
  </si>
  <si>
    <t>Non Elective Long Stay Transfer (2 days or more days)</t>
  </si>
  <si>
    <t>NES</t>
  </si>
  <si>
    <t>Non-Elective Inpatient - Short Stay</t>
  </si>
  <si>
    <t>NESTR</t>
  </si>
  <si>
    <t>Non Elective Short Stay Transfer (Less than 2 days)</t>
  </si>
  <si>
    <t>OPROC</t>
  </si>
  <si>
    <t>Outpatient Procedures</t>
  </si>
  <si>
    <t>PCC</t>
  </si>
  <si>
    <t>Paediatric Critical Care</t>
  </si>
  <si>
    <t>RADO</t>
  </si>
  <si>
    <t>Radiotherapy Inpatients</t>
  </si>
  <si>
    <t>RADP</t>
  </si>
  <si>
    <t>Radiotherapy Planning</t>
  </si>
  <si>
    <t>RADSDA</t>
  </si>
  <si>
    <t>Radiotherapy Same Day</t>
  </si>
  <si>
    <t>RADT</t>
  </si>
  <si>
    <t>Radiotherapy Treatment</t>
  </si>
  <si>
    <t>REHABL1</t>
  </si>
  <si>
    <t>Complex specialised rehabilitation services level 1</t>
  </si>
  <si>
    <t>REHABL2</t>
  </si>
  <si>
    <t>Specialist rehabilitation services level 2</t>
  </si>
  <si>
    <t>REHABL3</t>
  </si>
  <si>
    <t>Non-specialist rehabilitation services level 3</t>
  </si>
  <si>
    <t>RENALAKI</t>
  </si>
  <si>
    <t>Renal dialysis for acute kidney injury</t>
  </si>
  <si>
    <t>RENALCKD</t>
  </si>
  <si>
    <t>Renal dialysis for chronic kidney disease</t>
  </si>
  <si>
    <t>RP</t>
  </si>
  <si>
    <t>Regular Day or Night Admissions</t>
  </si>
  <si>
    <t>High Cost Drugs and High Cost Blood Products</t>
  </si>
  <si>
    <t>High Cost Devices</t>
  </si>
  <si>
    <t>Diagnostic Imaging</t>
  </si>
  <si>
    <t>Wheelchair Equipment</t>
  </si>
  <si>
    <t>SPAL</t>
  </si>
  <si>
    <t>Specialist Palliative Care</t>
  </si>
  <si>
    <t>Total</t>
  </si>
  <si>
    <t>New Worksheet 30. Patient event reconciliation added</t>
  </si>
  <si>
    <t>Patient event reconciliation</t>
  </si>
  <si>
    <t>This template can be used to check your activity numbers against national datasets</t>
  </si>
  <si>
    <t>CP5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</si>
</sst>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164" formatCode="_-&quot;£&quot;* #,##0_-;\-&quot;£&quot;* #,##0_-;_-&quot;£&quot;* &quot;-&quot;??_-;_-@_-"/>
    <numFmt numFmtId="165" formatCode="&quot;£&quot;#,##0.00"/>
    <numFmt numFmtId="166" formatCode="_-* #,##0_-;\-* #,##0_-;_-* &quot;-&quot;??_-;_-@_-"/>
  </numFmts>
  <fonts count="41" x14ac:knownFonts="1">
    <font>
      <sz val="11"/>
      <color theme="1"/>
      <name val="Arial"/>
      <family val="2"/>
      <scheme val="minor"/>
    </font>
    <font>
      <sz val="12"/>
      <color theme="1"/>
      <name val="Arial"/>
      <family val="2"/>
    </font>
    <font>
      <sz val="11"/>
      <color theme="1"/>
      <name val="Arial"/>
      <family val="2"/>
    </font>
    <font>
      <sz val="22"/>
      <color theme="1"/>
      <name val="Arial"/>
      <family val="2"/>
    </font>
    <font>
      <sz val="22"/>
      <color rgb="FF0070C0"/>
      <name val="Arial"/>
      <family val="2"/>
    </font>
    <font>
      <sz val="22"/>
      <color theme="4"/>
      <name val="Arial"/>
      <family val="2"/>
    </font>
    <font>
      <b/>
      <sz val="12"/>
      <color theme="1"/>
      <name val="Arial"/>
      <family val="2"/>
    </font>
    <font>
      <b/>
      <sz val="12"/>
      <color theme="0"/>
      <name val="Arial"/>
      <family val="2"/>
    </font>
    <font>
      <sz val="12"/>
      <name val="Arial"/>
      <family val="2"/>
    </font>
    <font>
      <sz val="12"/>
      <color rgb="FF000000"/>
      <name val="Arial"/>
      <family val="2"/>
    </font>
    <font>
      <b/>
      <sz val="11"/>
      <color theme="0"/>
      <name val="Arial"/>
      <family val="2"/>
    </font>
    <font>
      <sz val="11"/>
      <color theme="1"/>
      <name val="Arial"/>
      <family val="2"/>
      <scheme val="minor"/>
    </font>
    <font>
      <u/>
      <sz val="11"/>
      <color theme="10"/>
      <name val="Arial"/>
      <family val="2"/>
      <scheme val="minor"/>
    </font>
    <font>
      <sz val="12"/>
      <color theme="0"/>
      <name val="Arial"/>
      <family val="2"/>
    </font>
    <font>
      <sz val="12"/>
      <name val="Arial"/>
      <family val="2"/>
      <scheme val="major"/>
    </font>
    <font>
      <sz val="12"/>
      <color rgb="FF000000"/>
      <name val="Arial"/>
      <family val="2"/>
      <scheme val="major"/>
    </font>
    <font>
      <sz val="12"/>
      <color theme="0"/>
      <name val="Arial"/>
      <family val="2"/>
      <scheme val="major"/>
    </font>
    <font>
      <sz val="22"/>
      <name val="Arial"/>
      <family val="2"/>
    </font>
    <font>
      <sz val="11"/>
      <name val="Arial"/>
      <family val="2"/>
      <scheme val="minor"/>
    </font>
    <font>
      <sz val="12"/>
      <color theme="4"/>
      <name val="Arial"/>
      <family val="2"/>
    </font>
    <font>
      <u/>
      <sz val="12"/>
      <color rgb="FFFF0000"/>
      <name val="Arial"/>
      <family val="2"/>
    </font>
    <font>
      <sz val="12"/>
      <color theme="1"/>
      <name val="Arial"/>
      <family val="2"/>
      <scheme val="minor"/>
    </font>
    <font>
      <b/>
      <sz val="12"/>
      <color theme="1"/>
      <name val="Arial"/>
      <family val="2"/>
      <scheme val="minor"/>
    </font>
    <font>
      <sz val="22"/>
      <color theme="3"/>
      <name val="Arial"/>
      <family val="2"/>
    </font>
    <font>
      <sz val="11"/>
      <color theme="3"/>
      <name val="Arial"/>
      <family val="2"/>
      <scheme val="minor"/>
    </font>
    <font>
      <sz val="10"/>
      <name val="Arial"/>
      <family val="2"/>
    </font>
    <font>
      <b/>
      <sz val="12"/>
      <color rgb="FF0070C0"/>
      <name val="Arial"/>
      <family val="2"/>
    </font>
    <font>
      <sz val="11"/>
      <color rgb="FF0070C0"/>
      <name val="Arial"/>
      <family val="2"/>
      <scheme val="minor"/>
    </font>
    <font>
      <sz val="18"/>
      <color rgb="FF0070C0"/>
      <name val="Arial"/>
      <family val="2"/>
    </font>
    <font>
      <b/>
      <sz val="12"/>
      <color rgb="FF000000"/>
      <name val="Arial"/>
      <family val="2"/>
    </font>
    <font>
      <sz val="12"/>
      <name val="Arial"/>
      <family val="2"/>
      <scheme val="minor"/>
    </font>
    <font>
      <sz val="8"/>
      <name val="Arial"/>
      <family val="2"/>
      <scheme val="minor"/>
    </font>
    <font>
      <b/>
      <sz val="11"/>
      <color theme="0"/>
      <name val="Arial"/>
      <family val="2"/>
      <scheme val="minor"/>
    </font>
    <font>
      <u/>
      <sz val="12"/>
      <name val="Arial"/>
      <family val="2"/>
    </font>
    <font>
      <sz val="12"/>
      <color rgb="FF231F20"/>
      <name val="Arial"/>
      <family val="2"/>
      <scheme val="minor"/>
    </font>
    <font>
      <sz val="8"/>
      <color rgb="FF231F20"/>
      <name val="Arial"/>
      <family val="2"/>
      <scheme val="minor"/>
    </font>
    <font>
      <sz val="10"/>
      <color rgb="FF231F20"/>
      <name val="Arial"/>
      <family val="2"/>
      <scheme val="minor"/>
    </font>
    <font>
      <sz val="22"/>
      <color rgb="FF002060"/>
      <name val="Arial"/>
      <family val="2"/>
      <scheme val="minor"/>
    </font>
    <font>
      <sz val="22"/>
      <color rgb="FF002060"/>
      <name val="Arial"/>
      <family val="2"/>
    </font>
    <font>
      <b/>
      <sz val="11"/>
      <color theme="1"/>
      <name val="Arial"/>
      <family val="2"/>
      <scheme val="minor"/>
    </font>
    <font>
      <u/>
      <sz val="12"/>
      <name val="Arial"/>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rgb="FFFF0000"/>
        <bgColor indexed="64"/>
      </patternFill>
    </fill>
    <fill>
      <patternFill patternType="solid">
        <fgColor theme="0" tint="-0.3499862666707357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theme="4" tint="0.39994506668294322"/>
      </bottom>
      <diagonal/>
    </border>
    <border>
      <left/>
      <right/>
      <top style="thin">
        <color indexed="64"/>
      </top>
      <bottom style="thin">
        <color indexed="64"/>
      </bottom>
      <diagonal/>
    </border>
    <border>
      <left/>
      <right/>
      <top style="thin">
        <color indexed="64"/>
      </top>
      <bottom/>
      <diagonal/>
    </border>
    <border>
      <left/>
      <right/>
      <top/>
      <bottom style="thin">
        <color auto="1"/>
      </bottom>
      <diagonal/>
    </border>
    <border>
      <left style="thin">
        <color auto="1"/>
      </left>
      <right style="thin">
        <color auto="1"/>
      </right>
      <top style="thin">
        <color theme="4" tint="0.39994506668294322"/>
      </top>
      <bottom style="thin">
        <color theme="4" tint="0.39994506668294322"/>
      </bottom>
      <diagonal/>
    </border>
    <border>
      <left style="thin">
        <color indexed="64"/>
      </left>
      <right style="thin">
        <color auto="1"/>
      </right>
      <top style="thin">
        <color theme="4" tint="0.39994506668294322"/>
      </top>
      <bottom style="thin">
        <color indexed="64"/>
      </bottom>
      <diagonal/>
    </border>
    <border>
      <left style="thin">
        <color auto="1"/>
      </left>
      <right style="thin">
        <color auto="1"/>
      </right>
      <top/>
      <bottom style="thin">
        <color rgb="FF000000"/>
      </bottom>
      <diagonal/>
    </border>
    <border>
      <left/>
      <right style="medium">
        <color indexed="64"/>
      </right>
      <top style="medium">
        <color indexed="64"/>
      </top>
      <bottom style="medium">
        <color indexed="64"/>
      </bottom>
      <diagonal/>
    </border>
  </borders>
  <cellStyleXfs count="5">
    <xf numFmtId="0" fontId="0" fillId="0" borderId="0"/>
    <xf numFmtId="44" fontId="11" fillId="0" borderId="0" applyFont="0" applyFill="0" applyBorder="0" applyAlignment="0" applyProtection="0"/>
    <xf numFmtId="0" fontId="12" fillId="0" borderId="0" applyNumberFormat="0" applyFill="0" applyBorder="0" applyAlignment="0" applyProtection="0"/>
    <xf numFmtId="0" fontId="25" fillId="0" borderId="0"/>
    <xf numFmtId="9" fontId="11" fillId="0" borderId="0" applyFont="0" applyFill="0" applyBorder="0" applyAlignment="0" applyProtection="0"/>
  </cellStyleXfs>
  <cellXfs count="242">
    <xf numFmtId="0" fontId="0" fillId="0" borderId="0" xfId="0"/>
    <xf numFmtId="0" fontId="0" fillId="0" borderId="0" xfId="0" applyProtection="1">
      <protection locked="0"/>
    </xf>
    <xf numFmtId="0" fontId="5" fillId="0" borderId="0" xfId="0" applyFont="1" applyAlignment="1">
      <alignment vertical="center"/>
    </xf>
    <xf numFmtId="0" fontId="8" fillId="0" borderId="4" xfId="0" applyFont="1" applyBorder="1" applyAlignment="1">
      <alignment vertical="top" wrapText="1"/>
    </xf>
    <xf numFmtId="0" fontId="8" fillId="0" borderId="4" xfId="0" applyFont="1" applyBorder="1" applyAlignment="1">
      <alignment horizontal="left" vertical="top" wrapText="1"/>
    </xf>
    <xf numFmtId="0" fontId="8" fillId="0" borderId="5" xfId="0" applyFont="1" applyBorder="1" applyAlignment="1">
      <alignment vertical="top" wrapText="1"/>
    </xf>
    <xf numFmtId="0" fontId="1" fillId="0" borderId="0" xfId="0" applyFont="1"/>
    <xf numFmtId="0" fontId="9" fillId="0" borderId="4" xfId="0" applyFont="1" applyBorder="1" applyAlignment="1">
      <alignment vertical="top" wrapText="1"/>
    </xf>
    <xf numFmtId="0" fontId="9" fillId="0" borderId="5" xfId="0" applyFont="1" applyBorder="1" applyAlignment="1">
      <alignment vertical="top" wrapText="1"/>
    </xf>
    <xf numFmtId="0" fontId="2" fillId="0" borderId="0" xfId="0" applyFont="1" applyAlignment="1">
      <alignment vertical="top"/>
    </xf>
    <xf numFmtId="0" fontId="5"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horizontal="left"/>
    </xf>
    <xf numFmtId="0" fontId="1" fillId="0" borderId="0" xfId="0" applyFont="1" applyAlignment="1">
      <alignment vertical="top" wrapText="1"/>
    </xf>
    <xf numFmtId="0" fontId="10" fillId="0" borderId="0" xfId="0" applyFont="1" applyAlignment="1">
      <alignment vertical="top" wrapText="1"/>
    </xf>
    <xf numFmtId="0" fontId="8" fillId="0" borderId="0" xfId="0" applyFont="1" applyAlignment="1">
      <alignment vertical="top" wrapText="1"/>
    </xf>
    <xf numFmtId="0" fontId="2" fillId="0" borderId="0" xfId="0" applyFont="1" applyAlignment="1">
      <alignment vertical="top" wrapText="1"/>
    </xf>
    <xf numFmtId="0" fontId="8" fillId="0" borderId="0" xfId="0" applyFont="1" applyAlignment="1">
      <alignment horizontal="left" vertical="top" wrapText="1"/>
    </xf>
    <xf numFmtId="0" fontId="8" fillId="0" borderId="0" xfId="0" applyFont="1"/>
    <xf numFmtId="0" fontId="8" fillId="0" borderId="0" xfId="0" applyFont="1" applyAlignment="1">
      <alignment vertical="top"/>
    </xf>
    <xf numFmtId="0" fontId="6" fillId="0" borderId="0" xfId="0" applyFont="1"/>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1" fillId="0" borderId="0" xfId="0" applyFont="1" applyAlignment="1">
      <alignment horizontal="left" vertical="top"/>
    </xf>
    <xf numFmtId="0" fontId="5" fillId="0" borderId="0" xfId="0" applyFont="1" applyAlignment="1">
      <alignment vertical="top"/>
    </xf>
    <xf numFmtId="0" fontId="0" fillId="0" borderId="0" xfId="0" applyAlignment="1">
      <alignment vertical="center"/>
    </xf>
    <xf numFmtId="0" fontId="3" fillId="0" borderId="0" xfId="0" applyFont="1" applyAlignment="1">
      <alignment vertical="top"/>
    </xf>
    <xf numFmtId="0" fontId="8" fillId="0" borderId="0" xfId="0" applyFont="1" applyAlignment="1">
      <alignment horizontal="left" vertical="center"/>
    </xf>
    <xf numFmtId="0" fontId="1" fillId="0" borderId="0" xfId="0" applyFont="1" applyAlignment="1">
      <alignment horizontal="left" vertical="center" wrapText="1"/>
    </xf>
    <xf numFmtId="14" fontId="9" fillId="0" borderId="5" xfId="0" applyNumberFormat="1" applyFont="1" applyBorder="1" applyAlignment="1">
      <alignment horizontal="left" vertical="top" wrapText="1"/>
    </xf>
    <xf numFmtId="0" fontId="8" fillId="0" borderId="5" xfId="0" applyFont="1" applyBorder="1" applyAlignment="1">
      <alignment horizontal="left" vertical="top" wrapText="1"/>
    </xf>
    <xf numFmtId="0" fontId="1" fillId="0" borderId="0" xfId="0" applyFont="1" applyAlignment="1">
      <alignment horizontal="left"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Alignment="1">
      <alignment vertical="top" wrapText="1"/>
    </xf>
    <xf numFmtId="0" fontId="9" fillId="0" borderId="5" xfId="0" applyFont="1" applyBorder="1" applyAlignment="1">
      <alignment horizontal="left" vertical="center" wrapText="1"/>
    </xf>
    <xf numFmtId="0" fontId="8" fillId="0" borderId="5" xfId="0" applyFont="1" applyBorder="1" applyAlignment="1">
      <alignment horizontal="left" vertical="center" wrapText="1"/>
    </xf>
    <xf numFmtId="14" fontId="9" fillId="0" borderId="5" xfId="0" applyNumberFormat="1" applyFont="1" applyBorder="1" applyAlignment="1">
      <alignment horizontal="left" vertical="center"/>
    </xf>
    <xf numFmtId="0" fontId="9" fillId="0" borderId="5" xfId="0" applyFont="1" applyBorder="1" applyAlignment="1">
      <alignment horizontal="left" vertical="center"/>
    </xf>
    <xf numFmtId="0" fontId="8" fillId="0" borderId="5" xfId="0" applyFont="1" applyBorder="1" applyAlignment="1">
      <alignment horizontal="left" vertical="center"/>
    </xf>
    <xf numFmtId="164" fontId="8" fillId="0" borderId="4" xfId="1" applyNumberFormat="1" applyFont="1" applyFill="1" applyBorder="1" applyAlignment="1">
      <alignment horizontal="left" vertical="center"/>
    </xf>
    <xf numFmtId="165" fontId="9" fillId="0" borderId="4" xfId="1" applyNumberFormat="1" applyFont="1" applyFill="1" applyBorder="1" applyAlignment="1">
      <alignment horizontal="left" vertical="center"/>
    </xf>
    <xf numFmtId="165" fontId="8" fillId="0" borderId="4" xfId="1" applyNumberFormat="1" applyFont="1" applyFill="1" applyBorder="1" applyAlignment="1">
      <alignment horizontal="left" vertical="center"/>
    </xf>
    <xf numFmtId="0" fontId="8" fillId="0" borderId="13" xfId="0" applyFont="1" applyBorder="1" applyAlignment="1">
      <alignment vertical="top" wrapText="1"/>
    </xf>
    <xf numFmtId="0" fontId="8" fillId="0" borderId="0" xfId="0" applyFont="1" applyAlignment="1">
      <alignment horizontal="left" vertical="center" wrapText="1"/>
    </xf>
    <xf numFmtId="0" fontId="9" fillId="0" borderId="5"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0" fillId="2" borderId="0" xfId="0" applyFill="1"/>
    <xf numFmtId="0" fontId="1" fillId="2" borderId="0" xfId="0" applyFont="1" applyFill="1"/>
    <xf numFmtId="0" fontId="0" fillId="2" borderId="0" xfId="0" applyFill="1" applyAlignment="1">
      <alignment horizontal="center"/>
    </xf>
    <xf numFmtId="0" fontId="0" fillId="2" borderId="0" xfId="0" applyFill="1" applyAlignment="1">
      <alignment horizontal="left" vertical="top"/>
    </xf>
    <xf numFmtId="0" fontId="1" fillId="2" borderId="0" xfId="0" applyFont="1" applyFill="1" applyAlignment="1">
      <alignment horizontal="left" vertical="center"/>
    </xf>
    <xf numFmtId="0" fontId="9" fillId="0" borderId="0" xfId="0" applyFont="1" applyAlignment="1" applyProtection="1">
      <alignment vertical="top" wrapText="1"/>
      <protection locked="0"/>
    </xf>
    <xf numFmtId="0" fontId="8" fillId="0" borderId="0" xfId="0" applyFont="1" applyAlignment="1" applyProtection="1">
      <alignment vertical="top" wrapText="1"/>
      <protection locked="0"/>
    </xf>
    <xf numFmtId="0" fontId="4" fillId="0" borderId="0" xfId="0" applyFont="1" applyAlignment="1">
      <alignment vertical="top" wrapText="1"/>
    </xf>
    <xf numFmtId="0" fontId="4" fillId="0" borderId="0" xfId="0" applyFont="1" applyAlignment="1">
      <alignment vertical="top"/>
    </xf>
    <xf numFmtId="0" fontId="9" fillId="0" borderId="0" xfId="0" applyFont="1" applyAlignment="1">
      <alignment horizontal="left" vertical="top" wrapText="1"/>
    </xf>
    <xf numFmtId="0" fontId="1" fillId="0" borderId="0" xfId="0" quotePrefix="1" applyFont="1" applyAlignment="1">
      <alignment horizontal="left" vertical="center"/>
    </xf>
    <xf numFmtId="0" fontId="14" fillId="0" borderId="5" xfId="0" applyFont="1" applyBorder="1" applyAlignment="1">
      <alignment horizontal="left" vertical="top" wrapText="1"/>
    </xf>
    <xf numFmtId="0" fontId="14" fillId="0" borderId="4" xfId="0" applyFont="1" applyBorder="1" applyAlignment="1">
      <alignment horizontal="left" vertical="top" wrapText="1"/>
    </xf>
    <xf numFmtId="0" fontId="14" fillId="0" borderId="6" xfId="0" applyFont="1" applyBorder="1" applyAlignment="1">
      <alignment horizontal="left" vertical="top" wrapText="1"/>
    </xf>
    <xf numFmtId="0" fontId="15" fillId="0" borderId="5" xfId="0" applyFont="1" applyBorder="1" applyAlignment="1">
      <alignment horizontal="left" vertical="top" wrapText="1"/>
    </xf>
    <xf numFmtId="0" fontId="15" fillId="0" borderId="4" xfId="0" applyFont="1" applyBorder="1" applyAlignment="1">
      <alignment horizontal="left" vertical="top" wrapText="1"/>
    </xf>
    <xf numFmtId="0" fontId="15" fillId="0" borderId="6" xfId="0" applyFont="1" applyBorder="1" applyAlignment="1">
      <alignment horizontal="left" vertical="top" wrapText="1"/>
    </xf>
    <xf numFmtId="0" fontId="17" fillId="2" borderId="0" xfId="0" applyFont="1" applyFill="1" applyAlignment="1">
      <alignment vertical="center"/>
    </xf>
    <xf numFmtId="0" fontId="18" fillId="2" borderId="0" xfId="0" applyFont="1" applyFill="1"/>
    <xf numFmtId="0" fontId="17" fillId="2" borderId="0" xfId="0" applyFont="1" applyFill="1" applyAlignment="1">
      <alignment horizontal="left" vertical="top"/>
    </xf>
    <xf numFmtId="0" fontId="17" fillId="2" borderId="0" xfId="0" applyFont="1" applyFill="1" applyAlignment="1">
      <alignment horizontal="left" vertical="top" wrapText="1"/>
    </xf>
    <xf numFmtId="0" fontId="18" fillId="2" borderId="0" xfId="0" applyFont="1" applyFill="1" applyAlignment="1">
      <alignment horizontal="left"/>
    </xf>
    <xf numFmtId="0" fontId="8" fillId="2" borderId="0" xfId="0" applyFont="1" applyFill="1" applyAlignment="1">
      <alignment horizontal="left" vertical="center"/>
    </xf>
    <xf numFmtId="0" fontId="8" fillId="2" borderId="0" xfId="0" applyFont="1" applyFill="1"/>
    <xf numFmtId="0" fontId="9" fillId="0" borderId="4" xfId="0" applyFont="1" applyBorder="1" applyAlignment="1">
      <alignment horizontal="left" vertical="center" wrapText="1"/>
    </xf>
    <xf numFmtId="0" fontId="8" fillId="0" borderId="4" xfId="0" applyFont="1" applyBorder="1" applyAlignment="1">
      <alignment horizontal="left" vertical="center" wrapText="1"/>
    </xf>
    <xf numFmtId="0" fontId="0" fillId="2" borderId="0" xfId="0" applyFill="1" applyAlignment="1">
      <alignment vertical="top"/>
    </xf>
    <xf numFmtId="14" fontId="8" fillId="0" borderId="0" xfId="0" applyNumberFormat="1" applyFont="1" applyAlignment="1">
      <alignment horizontal="left" vertical="center" wrapText="1"/>
    </xf>
    <xf numFmtId="0" fontId="8" fillId="0" borderId="6" xfId="0" applyFont="1" applyBorder="1" applyAlignment="1" applyProtection="1">
      <alignment horizontal="left" vertical="top" wrapText="1"/>
      <protection locked="0"/>
    </xf>
    <xf numFmtId="0" fontId="0" fillId="2" borderId="0" xfId="0" applyFill="1" applyAlignment="1">
      <alignment vertical="center"/>
    </xf>
    <xf numFmtId="0" fontId="19" fillId="0" borderId="0" xfId="0" applyFont="1" applyAlignment="1">
      <alignment horizontal="left" vertical="center"/>
    </xf>
    <xf numFmtId="0" fontId="0" fillId="0" borderId="0" xfId="0" applyAlignment="1">
      <alignment horizontal="left" vertical="center"/>
    </xf>
    <xf numFmtId="0" fontId="21" fillId="0" borderId="0" xfId="0" applyFont="1"/>
    <xf numFmtId="0" fontId="9" fillId="3" borderId="17" xfId="0" applyFont="1" applyFill="1" applyBorder="1" applyAlignment="1">
      <alignment horizontal="left" vertical="center" wrapText="1"/>
    </xf>
    <xf numFmtId="0" fontId="9" fillId="3" borderId="17" xfId="0" applyFont="1" applyFill="1" applyBorder="1" applyAlignment="1">
      <alignment horizontal="left" vertical="top" wrapText="1"/>
    </xf>
    <xf numFmtId="0" fontId="9" fillId="0" borderId="17" xfId="0" applyFont="1" applyBorder="1" applyAlignment="1">
      <alignment horizontal="left" vertical="top" wrapText="1"/>
    </xf>
    <xf numFmtId="0" fontId="9" fillId="0" borderId="17" xfId="0" applyFont="1" applyBorder="1" applyAlignment="1">
      <alignment horizontal="left" vertical="center" wrapText="1"/>
    </xf>
    <xf numFmtId="0" fontId="27" fillId="2" borderId="0" xfId="0" applyFont="1" applyFill="1"/>
    <xf numFmtId="0" fontId="28" fillId="2" borderId="0" xfId="0" applyFont="1" applyFill="1"/>
    <xf numFmtId="0" fontId="26" fillId="2" borderId="0" xfId="0" applyFont="1" applyFill="1" applyAlignment="1">
      <alignment horizontal="left" vertical="center" wrapText="1"/>
    </xf>
    <xf numFmtId="2" fontId="26" fillId="2" borderId="0" xfId="3" applyNumberFormat="1" applyFont="1" applyFill="1" applyAlignment="1">
      <alignment horizontal="left" vertical="center" wrapText="1"/>
    </xf>
    <xf numFmtId="0" fontId="29" fillId="0" borderId="17" xfId="0" applyFont="1" applyBorder="1" applyAlignment="1">
      <alignment horizontal="left" vertical="top" wrapText="1"/>
    </xf>
    <xf numFmtId="0" fontId="12" fillId="2" borderId="0" xfId="2" applyFill="1" applyAlignment="1">
      <alignment vertical="center"/>
    </xf>
    <xf numFmtId="1" fontId="0" fillId="2" borderId="0" xfId="0" applyNumberFormat="1" applyFill="1"/>
    <xf numFmtId="1" fontId="1" fillId="2" borderId="0" xfId="0" applyNumberFormat="1" applyFont="1" applyFill="1"/>
    <xf numFmtId="0" fontId="23" fillId="2" borderId="0" xfId="0" applyFont="1" applyFill="1" applyAlignment="1">
      <alignment vertical="center"/>
    </xf>
    <xf numFmtId="0" fontId="24" fillId="2" borderId="0" xfId="0" applyFont="1" applyFill="1"/>
    <xf numFmtId="0" fontId="23" fillId="2" borderId="0" xfId="0" quotePrefix="1" applyFont="1" applyFill="1" applyAlignment="1">
      <alignment vertical="top"/>
    </xf>
    <xf numFmtId="0" fontId="23" fillId="2" borderId="0" xfId="0" applyFont="1" applyFill="1" applyAlignment="1">
      <alignment vertical="top"/>
    </xf>
    <xf numFmtId="0" fontId="3" fillId="2" borderId="0" xfId="0" applyFont="1" applyFill="1" applyAlignment="1">
      <alignment horizontal="left" vertical="top" wrapText="1"/>
    </xf>
    <xf numFmtId="0" fontId="8" fillId="2" borderId="0" xfId="0" applyFont="1" applyFill="1" applyAlignment="1">
      <alignment vertical="center"/>
    </xf>
    <xf numFmtId="0" fontId="9" fillId="0" borderId="18" xfId="0" applyFont="1" applyBorder="1" applyAlignment="1">
      <alignment horizontal="left" vertical="center" wrapText="1"/>
    </xf>
    <xf numFmtId="0" fontId="12" fillId="0" borderId="0" xfId="2" applyAlignment="1">
      <alignment vertical="center"/>
    </xf>
    <xf numFmtId="0" fontId="12" fillId="2" borderId="0" xfId="2" applyFill="1"/>
    <xf numFmtId="0" fontId="30" fillId="0" borderId="0" xfId="0" applyFont="1" applyAlignment="1">
      <alignment horizontal="left" vertical="center" wrapText="1"/>
    </xf>
    <xf numFmtId="0" fontId="30" fillId="0" borderId="5" xfId="0" applyFont="1" applyBorder="1" applyAlignment="1">
      <alignment horizontal="left" vertical="center" wrapText="1"/>
    </xf>
    <xf numFmtId="0" fontId="30" fillId="0" borderId="0" xfId="2" applyFont="1" applyFill="1" applyBorder="1" applyAlignment="1">
      <alignment horizontal="left" vertical="center" wrapText="1"/>
    </xf>
    <xf numFmtId="0" fontId="30" fillId="0" borderId="5" xfId="2" applyFont="1" applyFill="1" applyBorder="1" applyAlignment="1">
      <alignment horizontal="left" vertical="center" wrapText="1"/>
    </xf>
    <xf numFmtId="0" fontId="30" fillId="0" borderId="0" xfId="2" applyFont="1" applyFill="1" applyAlignment="1">
      <alignment horizontal="left" vertical="center" wrapText="1"/>
    </xf>
    <xf numFmtId="0" fontId="30" fillId="0" borderId="4" xfId="2" applyFont="1" applyFill="1" applyBorder="1" applyAlignment="1">
      <alignment horizontal="left" vertical="center" wrapText="1"/>
    </xf>
    <xf numFmtId="0" fontId="0" fillId="0" borderId="0" xfId="0" applyAlignment="1" applyProtection="1">
      <alignment wrapText="1"/>
      <protection locked="0"/>
    </xf>
    <xf numFmtId="14" fontId="8" fillId="0" borderId="6" xfId="0" applyNumberFormat="1" applyFont="1" applyBorder="1" applyAlignment="1">
      <alignment horizontal="left" vertical="center"/>
    </xf>
    <xf numFmtId="0" fontId="0" fillId="0" borderId="2" xfId="0" applyBorder="1"/>
    <xf numFmtId="0" fontId="8" fillId="0" borderId="2" xfId="0" applyFont="1" applyBorder="1" applyAlignment="1">
      <alignment horizontal="left" vertical="center"/>
    </xf>
    <xf numFmtId="14" fontId="8" fillId="0" borderId="2" xfId="0" applyNumberFormat="1" applyFont="1" applyBorder="1" applyAlignment="1">
      <alignment horizontal="left" vertical="center"/>
    </xf>
    <xf numFmtId="0" fontId="1" fillId="0" borderId="2" xfId="0" applyFont="1" applyBorder="1" applyAlignment="1">
      <alignment horizontal="left" vertical="center"/>
    </xf>
    <xf numFmtId="0" fontId="8" fillId="0" borderId="2"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9" fontId="8" fillId="0" borderId="2" xfId="4" applyFont="1" applyFill="1" applyBorder="1" applyAlignment="1" applyProtection="1">
      <alignment horizontal="center" vertical="center"/>
      <protection locked="0"/>
    </xf>
    <xf numFmtId="0" fontId="8" fillId="0" borderId="2" xfId="0" applyFont="1" applyBorder="1" applyAlignment="1" applyProtection="1">
      <alignment horizontal="right" vertical="center"/>
      <protection locked="0"/>
    </xf>
    <xf numFmtId="0" fontId="9" fillId="0" borderId="0" xfId="0" applyFont="1" applyAlignment="1" applyProtection="1">
      <alignment horizontal="lef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left" vertical="center"/>
      <protection locked="0"/>
    </xf>
    <xf numFmtId="14" fontId="8" fillId="0" borderId="0" xfId="0" applyNumberFormat="1" applyFont="1" applyAlignment="1">
      <alignment horizontal="left" vertical="center"/>
    </xf>
    <xf numFmtId="0" fontId="0" fillId="0" borderId="0" xfId="0" applyAlignment="1">
      <alignment vertical="top"/>
    </xf>
    <xf numFmtId="0" fontId="8" fillId="0" borderId="4" xfId="2" applyFont="1" applyFill="1" applyBorder="1" applyAlignment="1">
      <alignment horizontal="left" vertical="center" wrapText="1"/>
    </xf>
    <xf numFmtId="0" fontId="33" fillId="0" borderId="4" xfId="2" applyFont="1" applyFill="1" applyBorder="1" applyAlignment="1">
      <alignment horizontal="left" vertical="center" wrapText="1"/>
    </xf>
    <xf numFmtId="0" fontId="7" fillId="2" borderId="0" xfId="0" applyFont="1" applyFill="1" applyAlignment="1">
      <alignment horizontal="left" vertical="center"/>
    </xf>
    <xf numFmtId="0" fontId="9" fillId="0" borderId="5"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14" fontId="8" fillId="0" borderId="6" xfId="0" applyNumberFormat="1"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5" xfId="0" applyFont="1" applyBorder="1" applyAlignment="1" applyProtection="1">
      <alignment horizontal="left" vertical="top" wrapText="1"/>
      <protection locked="0"/>
    </xf>
    <xf numFmtId="0" fontId="8" fillId="0" borderId="2" xfId="0" applyFont="1" applyBorder="1" applyAlignment="1" applyProtection="1">
      <alignment horizontal="left" vertical="center" wrapText="1"/>
      <protection locked="0"/>
    </xf>
    <xf numFmtId="0" fontId="1" fillId="0" borderId="0" xfId="0" applyFont="1" applyAlignment="1">
      <alignment horizontal="left" vertical="top" wrapText="1"/>
    </xf>
    <xf numFmtId="0" fontId="1" fillId="0" borderId="0" xfId="0" quotePrefix="1" applyFont="1" applyAlignment="1">
      <alignment horizontal="left" vertical="top" wrapText="1"/>
    </xf>
    <xf numFmtId="14" fontId="8" fillId="0" borderId="0" xfId="0" applyNumberFormat="1" applyFont="1" applyAlignment="1">
      <alignment horizontal="left" vertical="top" wrapText="1"/>
    </xf>
    <xf numFmtId="0" fontId="1" fillId="0" borderId="4"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7" fillId="2" borderId="0" xfId="0" applyFont="1" applyFill="1" applyAlignment="1">
      <alignment horizontal="left" vertical="center" wrapText="1"/>
    </xf>
    <xf numFmtId="0" fontId="9" fillId="2" borderId="0" xfId="0" applyFont="1" applyFill="1" applyAlignment="1">
      <alignment horizontal="left" vertical="top" wrapText="1"/>
    </xf>
    <xf numFmtId="14" fontId="9" fillId="3" borderId="17" xfId="0" applyNumberFormat="1" applyFont="1" applyFill="1" applyBorder="1" applyAlignment="1">
      <alignment horizontal="left" vertical="top" wrapText="1"/>
    </xf>
    <xf numFmtId="14" fontId="9" fillId="0" borderId="17" xfId="0" applyNumberFormat="1" applyFont="1" applyBorder="1" applyAlignment="1">
      <alignment horizontal="left" vertical="top" wrapText="1"/>
    </xf>
    <xf numFmtId="0" fontId="34" fillId="2" borderId="0" xfId="0" applyFont="1" applyFill="1"/>
    <xf numFmtId="0" fontId="12" fillId="2" borderId="0" xfId="2" applyFill="1" applyBorder="1" applyAlignment="1">
      <alignment horizontal="left" vertical="center" indent="1"/>
    </xf>
    <xf numFmtId="0" fontId="35" fillId="2" borderId="0" xfId="0" applyFont="1" applyFill="1" applyAlignment="1">
      <alignment vertical="center"/>
    </xf>
    <xf numFmtId="0" fontId="36" fillId="2" borderId="0" xfId="0" applyFont="1" applyFill="1" applyAlignment="1">
      <alignment vertical="center"/>
    </xf>
    <xf numFmtId="0" fontId="33" fillId="0" borderId="1" xfId="2" applyFont="1" applyFill="1" applyBorder="1" applyAlignment="1">
      <alignment horizontal="left" vertical="center" wrapText="1"/>
    </xf>
    <xf numFmtId="0" fontId="33" fillId="0" borderId="7" xfId="2" applyFont="1" applyFill="1" applyBorder="1" applyAlignment="1">
      <alignment horizontal="left" vertical="center" wrapText="1"/>
    </xf>
    <xf numFmtId="165" fontId="9" fillId="0" borderId="0" xfId="1" applyNumberFormat="1" applyFont="1" applyFill="1" applyAlignment="1">
      <alignment horizontal="left" vertical="center"/>
    </xf>
    <xf numFmtId="164" fontId="9" fillId="0" borderId="4" xfId="1" applyNumberFormat="1" applyFont="1" applyFill="1" applyBorder="1" applyAlignment="1">
      <alignment horizontal="left" vertical="center"/>
    </xf>
    <xf numFmtId="14" fontId="9" fillId="0" borderId="0" xfId="0" applyNumberFormat="1" applyFont="1" applyAlignment="1">
      <alignment horizontal="left" vertical="top" wrapText="1"/>
    </xf>
    <xf numFmtId="0" fontId="13" fillId="4" borderId="2" xfId="0" applyFont="1" applyFill="1" applyBorder="1" applyAlignment="1">
      <alignment horizontal="left" vertical="top" wrapText="1"/>
    </xf>
    <xf numFmtId="0" fontId="13" fillId="4" borderId="14" xfId="0" applyFont="1" applyFill="1" applyBorder="1" applyAlignment="1">
      <alignment horizontal="left" vertical="top" wrapText="1"/>
    </xf>
    <xf numFmtId="0" fontId="13" fillId="4" borderId="11" xfId="0" applyFont="1" applyFill="1" applyBorder="1" applyAlignment="1">
      <alignment horizontal="left" vertical="top" wrapText="1"/>
    </xf>
    <xf numFmtId="0" fontId="32" fillId="4" borderId="2" xfId="0" applyFont="1" applyFill="1" applyBorder="1" applyAlignment="1">
      <alignment horizontal="left" vertical="top"/>
    </xf>
    <xf numFmtId="0" fontId="37" fillId="2" borderId="0" xfId="0" applyFont="1" applyFill="1"/>
    <xf numFmtId="0" fontId="38" fillId="2" borderId="0" xfId="0" applyFont="1" applyFill="1" applyAlignment="1">
      <alignment vertical="center"/>
    </xf>
    <xf numFmtId="0" fontId="7" fillId="4" borderId="2" xfId="0" applyFont="1" applyFill="1" applyBorder="1" applyAlignment="1">
      <alignment horizontal="left" vertical="top" wrapText="1"/>
    </xf>
    <xf numFmtId="0" fontId="7" fillId="4" borderId="7" xfId="0" applyFont="1" applyFill="1" applyBorder="1" applyAlignment="1">
      <alignment horizontal="left" vertical="top" wrapText="1"/>
    </xf>
    <xf numFmtId="0" fontId="38" fillId="0" borderId="0" xfId="0" applyFont="1" applyAlignment="1">
      <alignment vertical="top"/>
    </xf>
    <xf numFmtId="0" fontId="7" fillId="4" borderId="2" xfId="0" applyFont="1" applyFill="1" applyBorder="1" applyAlignment="1" applyProtection="1">
      <alignment horizontal="left" vertical="top"/>
      <protection locked="0"/>
    </xf>
    <xf numFmtId="0" fontId="7" fillId="4" borderId="2" xfId="0" applyFont="1" applyFill="1" applyBorder="1" applyAlignment="1" applyProtection="1">
      <alignment horizontal="left" vertical="top" wrapText="1"/>
      <protection locked="0"/>
    </xf>
    <xf numFmtId="0" fontId="7" fillId="4" borderId="11" xfId="0" applyFont="1" applyFill="1" applyBorder="1" applyAlignment="1" applyProtection="1">
      <alignment horizontal="left" vertical="top" wrapText="1"/>
      <protection locked="0"/>
    </xf>
    <xf numFmtId="0" fontId="1" fillId="4" borderId="0" xfId="0" applyFont="1" applyFill="1" applyAlignment="1">
      <alignment horizontal="left" vertical="top" wrapText="1"/>
    </xf>
    <xf numFmtId="0" fontId="38" fillId="0" borderId="0" xfId="0" applyFont="1" applyAlignment="1">
      <alignment horizontal="left" vertical="center"/>
    </xf>
    <xf numFmtId="0" fontId="16" fillId="4" borderId="2" xfId="0" applyFont="1" applyFill="1" applyBorder="1" applyAlignment="1">
      <alignment horizontal="left" vertical="top" wrapText="1"/>
    </xf>
    <xf numFmtId="0" fontId="16" fillId="4" borderId="12" xfId="0"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12" xfId="0" applyFont="1" applyFill="1" applyBorder="1" applyAlignment="1">
      <alignment horizontal="left" vertical="top" wrapText="1"/>
    </xf>
    <xf numFmtId="0" fontId="38" fillId="2" borderId="0" xfId="0" applyFont="1" applyFill="1" applyAlignment="1">
      <alignment horizontal="left" vertical="top"/>
    </xf>
    <xf numFmtId="0" fontId="13" fillId="4" borderId="0" xfId="0" applyFont="1" applyFill="1" applyAlignment="1">
      <alignment horizontal="left" vertical="top" wrapText="1"/>
    </xf>
    <xf numFmtId="0" fontId="7" fillId="4" borderId="2" xfId="0" applyFont="1" applyFill="1" applyBorder="1" applyAlignment="1">
      <alignment vertical="center" wrapText="1"/>
    </xf>
    <xf numFmtId="0" fontId="7" fillId="4" borderId="11" xfId="0" applyFont="1" applyFill="1" applyBorder="1" applyAlignment="1">
      <alignment vertical="center" wrapText="1"/>
    </xf>
    <xf numFmtId="0" fontId="7" fillId="4" borderId="2" xfId="0" applyFont="1" applyFill="1" applyBorder="1" applyAlignment="1">
      <alignment vertical="top" wrapText="1"/>
    </xf>
    <xf numFmtId="0" fontId="7" fillId="4" borderId="11" xfId="0" applyFont="1" applyFill="1" applyBorder="1" applyAlignment="1">
      <alignment vertical="top" wrapText="1"/>
    </xf>
    <xf numFmtId="165" fontId="7" fillId="4" borderId="2" xfId="0" applyNumberFormat="1" applyFont="1" applyFill="1" applyBorder="1" applyAlignment="1">
      <alignment horizontal="left" vertical="top" wrapText="1"/>
    </xf>
    <xf numFmtId="0" fontId="38" fillId="0" borderId="0" xfId="0" applyFont="1" applyAlignment="1">
      <alignment horizontal="left" vertical="top"/>
    </xf>
    <xf numFmtId="0" fontId="38" fillId="2" borderId="0" xfId="0" applyFont="1" applyFill="1" applyAlignment="1">
      <alignment vertical="top"/>
    </xf>
    <xf numFmtId="0" fontId="1" fillId="4" borderId="0" xfId="0" applyFont="1" applyFill="1" applyAlignment="1">
      <alignment horizontal="left" vertical="top"/>
    </xf>
    <xf numFmtId="0" fontId="7" fillId="4" borderId="19" xfId="0" applyFont="1" applyFill="1" applyBorder="1" applyAlignment="1">
      <alignment vertical="top" wrapText="1"/>
    </xf>
    <xf numFmtId="0" fontId="7" fillId="4" borderId="3"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4" xfId="0" applyFont="1" applyFill="1" applyBorder="1" applyAlignment="1">
      <alignment horizontal="left" vertical="top" wrapText="1"/>
    </xf>
    <xf numFmtId="0" fontId="1" fillId="4" borderId="0" xfId="0" applyFont="1" applyFill="1" applyAlignment="1">
      <alignment vertical="top" wrapText="1"/>
    </xf>
    <xf numFmtId="0" fontId="1" fillId="4" borderId="8"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10" xfId="0" applyFont="1" applyFill="1" applyBorder="1" applyAlignment="1">
      <alignment horizontal="left" vertical="top" wrapText="1"/>
    </xf>
    <xf numFmtId="0" fontId="7" fillId="4" borderId="2" xfId="0" applyFont="1" applyFill="1" applyBorder="1" applyAlignment="1">
      <alignment horizontal="left" vertical="center" wrapText="1"/>
    </xf>
    <xf numFmtId="0" fontId="38" fillId="2" borderId="0" xfId="0" quotePrefix="1" applyFont="1" applyFill="1" applyAlignment="1">
      <alignment vertical="top"/>
    </xf>
    <xf numFmtId="0" fontId="7" fillId="4" borderId="2" xfId="3" applyFont="1" applyFill="1" applyBorder="1" applyAlignment="1">
      <alignment horizontal="left" vertical="top" wrapText="1"/>
    </xf>
    <xf numFmtId="2" fontId="7" fillId="4" borderId="12" xfId="3" applyNumberFormat="1" applyFont="1" applyFill="1" applyBorder="1" applyAlignment="1">
      <alignment horizontal="left" textRotation="90" wrapText="1"/>
    </xf>
    <xf numFmtId="2" fontId="7" fillId="4" borderId="14" xfId="3" applyNumberFormat="1" applyFont="1" applyFill="1" applyBorder="1" applyAlignment="1">
      <alignment horizontal="left" textRotation="90" wrapText="1"/>
    </xf>
    <xf numFmtId="2" fontId="7" fillId="4" borderId="2" xfId="3" applyNumberFormat="1" applyFont="1" applyFill="1" applyBorder="1" applyAlignment="1">
      <alignment horizontal="left" textRotation="90" wrapText="1"/>
    </xf>
    <xf numFmtId="0" fontId="38" fillId="2" borderId="0" xfId="0" quotePrefix="1" applyFont="1" applyFill="1" applyAlignment="1">
      <alignment horizontal="left" vertical="center"/>
    </xf>
    <xf numFmtId="1" fontId="7" fillId="4" borderId="2" xfId="3" applyNumberFormat="1" applyFont="1" applyFill="1" applyBorder="1" applyAlignment="1">
      <alignment horizontal="left" vertical="top" wrapText="1"/>
    </xf>
    <xf numFmtId="0" fontId="7" fillId="4" borderId="2" xfId="0" applyFont="1" applyFill="1" applyBorder="1" applyAlignment="1">
      <alignment vertical="top"/>
    </xf>
    <xf numFmtId="0" fontId="7" fillId="4" borderId="10" xfId="0" applyFont="1" applyFill="1" applyBorder="1" applyAlignment="1">
      <alignment horizontal="left" vertical="top" wrapText="1"/>
    </xf>
    <xf numFmtId="0" fontId="7" fillId="4" borderId="2" xfId="0" applyFont="1" applyFill="1" applyBorder="1" applyAlignment="1">
      <alignment horizontal="left" vertical="center"/>
    </xf>
    <xf numFmtId="0" fontId="7" fillId="4" borderId="19" xfId="0" applyFont="1" applyFill="1" applyBorder="1" applyAlignment="1" applyProtection="1">
      <alignment horizontal="left" vertical="top" wrapText="1"/>
      <protection locked="0"/>
    </xf>
    <xf numFmtId="0" fontId="0" fillId="0" borderId="0" xfId="0" applyAlignment="1">
      <alignment horizontal="center"/>
    </xf>
    <xf numFmtId="0" fontId="0" fillId="5" borderId="0" xfId="0" applyFill="1"/>
    <xf numFmtId="0" fontId="7" fillId="4" borderId="2" xfId="0" applyFont="1" applyFill="1" applyBorder="1" applyAlignment="1">
      <alignment horizontal="center"/>
    </xf>
    <xf numFmtId="0" fontId="39" fillId="4" borderId="2" xfId="0" applyFont="1" applyFill="1" applyBorder="1"/>
    <xf numFmtId="0" fontId="39" fillId="0" borderId="0" xfId="0" applyFont="1"/>
    <xf numFmtId="0" fontId="0" fillId="5" borderId="0" xfId="0" applyFill="1" applyAlignment="1">
      <alignment horizontal="center"/>
    </xf>
    <xf numFmtId="0" fontId="7" fillId="4" borderId="2" xfId="0" applyFont="1" applyFill="1" applyBorder="1"/>
    <xf numFmtId="0" fontId="13" fillId="4" borderId="2" xfId="0" applyFont="1" applyFill="1" applyBorder="1"/>
    <xf numFmtId="0" fontId="7" fillId="4" borderId="2" xfId="0" applyFont="1" applyFill="1" applyBorder="1" applyAlignment="1">
      <alignment horizontal="center" vertical="center"/>
    </xf>
    <xf numFmtId="0" fontId="7" fillId="6" borderId="2" xfId="0" applyFont="1" applyFill="1" applyBorder="1" applyAlignment="1">
      <alignment horizontal="center" vertical="center"/>
    </xf>
    <xf numFmtId="0" fontId="0" fillId="7" borderId="2" xfId="0" applyFill="1" applyBorder="1"/>
    <xf numFmtId="0" fontId="0" fillId="0" borderId="20" xfId="0" applyBorder="1"/>
    <xf numFmtId="0" fontId="6" fillId="0" borderId="12" xfId="0" applyFont="1" applyBorder="1"/>
    <xf numFmtId="0" fontId="1" fillId="0" borderId="12" xfId="0" applyFont="1" applyBorder="1"/>
    <xf numFmtId="166" fontId="6" fillId="0" borderId="2" xfId="0" applyNumberFormat="1" applyFont="1" applyBorder="1"/>
    <xf numFmtId="166" fontId="1" fillId="0" borderId="2" xfId="0" applyNumberFormat="1" applyFont="1" applyBorder="1"/>
    <xf numFmtId="166" fontId="39" fillId="0" borderId="0" xfId="0" applyNumberFormat="1" applyFont="1"/>
    <xf numFmtId="0" fontId="37" fillId="0" borderId="0" xfId="0" applyFont="1" applyAlignment="1">
      <alignment horizontal="left" vertical="center" wrapText="1"/>
    </xf>
    <xf numFmtId="0" fontId="7" fillId="4" borderId="12" xfId="0" applyFont="1" applyFill="1" applyBorder="1" applyAlignment="1">
      <alignment horizontal="center"/>
    </xf>
    <xf numFmtId="0" fontId="7" fillId="4" borderId="14" xfId="0" applyFont="1" applyFill="1" applyBorder="1" applyAlignment="1">
      <alignment horizontal="center"/>
    </xf>
    <xf numFmtId="0" fontId="7" fillId="4" borderId="11" xfId="0" applyFont="1" applyFill="1" applyBorder="1" applyAlignment="1">
      <alignment horizontal="center"/>
    </xf>
    <xf numFmtId="0" fontId="38" fillId="0" borderId="0" xfId="0" applyFont="1" applyAlignment="1">
      <alignment horizontal="left" vertical="top" wrapText="1"/>
    </xf>
    <xf numFmtId="0" fontId="7" fillId="4" borderId="9" xfId="0" quotePrefix="1" applyFont="1" applyFill="1" applyBorder="1" applyAlignment="1">
      <alignment horizontal="left" vertical="top" wrapText="1"/>
    </xf>
    <xf numFmtId="0" fontId="7" fillId="4" borderId="15" xfId="0" quotePrefix="1" applyFont="1" applyFill="1" applyBorder="1" applyAlignment="1">
      <alignment horizontal="left" vertical="top" wrapText="1"/>
    </xf>
    <xf numFmtId="0" fontId="7" fillId="4" borderId="3" xfId="0" quotePrefix="1" applyFont="1" applyFill="1" applyBorder="1" applyAlignment="1">
      <alignment horizontal="left" vertical="top" wrapText="1"/>
    </xf>
    <xf numFmtId="0" fontId="7" fillId="4" borderId="10" xfId="0" quotePrefix="1" applyFont="1" applyFill="1" applyBorder="1" applyAlignment="1">
      <alignment horizontal="left" vertical="top" wrapText="1"/>
    </xf>
    <xf numFmtId="0" fontId="7" fillId="4" borderId="16" xfId="0" quotePrefix="1" applyFont="1" applyFill="1" applyBorder="1" applyAlignment="1">
      <alignment horizontal="left" vertical="top" wrapText="1"/>
    </xf>
    <xf numFmtId="0" fontId="7" fillId="4" borderId="8" xfId="0" quotePrefix="1" applyFont="1" applyFill="1" applyBorder="1" applyAlignment="1">
      <alignment horizontal="left" vertical="top" wrapText="1"/>
    </xf>
    <xf numFmtId="2" fontId="7" fillId="4" borderId="12" xfId="3" applyNumberFormat="1" applyFont="1" applyFill="1" applyBorder="1" applyAlignment="1">
      <alignment horizontal="left" vertical="top" wrapText="1"/>
    </xf>
    <xf numFmtId="2" fontId="7" fillId="4" borderId="14" xfId="3" applyNumberFormat="1" applyFont="1" applyFill="1" applyBorder="1" applyAlignment="1">
      <alignment horizontal="left" vertical="top" wrapText="1"/>
    </xf>
    <xf numFmtId="2" fontId="7" fillId="4" borderId="11" xfId="3" applyNumberFormat="1" applyFont="1" applyFill="1" applyBorder="1" applyAlignment="1">
      <alignment horizontal="left" vertical="top" wrapText="1"/>
    </xf>
    <xf numFmtId="2" fontId="7" fillId="4" borderId="12" xfId="3" applyNumberFormat="1" applyFont="1" applyFill="1" applyBorder="1" applyAlignment="1">
      <alignment horizontal="center" vertical="top" wrapText="1"/>
    </xf>
    <xf numFmtId="2" fontId="7" fillId="4" borderId="14" xfId="3" applyNumberFormat="1" applyFont="1" applyFill="1" applyBorder="1" applyAlignment="1">
      <alignment horizontal="center" vertical="top" wrapText="1"/>
    </xf>
    <xf numFmtId="2" fontId="7" fillId="4" borderId="11" xfId="3" applyNumberFormat="1" applyFont="1" applyFill="1" applyBorder="1" applyAlignment="1">
      <alignment horizontal="center" vertical="top" wrapText="1"/>
    </xf>
    <xf numFmtId="0" fontId="7" fillId="4" borderId="12" xfId="0" applyFont="1" applyFill="1" applyBorder="1" applyAlignment="1">
      <alignment horizontal="center" vertical="top" wrapText="1"/>
    </xf>
    <xf numFmtId="0" fontId="7" fillId="4" borderId="14" xfId="0" applyFont="1" applyFill="1" applyBorder="1" applyAlignment="1">
      <alignment horizontal="center" vertical="top" wrapText="1"/>
    </xf>
    <xf numFmtId="0" fontId="7" fillId="4" borderId="11" xfId="0" applyFont="1" applyFill="1" applyBorder="1" applyAlignment="1">
      <alignment horizontal="center" vertical="top"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1" xfId="0" applyFont="1" applyFill="1" applyBorder="1" applyAlignment="1">
      <alignment horizontal="center" vertical="center" wrapText="1"/>
    </xf>
    <xf numFmtId="166" fontId="6" fillId="0" borderId="12" xfId="0" applyNumberFormat="1" applyFont="1" applyFill="1" applyBorder="1"/>
    <xf numFmtId="166" fontId="1" fillId="0" borderId="12" xfId="0" applyNumberFormat="1" applyFont="1" applyFill="1" applyBorder="1"/>
    <xf numFmtId="0" fontId="40" fillId="0" borderId="4" xfId="2" applyFont="1" applyFill="1" applyBorder="1" applyAlignment="1">
      <alignment horizontal="left" vertical="center" wrapText="1"/>
    </xf>
  </cellXfs>
  <cellStyles count="5">
    <cellStyle name="Currency" xfId="1" builtinId="4"/>
    <cellStyle name="Hyperlink" xfId="2" builtinId="8"/>
    <cellStyle name="Normal" xfId="0" builtinId="0"/>
    <cellStyle name="Normal_12 -  Surgery_Maternity - Obs Cons Job Plans 2" xfId="3" xr:uid="{E1D1DED5-D4DF-4A3A-88C3-438E4C82B95D}"/>
    <cellStyle name="Percent" xfId="4" builtinId="5"/>
  </cellStyles>
  <dxfs count="33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auto="1"/>
        </right>
        <top/>
        <bottom/>
        <vertical/>
        <horizontal/>
      </border>
    </dxf>
    <dxf>
      <border outline="0">
        <left style="thin">
          <color auto="1"/>
        </left>
        <right style="thin">
          <color auto="1"/>
        </right>
        <top style="thin">
          <color auto="1"/>
        </top>
        <bottom style="double">
          <color auto="1"/>
        </bottom>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dxf>
    <dxf>
      <border>
        <bottom style="thin">
          <color rgb="FF000000"/>
        </bottom>
      </border>
    </dxf>
    <dxf>
      <font>
        <b/>
        <i val="0"/>
        <strike val="0"/>
        <condense val="0"/>
        <extend val="0"/>
        <outline val="0"/>
        <shadow val="0"/>
        <u val="none"/>
        <vertAlign val="baseline"/>
        <sz val="12"/>
        <color theme="0"/>
        <name val="Arial"/>
        <scheme val="none"/>
      </font>
      <fill>
        <patternFill patternType="solid">
          <fgColor indexed="64"/>
          <bgColor rgb="FF00B0F0"/>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auto="1"/>
        </right>
        <top/>
        <bottom/>
      </border>
      <protection locked="0" hidden="0"/>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auto="1"/>
        </right>
        <top/>
        <bottom/>
      </border>
      <protection locked="0" hidden="0"/>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left" vertical="top" textRotation="0" wrapText="0" indent="0" justifyLastLine="0" shrinkToFit="0" readingOrder="0"/>
      <protection locked="0" hidden="0"/>
    </dxf>
    <dxf>
      <border>
        <bottom style="thin">
          <color rgb="FF000000"/>
        </bottom>
      </border>
    </dxf>
    <dxf>
      <font>
        <b/>
        <i val="0"/>
        <strike val="0"/>
        <condense val="0"/>
        <extend val="0"/>
        <outline val="0"/>
        <shadow val="0"/>
        <u val="none"/>
        <vertAlign val="baseline"/>
        <sz val="12"/>
        <color theme="0"/>
        <name val="Arial"/>
        <family val="2"/>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color theme="1"/>
        <name val="Arial"/>
        <scheme val="none"/>
      </font>
      <fill>
        <patternFill patternType="solid">
          <fgColor indexed="64"/>
          <bgColor rgb="FF00B0F0"/>
        </patternFill>
      </fill>
      <alignment horizontal="left" vertical="top" textRotation="0" wrapText="1" indent="0" justifyLastLine="0" shrinkToFit="0" readingOrder="0"/>
    </dxf>
    <dxf>
      <font>
        <sz val="12"/>
        <color rgb="FF000000"/>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sz val="12"/>
        <color rgb="FF000000"/>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sz val="12"/>
        <color rgb="FF000000"/>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sz val="12"/>
        <color rgb="FF000000"/>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sz val="12"/>
        <color rgb="FF000000"/>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font>
        <sz val="12"/>
        <color rgb="FF000000"/>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auto="1"/>
        </left>
        <right style="thin">
          <color auto="1"/>
        </right>
        <top style="thin">
          <color theme="4" tint="0.39994506668294322"/>
        </top>
        <bottom style="thin">
          <color theme="4" tint="0.39994506668294322"/>
        </bottom>
        <vertical/>
        <horizontal/>
      </border>
    </dxf>
    <dxf>
      <border outline="0">
        <top style="thin">
          <color auto="1"/>
        </top>
      </border>
    </dxf>
    <dxf>
      <font>
        <sz val="12"/>
        <color rgb="FF000000"/>
      </font>
      <fill>
        <patternFill patternType="solid">
          <fgColor indexed="64"/>
          <bgColor theme="4" tint="0.79998168889431442"/>
        </patternFill>
      </fill>
      <alignment horizontal="left"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2"/>
        <color theme="0"/>
        <name val="Arial"/>
        <family val="2"/>
        <scheme val="none"/>
      </font>
      <fill>
        <patternFill patternType="solid">
          <fgColor indexed="64"/>
          <bgColor rgb="FF00B0F0"/>
        </patternFill>
      </fill>
      <alignment horizontal="left" vertical="top" textRotation="0" wrapText="1" indent="0" justifyLastLine="0" shrinkToFit="0" readingOrder="0"/>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n">
          <color auto="1"/>
        </right>
        <top/>
        <bottom/>
      </border>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auto="1"/>
        </right>
        <top/>
        <bottom/>
      </border>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auto="1"/>
        </right>
        <top/>
        <bottom/>
      </border>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auto="1"/>
        </right>
        <top/>
        <bottom/>
      </border>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auto="1"/>
        </right>
        <top/>
        <bottom/>
      </border>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auto="1"/>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dxf>
    <dxf>
      <border>
        <bottom style="thin">
          <color indexed="64"/>
        </bottom>
      </border>
    </dxf>
    <dxf>
      <font>
        <strike val="0"/>
        <outline val="0"/>
        <shadow val="0"/>
        <u val="none"/>
        <vertAlign val="baseline"/>
        <sz val="12"/>
        <color theme="1"/>
        <name val="Arial"/>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auto="1"/>
        </right>
        <top/>
        <bottom/>
        <vertical/>
        <horizontal/>
      </border>
    </dxf>
    <dxf>
      <font>
        <strike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auto="1"/>
        </right>
        <top/>
        <bottom/>
        <vertical/>
        <horizontal/>
      </border>
    </dxf>
    <dxf>
      <font>
        <strike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auto="1"/>
        </right>
        <top/>
        <bottom/>
        <vertical/>
        <horizontal/>
      </border>
    </dxf>
    <dxf>
      <font>
        <strike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auto="1"/>
        </right>
        <top/>
        <bottom/>
        <vertical/>
        <horizontal/>
      </border>
    </dxf>
    <dxf>
      <font>
        <strike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auto="1"/>
        </right>
        <top/>
        <bottom/>
        <vertical/>
        <horizontal/>
      </border>
    </dxf>
    <dxf>
      <font>
        <strike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theme="1"/>
        <name val="Arial"/>
        <scheme val="none"/>
      </font>
      <fill>
        <patternFill patternType="solid">
          <fgColor indexed="64"/>
          <bgColor rgb="FF00B0F0"/>
        </patternFill>
      </fill>
      <alignment horizontal="general" vertical="top" textRotation="0" wrapText="1" indent="0" justifyLastLine="0" shrinkToFit="0" readingOrder="0"/>
    </dxf>
    <dxf>
      <font>
        <strike val="0"/>
        <outline val="0"/>
        <shadow val="0"/>
        <u val="none"/>
        <vertAlign val="baseline"/>
        <sz val="12"/>
        <name val="Arial"/>
        <family val="2"/>
        <scheme val="none"/>
      </font>
      <alignment horizontal="left" vertical="top" textRotation="0" wrapText="1" indent="0" justifyLastLine="0" shrinkToFit="0" readingOrder="0"/>
      <border diagonalUp="0" diagonalDown="0" outline="0">
        <left style="thin">
          <color indexed="64"/>
        </left>
        <right style="thin">
          <color indexed="64"/>
        </right>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protection locked="0" hidden="0"/>
    </dxf>
    <dxf>
      <border diagonalUp="0" diagonalDown="0">
        <left style="thin">
          <color auto="1"/>
        </left>
        <right style="thin">
          <color auto="1"/>
        </right>
        <top/>
        <bottom/>
      </border>
    </dxf>
    <dxf>
      <font>
        <strike val="0"/>
        <outline val="0"/>
        <shadow val="0"/>
        <u val="none"/>
        <vertAlign val="baseline"/>
        <sz val="12"/>
        <name val="Arial"/>
        <family val="2"/>
        <scheme val="none"/>
      </font>
      <alignment horizontal="left" vertical="top"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Arial"/>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border outline="0">
        <left style="thin">
          <color auto="1"/>
        </left>
        <right style="thin">
          <color auto="1"/>
        </right>
        <top style="thin">
          <color auto="1"/>
        </top>
        <bottom style="double">
          <color auto="1"/>
        </bottom>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border outline="0">
        <left style="thin">
          <color auto="1"/>
        </left>
        <right style="thin">
          <color auto="1"/>
        </right>
        <top style="thin">
          <color auto="1"/>
        </top>
        <bottom style="double">
          <color auto="1"/>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color theme="1"/>
        <name val="Arial"/>
        <scheme val="none"/>
      </font>
      <fill>
        <patternFill patternType="solid">
          <fgColor indexed="64"/>
          <bgColor rgb="FF00B0F0"/>
        </patternFill>
      </fill>
      <alignment horizontal="left"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theme="1"/>
        <name val="Arial"/>
        <scheme val="none"/>
      </font>
      <fill>
        <patternFill patternType="solid">
          <fgColor indexed="64"/>
          <bgColor rgb="FF00B0F0"/>
        </patternFill>
      </fill>
      <alignment horizontal="left" vertical="top" textRotation="0" wrapText="0"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color theme="1"/>
        <name val="Arial"/>
        <scheme val="none"/>
      </font>
      <fill>
        <patternFill patternType="solid">
          <fgColor indexed="64"/>
          <bgColor rgb="FF00B0F0"/>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color theme="1"/>
        <name val="Arial"/>
        <family val="2"/>
        <scheme val="none"/>
      </font>
      <fill>
        <patternFill patternType="solid">
          <fgColor indexed="64"/>
          <bgColor rgb="FF00B0F0"/>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quot;£&quot;#,##0.00"/>
      <fill>
        <patternFill patternType="none">
          <fgColor rgb="FF000000"/>
          <bgColor rgb="FFFFFFFF"/>
        </patternFill>
      </fill>
      <alignment horizontal="left" vertical="center" textRotation="0" wrapText="0" indent="0" justifyLastLine="0" shrinkToFit="0" readingOrder="0"/>
    </dxf>
    <dxf>
      <font>
        <b val="0"/>
        <i val="0"/>
        <strike val="0"/>
        <condense val="0"/>
        <extend val="0"/>
        <outline val="0"/>
        <shadow val="0"/>
        <u val="none"/>
        <vertAlign val="baseline"/>
        <sz val="12"/>
        <color rgb="FF000000"/>
        <name val="Arial"/>
        <scheme val="none"/>
      </font>
      <numFmt numFmtId="165" formatCode="&quot;£&quot;#,##0.00"/>
      <fill>
        <patternFill patternType="none">
          <fgColor rgb="FF000000"/>
          <bgColor rgb="FFFFFFFF"/>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165" formatCode="&quot;£&quot;#,##0.00"/>
      <fill>
        <patternFill patternType="none">
          <fgColor rgb="FF000000"/>
          <bgColor rgb="FFFFFFFF"/>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165" formatCode="&quot;£&quot;#,##0.00"/>
      <fill>
        <patternFill patternType="none">
          <fgColor rgb="FF000000"/>
          <bgColor rgb="FFFFFFFF"/>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165" formatCode="&quot;£&quot;#,##0.00"/>
      <fill>
        <patternFill patternType="none">
          <fgColor rgb="FF000000"/>
          <bgColor rgb="FFFFFFFF"/>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165" formatCode="&quot;£&quot;#,##0.00"/>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165" formatCode="&quot;£&quot;#,##0.00"/>
      <fill>
        <patternFill patternType="none">
          <fgColor rgb="FF000000"/>
          <bgColor rgb="FFFFFFFF"/>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165" formatCode="&quot;£&quot;#,##0.00"/>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165" formatCode="&quot;£&quot;#,##0.00"/>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165" formatCode="&quot;£&quot;#,##0.00"/>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165" formatCode="&quot;£&quot;#,##0.00"/>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164" formatCode="_-&quot;£&quot;* #,##0_-;\-&quot;£&quot;* #,##0_-;_-&quot;£&quot;* &quot;-&quot;??_-;_-@_-"/>
      <fill>
        <patternFill patternType="none">
          <fgColor indexed="64"/>
          <bgColor indexed="65"/>
        </patternFill>
      </fill>
      <alignment horizontal="left"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right style="thin">
          <color auto="1"/>
        </right>
        <top/>
        <bottom/>
      </border>
    </dxf>
    <dxf>
      <border outline="0">
        <left style="thin">
          <color auto="1"/>
        </left>
        <right style="thin">
          <color auto="1"/>
        </right>
        <top style="thin">
          <color auto="1"/>
        </top>
        <bottom style="double">
          <color auto="1"/>
        </bottom>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lef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theme="0"/>
        <name val="Arial"/>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auto="1"/>
        </right>
        <top/>
        <bottom/>
        <vertical/>
        <horizontal/>
      </border>
    </dxf>
    <dxf>
      <border outline="0">
        <left style="thin">
          <color auto="1"/>
        </left>
        <right style="thin">
          <color auto="1"/>
        </right>
        <top style="thin">
          <color auto="1"/>
        </top>
        <bottom style="double">
          <color auto="1"/>
        </bottom>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scheme val="none"/>
      </font>
      <fill>
        <patternFill patternType="solid">
          <fgColor indexed="64"/>
          <bgColor rgb="FF00B0F0"/>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n">
          <color auto="1"/>
        </right>
        <top/>
        <bottom/>
      </border>
    </dxf>
    <dxf>
      <border outline="0">
        <left style="thin">
          <color auto="1"/>
        </left>
        <right style="thin">
          <color auto="1"/>
        </right>
        <top style="thin">
          <color auto="1"/>
        </top>
        <bottom style="double">
          <color auto="1"/>
        </bottom>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scheme val="none"/>
      </font>
      <fill>
        <patternFill patternType="solid">
          <fgColor indexed="64"/>
          <bgColor rgb="FF00B0F0"/>
        </patternFill>
      </fill>
      <alignment horizontal="general"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0" formatCode="General"/>
      <fill>
        <patternFill patternType="none">
          <fgColor rgb="FF000000"/>
          <bgColor rgb="FFFFFFFF"/>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border outline="0">
        <left style="thin">
          <color auto="1"/>
        </left>
        <right style="thin">
          <color auto="1"/>
        </right>
        <top style="thin">
          <color auto="1"/>
        </top>
        <bottom style="double">
          <color auto="1"/>
        </bottom>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border outline="0">
        <left style="thin">
          <color auto="1"/>
        </left>
        <right style="thin">
          <color auto="1"/>
        </right>
        <top style="thin">
          <color auto="1"/>
        </top>
        <bottom style="double">
          <color auto="1"/>
        </bottom>
      </border>
    </dxf>
    <dxf>
      <font>
        <b val="0"/>
        <i val="0"/>
        <strike val="0"/>
        <condense val="0"/>
        <extend val="0"/>
        <outline val="0"/>
        <shadow val="0"/>
        <u val="none"/>
        <vertAlign val="baseline"/>
        <sz val="12"/>
        <color rgb="FF000000"/>
        <name val="Arial"/>
        <scheme val="none"/>
      </font>
      <fill>
        <patternFill patternType="none">
          <fgColor rgb="FF000000"/>
          <bgColor rgb="FFFFFFFF"/>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font>
        <strike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alignment horizontal="left" vertical="top" textRotation="0" wrapText="1" indent="0" justifyLastLine="0" shrinkToFit="0" readingOrder="0"/>
    </dxf>
    <dxf>
      <font>
        <strike val="0"/>
        <outline val="0"/>
        <shadow val="0"/>
        <u val="none"/>
        <vertAlign val="baseline"/>
        <sz val="12"/>
        <color theme="0"/>
        <name val="Arial"/>
        <family val="2"/>
        <scheme val="none"/>
      </font>
      <fill>
        <patternFill patternType="solid">
          <fgColor indexed="64"/>
          <bgColor rgb="FF00B0F0"/>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border outline="0">
        <left style="thin">
          <color auto="1"/>
        </left>
        <right style="thin">
          <color auto="1"/>
        </right>
        <top style="thin">
          <color auto="1"/>
        </top>
        <bottom style="double">
          <color auto="1"/>
        </bottom>
      </border>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border outline="0">
        <left style="thin">
          <color auto="1"/>
        </left>
        <right style="thin">
          <color auto="1"/>
        </right>
        <top style="thin">
          <color auto="1"/>
        </top>
        <bottom style="double">
          <color auto="1"/>
        </bottom>
      </border>
    </dxf>
    <dxf>
      <font>
        <b val="0"/>
        <i val="0"/>
        <strike val="0"/>
        <condense val="0"/>
        <extend val="0"/>
        <outline val="0"/>
        <shadow val="0"/>
        <u val="none"/>
        <vertAlign val="baseline"/>
        <sz val="12"/>
        <color rgb="FF000000"/>
        <name val="Arial"/>
        <family val="2"/>
        <scheme val="major"/>
      </font>
      <fill>
        <patternFill patternType="none">
          <fgColor indexed="64"/>
          <bgColor indexed="65"/>
        </patternFill>
      </fill>
      <alignment horizontal="left" vertical="top"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0"/>
        <name val="Arial"/>
        <family val="2"/>
        <scheme val="major"/>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numFmt numFmtId="0" formatCode="General"/>
      <fill>
        <patternFill patternType="none">
          <fgColor rgb="FF000000"/>
          <bgColor rgb="FFFFFFFF"/>
        </patternFill>
      </fill>
      <alignment horizontal="left" vertical="top"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0" formatCode="General"/>
      <fill>
        <patternFill patternType="none">
          <fgColor rgb="FF000000"/>
          <bgColor rgb="FFFFFFFF"/>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numFmt numFmtId="0" formatCode="General"/>
      <fill>
        <patternFill patternType="none">
          <fgColor rgb="FF000000"/>
          <bgColor rgb="FFFFFFFF"/>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none">
          <fgColor rgb="FF000000"/>
          <bgColor rgb="FFFFFFFF"/>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dxf>
    <dxf>
      <font>
        <b val="0"/>
        <i val="0"/>
        <strike val="0"/>
        <condense val="0"/>
        <extend val="0"/>
        <outline val="0"/>
        <shadow val="0"/>
        <u val="none"/>
        <vertAlign val="baseline"/>
        <sz val="12"/>
        <color rgb="FF000000"/>
        <name val="Arial"/>
        <family val="2"/>
        <scheme val="none"/>
      </font>
      <fill>
        <patternFill patternType="none">
          <fgColor rgb="FF000000"/>
          <bgColor rgb="FFFFFFFF"/>
        </patternFill>
      </fill>
      <alignment horizontal="left" vertical="top"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alignment horizontal="left" vertical="top" textRotation="0" wrapText="1" indent="0" justifyLastLine="0" shrinkToFit="0" readingOrder="0"/>
    </dxf>
    <dxf>
      <font>
        <strike val="0"/>
        <outline val="0"/>
        <shadow val="0"/>
        <u val="none"/>
        <vertAlign val="baseline"/>
        <sz val="12"/>
        <color theme="1"/>
        <name val="Arial"/>
        <scheme val="none"/>
      </font>
      <fill>
        <patternFill patternType="solid">
          <fgColor indexed="64"/>
          <bgColor rgb="FF0070C0"/>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protection locked="0" hidden="0"/>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protection locked="0" hidden="0"/>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family val="2"/>
        <scheme val="none"/>
      </font>
      <fill>
        <patternFill patternType="none">
          <fgColor rgb="FF000000"/>
          <bgColor rgb="FFFFFFFF"/>
        </patternFill>
      </fill>
      <alignment horizontal="left" vertical="top"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right style="thin">
          <color auto="1"/>
        </right>
        <top/>
        <bottom/>
      </border>
      <protection locked="0" hidden="0"/>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rgb="FF00B0F0"/>
        </patternFill>
      </fill>
      <alignment horizontal="left" vertical="top" textRotation="0" wrapText="0" indent="0" justifyLastLine="0" shrinkToFit="0" readingOrder="0"/>
      <border diagonalUp="0" diagonalDown="0" outline="0">
        <left style="thin">
          <color auto="1"/>
        </left>
        <right style="thin">
          <color auto="1"/>
        </right>
        <top/>
        <bottom/>
      </border>
      <protection locked="0" hidden="0"/>
    </dxf>
    <dxf>
      <font>
        <strike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protection locked="0" hidden="0"/>
    </dxf>
    <dxf>
      <font>
        <strike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protection locked="0" hidden="0"/>
    </dxf>
    <dxf>
      <font>
        <strike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protection locked="0" hidden="0"/>
    </dxf>
    <dxf>
      <font>
        <strike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protection locked="0" hidden="0"/>
    </dxf>
    <dxf>
      <font>
        <strike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protection locked="0" hidden="0"/>
    </dxf>
    <dxf>
      <font>
        <strike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protection locked="0" hidden="0"/>
    </dxf>
    <dxf>
      <font>
        <strike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right style="thin">
          <color auto="1"/>
        </right>
        <top/>
        <bottom/>
      </border>
      <protection locked="0" hidden="0"/>
    </dxf>
    <dxf>
      <font>
        <strike val="0"/>
        <outline val="0"/>
        <shadow val="0"/>
        <u val="none"/>
        <vertAlign val="baseline"/>
        <sz val="12"/>
        <color rgb="FF000000"/>
        <name val="Arial"/>
        <family val="2"/>
        <scheme val="none"/>
      </font>
      <fill>
        <patternFill patternType="none">
          <fgColor indexed="64"/>
          <bgColor indexed="65"/>
        </patternFill>
      </fill>
      <alignment horizontal="left" vertical="top"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2"/>
        <color theme="0"/>
        <name val="Arial"/>
        <family val="2"/>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auto="1"/>
        </left>
        <right style="thin">
          <color auto="1"/>
        </right>
        <top/>
        <bottom/>
      </border>
    </dxf>
    <dxf>
      <font>
        <b val="0"/>
        <strike val="0"/>
        <outline val="0"/>
        <shadow val="0"/>
        <u val="none"/>
        <vertAlign val="baseline"/>
        <sz val="12"/>
        <color auto="1"/>
        <name val="Arial"/>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minor"/>
      </font>
      <fill>
        <patternFill patternType="none">
          <fgColor indexed="64"/>
          <bgColor indexed="65"/>
        </patternFill>
      </fill>
      <alignment horizontal="left" vertical="center" textRotation="0" wrapText="1" indent="0" justifyLastLine="0" shrinkToFit="0" readingOrder="0"/>
      <border outline="0">
        <right style="thin">
          <color auto="1"/>
        </right>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color auto="1"/>
        <name val="Arial"/>
        <family val="2"/>
        <scheme val="minor"/>
      </font>
      <fill>
        <patternFill patternType="none">
          <fgColor indexed="64"/>
          <bgColor indexed="65"/>
        </patternFill>
      </fill>
      <alignment horizontal="left"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00B0F0"/>
        </patternFill>
      </fill>
      <alignment horizontal="left" vertical="top" textRotation="0" wrapText="1" indent="0" justifyLastLine="0" shrinkToFit="0" readingOrder="0"/>
      <border diagonalUp="0" diagonalDown="0" outline="0">
        <left style="thin">
          <color indexed="64"/>
        </left>
        <right style="thin">
          <color indexed="64"/>
        </right>
        <top/>
        <bottom/>
      </border>
    </dxf>
    <dxf>
      <fill>
        <patternFill>
          <bgColor theme="4" tint="0.79998168889431442"/>
        </patternFill>
      </fill>
    </dxf>
    <dxf>
      <font>
        <b/>
        <i val="0"/>
        <color theme="0"/>
      </font>
      <fill>
        <patternFill>
          <bgColor rgb="FF00B0F0"/>
        </patternFill>
      </fill>
      <border>
        <left style="thin">
          <color auto="1"/>
        </left>
        <right style="thin">
          <color auto="1"/>
        </right>
        <top style="thin">
          <color auto="1"/>
        </top>
        <bottom style="thin">
          <color auto="1"/>
        </bottom>
        <vertical style="thin">
          <color auto="1"/>
        </vertical>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theme="4" tint="0.39994506668294322"/>
        </horizontal>
      </border>
    </dxf>
  </dxfs>
  <tableStyles count="1" defaultTableStyle="TableStyleMedium2" defaultPivotStyle="PivotStyleMedium9">
    <tableStyle name="Tech doc" pivot="0" count="3" xr9:uid="{00000000-0011-0000-FFFF-FFFF00000000}">
      <tableStyleElement type="wholeTable" dxfId="332"/>
      <tableStyleElement type="headerRow" dxfId="331"/>
      <tableStyleElement type="firstRowStripe" dxfId="330"/>
    </tableStyle>
  </tableStyles>
  <colors>
    <mruColors>
      <color rgb="FF009999"/>
      <color rgb="FFFFFFCC"/>
      <color rgb="FFE6F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52388</xdr:colOff>
      <xdr:row>0</xdr:row>
      <xdr:rowOff>47626</xdr:rowOff>
    </xdr:from>
    <xdr:to>
      <xdr:col>16</xdr:col>
      <xdr:colOff>42863</xdr:colOff>
      <xdr:row>19</xdr:row>
      <xdr:rowOff>160019</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52388" y="47626"/>
          <a:ext cx="10719435" cy="3442333"/>
        </a:xfrm>
        <a:prstGeom prst="rect">
          <a:avLst/>
        </a:prstGeom>
        <a:noFill/>
        <a:ln w="762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114300</xdr:colOff>
      <xdr:row>5</xdr:row>
      <xdr:rowOff>38101</xdr:rowOff>
    </xdr:from>
    <xdr:to>
      <xdr:col>15</xdr:col>
      <xdr:colOff>523875</xdr:colOff>
      <xdr:row>19</xdr:row>
      <xdr:rowOff>121921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4300" y="914401"/>
          <a:ext cx="10467975" cy="2537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Arial" panose="020B0604020202020204" pitchFamily="34" charset="0"/>
              <a:cs typeface="Arial" panose="020B0604020202020204" pitchFamily="34" charset="0"/>
            </a:rPr>
            <a:t>Welcome to the Integrated Costing Assurance</a:t>
          </a:r>
          <a:r>
            <a:rPr lang="en-GB" sz="1200" baseline="0">
              <a:latin typeface="Arial" panose="020B0604020202020204" pitchFamily="34" charset="0"/>
              <a:cs typeface="Arial" panose="020B0604020202020204" pitchFamily="34" charset="0"/>
            </a:rPr>
            <a:t> Log (ICAL) for the Approved Costing Guidance 2</a:t>
          </a:r>
          <a:r>
            <a:rPr lang="en-GB" sz="1200" i="1" baseline="0">
              <a:latin typeface="Arial" panose="020B0604020202020204" pitchFamily="34" charset="0"/>
              <a:cs typeface="Arial" panose="020B0604020202020204" pitchFamily="34" charset="0"/>
            </a:rPr>
            <a:t>022</a:t>
          </a:r>
        </a:p>
        <a:p>
          <a:endParaRPr lang="en-GB" sz="1200" baseline="0">
            <a:latin typeface="Arial" panose="020B0604020202020204" pitchFamily="34" charset="0"/>
            <a:cs typeface="Arial" panose="020B0604020202020204" pitchFamily="34" charset="0"/>
          </a:endParaRPr>
        </a:p>
        <a:p>
          <a:r>
            <a:rPr lang="en-GB" sz="1200" baseline="0">
              <a:latin typeface="Arial" panose="020B0604020202020204" pitchFamily="34" charset="0"/>
              <a:cs typeface="Arial" panose="020B0604020202020204" pitchFamily="34" charset="0"/>
            </a:rPr>
            <a:t>This template provides a standard format for a costing assurance log that is required as part of the costing standards for all sectors (acute, mental health, community and ambulance), and is designed to work with a patient-level information and costing system (PLICS). </a:t>
          </a:r>
        </a:p>
        <a:p>
          <a:endParaRPr lang="en-GB" sz="1200" baseline="0">
            <a:latin typeface="Arial" panose="020B0604020202020204" pitchFamily="34" charset="0"/>
            <a:cs typeface="Arial" panose="020B0604020202020204" pitchFamily="34" charset="0"/>
          </a:endParaRPr>
        </a:p>
        <a:p>
          <a:r>
            <a:rPr lang="en-GB" sz="1200" baseline="0">
              <a:latin typeface="Arial" panose="020B0604020202020204" pitchFamily="34" charset="0"/>
              <a:cs typeface="Arial" panose="020B0604020202020204" pitchFamily="34" charset="0"/>
            </a:rPr>
            <a:t>Each worksheet includes a template to record how to set up and run your costing system, as well as record decisions that are essential to understanding the journey from your general ledger and activity feeds to the costing system output.</a:t>
          </a:r>
        </a:p>
        <a:p>
          <a:endParaRPr lang="en-GB" sz="12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anose="020B0604020202020204" pitchFamily="34" charset="0"/>
              <a:cs typeface="Arial" panose="020B0604020202020204" pitchFamily="34" charset="0"/>
            </a:rPr>
            <a:t>As well as making it easier to store and transmit costing knowledge within your organisation, the ICAL can provide evidence for the assurance process and is designed to help you adhere to the costing principle of transparency, as well as making it easier for NHS England and NHS Improvement (NHSE&amp;I) to compare your costing practices to the costing standards.</a:t>
          </a:r>
        </a:p>
        <a:p>
          <a:endParaRPr lang="en-GB" sz="1200" baseline="0">
            <a:latin typeface="Arial" panose="020B0604020202020204" pitchFamily="34" charset="0"/>
            <a:cs typeface="Arial" panose="020B0604020202020204" pitchFamily="34" charset="0"/>
          </a:endParaRPr>
        </a:p>
        <a:p>
          <a:r>
            <a:rPr lang="en-GB" sz="1200" baseline="0">
              <a:latin typeface="Arial" panose="020B0604020202020204" pitchFamily="34" charset="0"/>
              <a:cs typeface="Arial" panose="020B0604020202020204" pitchFamily="34" charset="0"/>
            </a:rPr>
            <a:t>If you have any questions about this template, please email us at </a:t>
          </a:r>
          <a:r>
            <a:rPr lang="en-GB" sz="1200" baseline="0">
              <a:solidFill>
                <a:srgbClr val="002060"/>
              </a:solidFill>
              <a:latin typeface="Arial" panose="020B0604020202020204" pitchFamily="34" charset="0"/>
              <a:cs typeface="Arial" panose="020B0604020202020204" pitchFamily="34" charset="0"/>
            </a:rPr>
            <a:t>costing@england.nhs.uk </a:t>
          </a:r>
          <a:endParaRPr lang="en-GB" sz="1200">
            <a:solidFill>
              <a:srgbClr val="002060"/>
            </a:solidFill>
            <a:latin typeface="Arial" panose="020B0604020202020204" pitchFamily="34" charset="0"/>
            <a:cs typeface="Arial" panose="020B0604020202020204" pitchFamily="34" charset="0"/>
          </a:endParaRPr>
        </a:p>
      </xdr:txBody>
    </xdr:sp>
    <xdr:clientData/>
  </xdr:twoCellAnchor>
  <xdr:twoCellAnchor>
    <xdr:from>
      <xdr:col>0</xdr:col>
      <xdr:colOff>161925</xdr:colOff>
      <xdr:row>0</xdr:row>
      <xdr:rowOff>171450</xdr:rowOff>
    </xdr:from>
    <xdr:to>
      <xdr:col>13</xdr:col>
      <xdr:colOff>190500</xdr:colOff>
      <xdr:row>4</xdr:row>
      <xdr:rowOff>138113</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61925" y="171450"/>
          <a:ext cx="7953375" cy="728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a:solidFill>
                <a:srgbClr val="002060"/>
              </a:solidFill>
              <a:latin typeface="Arial" panose="020B0604020202020204" pitchFamily="34" charset="0"/>
              <a:cs typeface="Arial" panose="020B0604020202020204" pitchFamily="34" charset="0"/>
            </a:rPr>
            <a:t>Integrated Costing Assurance</a:t>
          </a:r>
          <a:r>
            <a:rPr lang="en-GB" sz="3200" baseline="0">
              <a:solidFill>
                <a:srgbClr val="002060"/>
              </a:solidFill>
              <a:latin typeface="Arial" panose="020B0604020202020204" pitchFamily="34" charset="0"/>
              <a:cs typeface="Arial" panose="020B0604020202020204" pitchFamily="34" charset="0"/>
            </a:rPr>
            <a:t> Log</a:t>
          </a:r>
          <a:r>
            <a:rPr lang="en-GB" sz="3200">
              <a:solidFill>
                <a:srgbClr val="002060"/>
              </a:solidFill>
              <a:latin typeface="Arial" panose="020B0604020202020204" pitchFamily="34" charset="0"/>
              <a:cs typeface="Arial" panose="020B0604020202020204" pitchFamily="34" charset="0"/>
            </a:rPr>
            <a:t> </a:t>
          </a:r>
        </a:p>
      </xdr:txBody>
    </xdr:sp>
    <xdr:clientData/>
  </xdr:twoCellAnchor>
  <xdr:twoCellAnchor editAs="oneCell">
    <xdr:from>
      <xdr:col>14</xdr:col>
      <xdr:colOff>219075</xdr:colOff>
      <xdr:row>1</xdr:row>
      <xdr:rowOff>57150</xdr:rowOff>
    </xdr:from>
    <xdr:to>
      <xdr:col>15</xdr:col>
      <xdr:colOff>501649</xdr:colOff>
      <xdr:row>3</xdr:row>
      <xdr:rowOff>54756</xdr:rowOff>
    </xdr:to>
    <xdr:pic>
      <xdr:nvPicPr>
        <xdr:cNvPr id="7" name="Picture 6">
          <a:extLst>
            <a:ext uri="{FF2B5EF4-FFF2-40B4-BE49-F238E27FC236}">
              <a16:creationId xmlns:a16="http://schemas.microsoft.com/office/drawing/2014/main" id="{7A5A49D2-09D0-481C-B8B2-6568E56AD255}"/>
            </a:ext>
          </a:extLst>
        </xdr:cNvPr>
        <xdr:cNvPicPr>
          <a:picLocks noChangeAspect="1"/>
        </xdr:cNvPicPr>
      </xdr:nvPicPr>
      <xdr:blipFill>
        <a:blip xmlns:r="http://schemas.openxmlformats.org/officeDocument/2006/relationships" r:embed="rId1"/>
        <a:stretch>
          <a:fillRect/>
        </a:stretch>
      </xdr:blipFill>
      <xdr:spPr>
        <a:xfrm>
          <a:off x="9820275" y="238125"/>
          <a:ext cx="968374" cy="3595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1171575</xdr:colOff>
      <xdr:row>25</xdr:row>
      <xdr:rowOff>123825</xdr:rowOff>
    </xdr:from>
    <xdr:ext cx="184731" cy="254557"/>
    <xdr:sp macro="" textlink="">
      <xdr:nvSpPr>
        <xdr:cNvPr id="2" name="TextBox 1">
          <a:extLst>
            <a:ext uri="{FF2B5EF4-FFF2-40B4-BE49-F238E27FC236}">
              <a16:creationId xmlns:a16="http://schemas.microsoft.com/office/drawing/2014/main" id="{D0FC6C0B-2A41-45B2-A1C2-92ACA65C3A24}"/>
            </a:ext>
          </a:extLst>
        </xdr:cNvPr>
        <xdr:cNvSpPr txBox="1"/>
      </xdr:nvSpPr>
      <xdr:spPr>
        <a:xfrm>
          <a:off x="5629275" y="60007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AFT2\Rev03\Unified%20Allocations\Data\NewNeed\2003LI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PAEIG\RPA%204\All%20Key%20Docs\Dispo\Waterfall0708\Data\&#163;50m%20pro%20rata%20to%20PCT%202002_03%20allocation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PAEIG\RPA%204\Key%20Facts\2012_13\January%202013\201211070_Key%20data%20updated%2011%20January%20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M\CFISSA%20-%20CFS%20-%20PSS\2008-09%20Central%20Programmes\DH&amp;ALB%20Finances\Cascade\Journals\08.09%20DHFC%20Spring%20Supply%20Adjustments%20-%20Additional%20Cascade%20Journal%20-%2014660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nhsft.local\monitor\Users\Hywell\Dropbox\RefCosts1617\mffWorkings\1617TariffMffMergerCalculation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Reference%20Costs\TM\Costing\Lookup_Tables_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PCTs"/>
      <sheetName val="2003LISI"/>
      <sheetName val="Table 5.3 &amp; 5.4"/>
      <sheetName val="Table 5.8"/>
      <sheetName val="Introduction"/>
      <sheetName val="#REF"/>
      <sheetName val="HES 2012-13"/>
      <sheetName val="A&amp;E"/>
      <sheetName val="RTT admitted"/>
      <sheetName val="RTT - non-admitted"/>
      <sheetName val="RTT - incomplete"/>
      <sheetName val="bed occupancy"/>
      <sheetName val="cancer - 2 week"/>
      <sheetName val="cancer - 62 day"/>
      <sheetName val="DTOC"/>
      <sheetName val="readmissions"/>
      <sheetName val="MRSA2"/>
      <sheetName val="C-Diff2"/>
      <sheetName val="FFT- IP"/>
      <sheetName val="safety thermometer"/>
      <sheetName val="lists"/>
      <sheetName val="workforce"/>
      <sheetName val="staff sickness"/>
      <sheetName val="Org List"/>
      <sheetName val="TDA"/>
      <sheetName val="Monitor"/>
      <sheetName val="Thresholds"/>
      <sheetName val="SHMI"/>
      <sheetName val="HSMR 2001 - 2012"/>
      <sheetName val="CQC banding"/>
      <sheetName val="RCI"/>
      <sheetName val="PFI Information"/>
      <sheetName val="urban-rural"/>
      <sheetName val="A&amp;E winter money"/>
      <sheetName val="provider DfT"/>
      <sheetName val="Justification list"/>
      <sheetName val="Table_5_3_&amp;_5_4"/>
      <sheetName val="Table_5_8"/>
      <sheetName val="Change_Log"/>
      <sheetName val="Picklist_Ranges"/>
      <sheetName val="Headcount"/>
      <sheetName val="HC_Reporting_Categories"/>
      <sheetName val="Report"/>
      <sheetName val="Drop Down Options"/>
      <sheetName val="Instructions"/>
      <sheetName val="Lookups"/>
      <sheetName val="ATCCList"/>
      <sheetName val="CCG&amp;CSU CCList"/>
      <sheetName val="Ke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Dnurse"/>
      <sheetName val="ComPsy"/>
      <sheetName val="£50m pro rata to PCT 2002_03 al"/>
      <sheetName val="NAO Cost of Capital Calc"/>
      <sheetName val="Input Table (TB)"/>
      <sheetName val="Front"/>
      <sheetName val="By CC"/>
      <sheetName val="2002PCTs"/>
      <sheetName val="2. Overall Dis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_growth rates"/>
      <sheetName val="Table 2_Total NHS"/>
      <sheetName val="Table 3_revenue"/>
      <sheetName val="Table 4_capital"/>
      <sheetName val="Table 5_GDP"/>
      <sheetName val="Raw Data"/>
      <sheetName val="GMonk270411"/>
      <sheetName val="GDP Workings"/>
      <sheetName val="England Total NHS"/>
      <sheetName val="SGEE_091012"/>
      <sheetName val="PW REC_071112"/>
      <sheetName val="GDP Deflators Autumn Statement "/>
      <sheetName val="GDP from JS 0512"/>
      <sheetName val="GDP from HMT 211212"/>
      <sheetName val="Table 2_PriorPeriodAdjustment"/>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Journal Summary"/>
      <sheetName val="Cascade Schedule"/>
      <sheetName val="DHF Cascade Coding"/>
      <sheetName val="CODE"/>
      <sheetName val="Journal 1"/>
      <sheetName val="Net WP"/>
      <sheetName val="#REF"/>
      <sheetName val="Front"/>
      <sheetName val="Bubble Data"/>
      <sheetName val="Bubble Chart"/>
      <sheetName val="NAO Cost of Capital Calc"/>
      <sheetName val="List"/>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Guidance"/>
      <sheetName val="Linked sheet"/>
      <sheetName val="All Trusts"/>
      <sheetName val="Base MFF calcs"/>
      <sheetName val="Sheet1"/>
      <sheetName val="PCT data"/>
      <sheetName val="Staff data"/>
      <sheetName val="M&amp;D data"/>
      <sheetName val="Buildings data"/>
      <sheetName val="Land data"/>
      <sheetName val="Other corrections needed"/>
      <sheetName val="Mergers &gt;&gt;"/>
      <sheetName val="Merged Trusts and MFF year"/>
      <sheetName val="Mergers &amp; new Provs to 2013-14"/>
      <sheetName val="Mergers for 2014-15 &gt;&gt;"/>
      <sheetName val="1.Summary"/>
      <sheetName val="Queen Mary to Oxleas"/>
      <sheetName val="QMS &amp; QE to Lewisham"/>
      <sheetName val="QMS to GSTT"/>
      <sheetName val="QMS to Dartford"/>
      <sheetName val="QMS &amp; PRUH to Kings"/>
      <sheetName val="Index values"/>
      <sheetName val="Mergers for 2015-16 &gt;&gt;"/>
      <sheetName val="Royal Free + Barnet|Chase Farm"/>
      <sheetName val="Mid Staff|Royal Wolverhampton"/>
      <sheetName val="Mid Staff|UHNS"/>
      <sheetName val="Frimley + Heatherwood|Wexham"/>
      <sheetName val="London North West Trust"/>
      <sheetName val="RUH Bath + RNHRD"/>
      <sheetName val="RJD ERIC 2008|09"/>
      <sheetName val="Mergers for 2016-17 &gt;&gt;"/>
      <sheetName val="Chelsea Westminster+West Midsx"/>
      <sheetName val="South Devon + Torbay|Sthn Devon"/>
      <sheetName val="2014-15 MFF Payment values"/>
    </sheetNames>
    <sheetDataSet>
      <sheetData sheetId="0"/>
      <sheetData sheetId="1"/>
      <sheetData sheetId="2"/>
      <sheetData sheetId="3">
        <row r="3">
          <cell r="D3">
            <v>0.92632450882387185</v>
          </cell>
        </row>
      </sheetData>
      <sheetData sheetId="4">
        <row r="4">
          <cell r="E4">
            <v>0.54914759484508857</v>
          </cell>
          <cell r="F4">
            <v>0.13904710383678176</v>
          </cell>
          <cell r="G4">
            <v>2.6635675286214532E-2</v>
          </cell>
          <cell r="H4">
            <v>4.4820020140147153E-3</v>
          </cell>
          <cell r="I4">
            <v>0.28068762401790043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3">
          <cell r="A3" t="str">
            <v>Provider Code</v>
          </cell>
          <cell r="B3" t="str">
            <v>Provider Name</v>
          </cell>
          <cell r="C3" t="str">
            <v>Type</v>
          </cell>
          <cell r="D3" t="str">
            <v>Payment index value for 2014-15</v>
          </cell>
        </row>
        <row r="4">
          <cell r="A4" t="str">
            <v>RTQ</v>
          </cell>
          <cell r="B4" t="str">
            <v>2GETHER NHS FOUNDATION TRUST</v>
          </cell>
          <cell r="C4" t="str">
            <v>Trust</v>
          </cell>
          <cell r="D4">
            <v>1.060697</v>
          </cell>
        </row>
        <row r="5">
          <cell r="A5" t="str">
            <v>RTV</v>
          </cell>
          <cell r="B5" t="str">
            <v>5 BOROUGHS PARTNERSHIP NHS FOUNDATION TRUST</v>
          </cell>
          <cell r="C5" t="str">
            <v>Trust</v>
          </cell>
          <cell r="D5">
            <v>1.0455950000000001</v>
          </cell>
        </row>
        <row r="6">
          <cell r="A6" t="str">
            <v>REM</v>
          </cell>
          <cell r="B6" t="str">
            <v>AINTREE UNIVERSITY HOSPITAL NHS FOUNDATION TRUST</v>
          </cell>
          <cell r="C6" t="str">
            <v>Trust</v>
          </cell>
          <cell r="D6">
            <v>1.0387199999999999</v>
          </cell>
        </row>
        <row r="7">
          <cell r="A7" t="str">
            <v>RCF</v>
          </cell>
          <cell r="B7" t="str">
            <v>AIREDALE NHS FOUNDATION TRUST</v>
          </cell>
          <cell r="C7" t="str">
            <v>Trust</v>
          </cell>
          <cell r="D7">
            <v>1.0304629999999999</v>
          </cell>
        </row>
        <row r="8">
          <cell r="A8" t="str">
            <v>RBS</v>
          </cell>
          <cell r="B8" t="str">
            <v>ALDER HEY CHILDREN'S NHS FOUNDATION TRUST</v>
          </cell>
          <cell r="C8" t="str">
            <v>Trust</v>
          </cell>
          <cell r="D8">
            <v>1.039863</v>
          </cell>
        </row>
        <row r="9">
          <cell r="A9" t="str">
            <v>RTK</v>
          </cell>
          <cell r="B9" t="str">
            <v>ASHFORD AND ST. PETER'S HOSPITALS NHS FOUNDATION TRUST</v>
          </cell>
          <cell r="C9" t="str">
            <v>Trust</v>
          </cell>
          <cell r="D9">
            <v>1.169997</v>
          </cell>
        </row>
        <row r="10">
          <cell r="A10" t="str">
            <v>RVN</v>
          </cell>
          <cell r="B10" t="str">
            <v>AVON AND WILTSHIRE MENTAL HEALTH PARTNERSHIP NHS TRUST</v>
          </cell>
          <cell r="C10" t="str">
            <v>Trust</v>
          </cell>
          <cell r="D10">
            <v>1.074719</v>
          </cell>
        </row>
        <row r="11">
          <cell r="A11" t="str">
            <v>RF4</v>
          </cell>
          <cell r="B11" t="str">
            <v>BARKING, HAVERING AND REDBRIDGE UNIVERSITY HOSPITALS NHS TRUST</v>
          </cell>
          <cell r="C11" t="str">
            <v>Trust</v>
          </cell>
          <cell r="D11">
            <v>1.1743949999999999</v>
          </cell>
        </row>
        <row r="12">
          <cell r="A12" t="str">
            <v>RVL</v>
          </cell>
          <cell r="B12" t="str">
            <v>BARNET AND CHASE FARM HOSPITALS NHS TRUST</v>
          </cell>
          <cell r="C12" t="str">
            <v>Trust</v>
          </cell>
          <cell r="D12">
            <v>1.1972829999999999</v>
          </cell>
        </row>
        <row r="13">
          <cell r="A13" t="str">
            <v>RRP</v>
          </cell>
          <cell r="B13" t="str">
            <v>BARNET, ENFIELD AND HARINGEY MENTAL HEALTH NHS TRUST</v>
          </cell>
          <cell r="C13" t="str">
            <v>Trust</v>
          </cell>
          <cell r="D13">
            <v>1.2003189999999999</v>
          </cell>
        </row>
        <row r="14">
          <cell r="A14" t="str">
            <v>RFF</v>
          </cell>
          <cell r="B14" t="str">
            <v>BARNSLEY HOSPITAL NHS FOUNDATION TRUST</v>
          </cell>
          <cell r="C14" t="str">
            <v>Trust</v>
          </cell>
          <cell r="D14">
            <v>1.0323279999999999</v>
          </cell>
        </row>
        <row r="15">
          <cell r="A15" t="str">
            <v>R1H</v>
          </cell>
          <cell r="B15" t="str">
            <v>BARTS HEALTH NHS TRUST</v>
          </cell>
          <cell r="C15" t="str">
            <v>Trust</v>
          </cell>
          <cell r="D15">
            <v>1.2128019999999999</v>
          </cell>
        </row>
        <row r="16">
          <cell r="A16" t="str">
            <v>RDD</v>
          </cell>
          <cell r="B16" t="str">
            <v>BASILDON AND THURROCK UNIVERSITY HOSPITALS NHS FOUNDATION TRUST</v>
          </cell>
          <cell r="C16" t="str">
            <v>Trust</v>
          </cell>
          <cell r="D16">
            <v>1.1228449999999999</v>
          </cell>
        </row>
        <row r="17">
          <cell r="A17" t="str">
            <v>RC1</v>
          </cell>
          <cell r="B17" t="str">
            <v>BEDFORD HOSPITAL NHS TRUST</v>
          </cell>
          <cell r="C17" t="str">
            <v>Trust</v>
          </cell>
          <cell r="D17">
            <v>1.0886909999999999</v>
          </cell>
        </row>
        <row r="18">
          <cell r="A18" t="str">
            <v>RWX</v>
          </cell>
          <cell r="B18" t="str">
            <v>BERKSHIRE HEALTHCARE NHS FOUNDATION TRUST</v>
          </cell>
          <cell r="C18" t="str">
            <v>Trust</v>
          </cell>
          <cell r="D18">
            <v>1.1504029999999998</v>
          </cell>
        </row>
        <row r="19">
          <cell r="A19" t="str">
            <v>RXT</v>
          </cell>
          <cell r="B19" t="str">
            <v>BIRMINGHAM AND SOLIHULL MENTAL HEALTH NHS FOUNDATION TRUST</v>
          </cell>
          <cell r="C19" t="str">
            <v>Trust</v>
          </cell>
          <cell r="D19">
            <v>1.0453329999999998</v>
          </cell>
        </row>
        <row r="20">
          <cell r="A20" t="str">
            <v>RQ3</v>
          </cell>
          <cell r="B20" t="str">
            <v>BIRMINGHAM CHILDREN'S HOSPITAL NHS FOUNDATION TRUST</v>
          </cell>
          <cell r="C20" t="str">
            <v>Trust</v>
          </cell>
          <cell r="D20">
            <v>1.0516349999999999</v>
          </cell>
        </row>
        <row r="21">
          <cell r="A21" t="str">
            <v>RYW</v>
          </cell>
          <cell r="B21" t="str">
            <v>BIRMINGHAM COMMUNITY HEALTHCARE NHS TRUST</v>
          </cell>
          <cell r="C21" t="str">
            <v>Trust</v>
          </cell>
          <cell r="D21">
            <v>1.0566899999999999</v>
          </cell>
        </row>
        <row r="22">
          <cell r="A22" t="str">
            <v>RLU</v>
          </cell>
          <cell r="B22" t="str">
            <v>BIRMINGHAM WOMEN'S NHS FOUNDATION TRUST</v>
          </cell>
          <cell r="C22" t="str">
            <v>Trust</v>
          </cell>
          <cell r="D22">
            <v>1.0439099999999999</v>
          </cell>
        </row>
        <row r="23">
          <cell r="A23" t="str">
            <v>TAJ</v>
          </cell>
          <cell r="B23" t="str">
            <v>BLACK COUNTRY PARTNERSHIP NHS FOUNDATION TRUST</v>
          </cell>
          <cell r="C23" t="str">
            <v>Trust</v>
          </cell>
          <cell r="D23">
            <v>1.0391919999999999</v>
          </cell>
        </row>
        <row r="24">
          <cell r="A24" t="str">
            <v>RXL</v>
          </cell>
          <cell r="B24" t="str">
            <v>BLACKPOOL TEACHING HOSPITALS NHS FOUNDATION TRUST</v>
          </cell>
          <cell r="C24" t="str">
            <v>Trust</v>
          </cell>
          <cell r="D24">
            <v>1.0265070000000001</v>
          </cell>
        </row>
        <row r="25">
          <cell r="A25" t="str">
            <v>RMC</v>
          </cell>
          <cell r="B25" t="str">
            <v>BOLTON NHS FOUNDATION TRUST</v>
          </cell>
          <cell r="C25" t="str">
            <v>Trust</v>
          </cell>
          <cell r="D25">
            <v>1.048017</v>
          </cell>
        </row>
        <row r="26">
          <cell r="A26" t="str">
            <v>TAD</v>
          </cell>
          <cell r="B26" t="str">
            <v>BRADFORD DISTRICT CARE TRUST</v>
          </cell>
          <cell r="C26" t="str">
            <v>Trust</v>
          </cell>
          <cell r="D26">
            <v>1.033892</v>
          </cell>
        </row>
        <row r="27">
          <cell r="A27" t="str">
            <v>RAE</v>
          </cell>
          <cell r="B27" t="str">
            <v>BRADFORD TEACHING HOSPITALS NHS FOUNDATION TRUST</v>
          </cell>
          <cell r="C27" t="str">
            <v>Trust</v>
          </cell>
          <cell r="D27">
            <v>1.0336920000000001</v>
          </cell>
        </row>
        <row r="28">
          <cell r="A28" t="str">
            <v>RY2</v>
          </cell>
          <cell r="B28" t="str">
            <v>BRIDGEWATER COMMUNITY HEALTHCARE NHS TRUST</v>
          </cell>
          <cell r="C28" t="str">
            <v>Trust</v>
          </cell>
          <cell r="D28">
            <v>1.0410709999999999</v>
          </cell>
        </row>
        <row r="29">
          <cell r="A29" t="str">
            <v>RXH</v>
          </cell>
          <cell r="B29" t="str">
            <v>BRIGHTON AND SUSSEX UNIVERSITY HOSPITALS NHS TRUST</v>
          </cell>
          <cell r="C29" t="str">
            <v>Trust</v>
          </cell>
          <cell r="D29">
            <v>1.0743909999999999</v>
          </cell>
        </row>
        <row r="30">
          <cell r="A30" t="str">
            <v>RXQ</v>
          </cell>
          <cell r="B30" t="str">
            <v>BUCKINGHAMSHIRE HEALTHCARE NHS TRUST</v>
          </cell>
          <cell r="C30" t="str">
            <v>Trust</v>
          </cell>
          <cell r="D30">
            <v>1.144177</v>
          </cell>
        </row>
        <row r="31">
          <cell r="A31" t="str">
            <v>RJF</v>
          </cell>
          <cell r="B31" t="str">
            <v>BURTON HOSPITALS NHS FOUNDATION TRUST</v>
          </cell>
          <cell r="C31" t="str">
            <v>Trust</v>
          </cell>
          <cell r="D31">
            <v>1.0396589999999999</v>
          </cell>
        </row>
        <row r="32">
          <cell r="A32" t="str">
            <v>RWY</v>
          </cell>
          <cell r="B32" t="str">
            <v>CALDERDALE AND HUDDERSFIELD NHS FOUNDATION TRUST</v>
          </cell>
          <cell r="C32" t="str">
            <v>Trust</v>
          </cell>
          <cell r="D32">
            <v>1.038861</v>
          </cell>
        </row>
        <row r="33">
          <cell r="A33" t="str">
            <v>RJX</v>
          </cell>
          <cell r="B33" t="str">
            <v>CALDERSTONES PARTNERSHIP NHS FOUNDATION TRUST</v>
          </cell>
          <cell r="C33" t="str">
            <v>Trust</v>
          </cell>
          <cell r="D33">
            <v>1.028613</v>
          </cell>
        </row>
        <row r="34">
          <cell r="A34" t="str">
            <v>RGT</v>
          </cell>
          <cell r="B34" t="str">
            <v>CAMBRIDGE UNIVERSITY HOSPITALS NHS FOUNDATION TRUST</v>
          </cell>
          <cell r="C34" t="str">
            <v>Trust</v>
          </cell>
          <cell r="D34">
            <v>1.088546</v>
          </cell>
        </row>
        <row r="35">
          <cell r="A35" t="str">
            <v>RT1</v>
          </cell>
          <cell r="B35" t="str">
            <v>CAMBRIDGESHIRE AND PETERBOROUGH NHS FOUNDATION TRUST</v>
          </cell>
          <cell r="C35" t="str">
            <v>Trust</v>
          </cell>
          <cell r="D35">
            <v>1.077334</v>
          </cell>
        </row>
        <row r="36">
          <cell r="A36" t="str">
            <v>RYV</v>
          </cell>
          <cell r="B36" t="str">
            <v>CAMBRIDGESHIRE COMMUNITY SERVICES NHS TRUST</v>
          </cell>
          <cell r="C36" t="str">
            <v>Trust</v>
          </cell>
          <cell r="D36">
            <v>1.0927449999999999</v>
          </cell>
        </row>
        <row r="37">
          <cell r="A37" t="str">
            <v>TAF</v>
          </cell>
          <cell r="B37" t="str">
            <v>CAMDEN AND ISLINGTON NHS FOUNDATION TRUST</v>
          </cell>
          <cell r="C37" t="str">
            <v>Trust</v>
          </cell>
          <cell r="D37">
            <v>1.2232269999999998</v>
          </cell>
        </row>
        <row r="38">
          <cell r="A38" t="str">
            <v>RV3</v>
          </cell>
          <cell r="B38" t="str">
            <v>CENTRAL AND NORTH WEST LONDON NHS FOUNDATION TRUST</v>
          </cell>
          <cell r="C38" t="str">
            <v>Trust</v>
          </cell>
          <cell r="D38">
            <v>1.214072</v>
          </cell>
        </row>
        <row r="39">
          <cell r="A39" t="str">
            <v>RYX</v>
          </cell>
          <cell r="B39" t="str">
            <v>CENTRAL LONDON COMMUNITY HEALTHCARE NHS TRUST</v>
          </cell>
          <cell r="C39" t="str">
            <v>Trust</v>
          </cell>
          <cell r="D39">
            <v>1.231257</v>
          </cell>
        </row>
        <row r="40">
          <cell r="A40" t="str">
            <v>RW3</v>
          </cell>
          <cell r="B40" t="str">
            <v>CENTRAL MANCHESTER UNIVERSITY HOSPITALS NHS FOUNDATION TRUST</v>
          </cell>
          <cell r="C40" t="str">
            <v>Trust</v>
          </cell>
          <cell r="D40">
            <v>1.0568010000000001</v>
          </cell>
        </row>
        <row r="41">
          <cell r="A41" t="str">
            <v>RQM</v>
          </cell>
          <cell r="B41" t="str">
            <v>CHELSEA AND WESTMINSTER HOSPITAL NHS FOUNDATION TRUST</v>
          </cell>
          <cell r="C41" t="str">
            <v>Trust</v>
          </cell>
          <cell r="D41">
            <v>1.293914</v>
          </cell>
        </row>
        <row r="42">
          <cell r="A42" t="str">
            <v>RXA</v>
          </cell>
          <cell r="B42" t="str">
            <v>CHESHIRE AND WIRRAL PARTNERSHIP NHS FOUNDATION TRUST</v>
          </cell>
          <cell r="C42" t="str">
            <v>Trust</v>
          </cell>
          <cell r="D42">
            <v>1.042513</v>
          </cell>
        </row>
        <row r="43">
          <cell r="A43" t="str">
            <v>RFS</v>
          </cell>
          <cell r="B43" t="str">
            <v>CHESTERFIELD ROYAL HOSPITAL NHS FOUNDATION TRUST</v>
          </cell>
          <cell r="C43" t="str">
            <v>Trust</v>
          </cell>
          <cell r="D43">
            <v>1.0288889999999999</v>
          </cell>
        </row>
        <row r="44">
          <cell r="A44" t="str">
            <v>RLN</v>
          </cell>
          <cell r="B44" t="str">
            <v>CITY HOSPITALS SUNDERLAND NHS FOUNDATION TRUST</v>
          </cell>
          <cell r="C44" t="str">
            <v>Trust</v>
          </cell>
          <cell r="D44">
            <v>1.02633</v>
          </cell>
        </row>
        <row r="45">
          <cell r="A45" t="str">
            <v>RDE</v>
          </cell>
          <cell r="B45" t="str">
            <v>COLCHESTER HOSPITAL UNIVERSITY NHS FOUNDATION TRUST</v>
          </cell>
          <cell r="C45" t="str">
            <v>Trust</v>
          </cell>
          <cell r="D45">
            <v>1.0547070000000001</v>
          </cell>
        </row>
        <row r="46">
          <cell r="A46" t="str">
            <v>RJ8</v>
          </cell>
          <cell r="B46" t="str">
            <v>CORNWALL PARTNERSHIP NHS FOUNDATION TRUST</v>
          </cell>
          <cell r="C46" t="str">
            <v>Trust</v>
          </cell>
          <cell r="D46">
            <v>1</v>
          </cell>
        </row>
        <row r="47">
          <cell r="A47" t="str">
            <v>RJR</v>
          </cell>
          <cell r="B47" t="str">
            <v>COUNTESS OF CHESTER HOSPITAL NHS FOUNDATION TRUST</v>
          </cell>
          <cell r="C47" t="str">
            <v>Trust</v>
          </cell>
          <cell r="D47">
            <v>1.0409409999999999</v>
          </cell>
        </row>
        <row r="48">
          <cell r="A48" t="str">
            <v>RXP</v>
          </cell>
          <cell r="B48" t="str">
            <v>COUNTY DURHAM AND DARLINGTON NHS FOUNDATION TRUST</v>
          </cell>
          <cell r="C48" t="str">
            <v>Trust</v>
          </cell>
          <cell r="D48">
            <v>1.027841</v>
          </cell>
        </row>
        <row r="49">
          <cell r="A49" t="str">
            <v>RYG</v>
          </cell>
          <cell r="B49" t="str">
            <v>COVENTRY AND WARWICKSHIRE PARTNERSHIP NHS TRUST</v>
          </cell>
          <cell r="C49" t="str">
            <v>Trust</v>
          </cell>
          <cell r="D49">
            <v>1.054529</v>
          </cell>
        </row>
        <row r="50">
          <cell r="A50" t="str">
            <v>RJ6</v>
          </cell>
          <cell r="B50" t="str">
            <v>CROYDON HEALTH SERVICES NHS TRUST</v>
          </cell>
          <cell r="C50" t="str">
            <v>Trust</v>
          </cell>
          <cell r="D50">
            <v>1.2044729999999999</v>
          </cell>
        </row>
        <row r="51">
          <cell r="A51" t="str">
            <v>RNN</v>
          </cell>
          <cell r="B51" t="str">
            <v>CUMBRIA PARTNERSHIP NHS FOUNDATION TRUST</v>
          </cell>
          <cell r="C51" t="str">
            <v>Trust</v>
          </cell>
          <cell r="D51">
            <v>1.0265819999999999</v>
          </cell>
        </row>
        <row r="52">
          <cell r="A52" t="str">
            <v>RN7</v>
          </cell>
          <cell r="B52" t="str">
            <v>DARTFORD AND GRAVESHAM NHS TRUST</v>
          </cell>
          <cell r="C52" t="str">
            <v>Trust</v>
          </cell>
          <cell r="D52">
            <v>1.157727</v>
          </cell>
        </row>
        <row r="53">
          <cell r="A53" t="str">
            <v>RTG</v>
          </cell>
          <cell r="B53" t="str">
            <v>DERBY HOSPITALS NHS FOUNDATION TRUST</v>
          </cell>
          <cell r="C53" t="str">
            <v>Trust</v>
          </cell>
          <cell r="D53">
            <v>1.0400099999999999</v>
          </cell>
        </row>
        <row r="54">
          <cell r="A54" t="str">
            <v>RY8</v>
          </cell>
          <cell r="B54" t="str">
            <v>DERBYSHIRE COMMUNITY HEALTH SERVICES NHS TRUST</v>
          </cell>
          <cell r="C54" t="str">
            <v>Trust</v>
          </cell>
          <cell r="D54">
            <v>1.0320549999999999</v>
          </cell>
        </row>
        <row r="55">
          <cell r="A55" t="str">
            <v>RXM</v>
          </cell>
          <cell r="B55" t="str">
            <v>DERBYSHIRE HEALTHCARE NHS FOUNDATION TRUST</v>
          </cell>
          <cell r="C55" t="str">
            <v>Trust</v>
          </cell>
          <cell r="D55">
            <v>1.033263</v>
          </cell>
        </row>
        <row r="56">
          <cell r="A56" t="str">
            <v>RWV</v>
          </cell>
          <cell r="B56" t="str">
            <v>DEVON PARTNERSHIP NHS TRUST</v>
          </cell>
          <cell r="C56" t="str">
            <v>Trust</v>
          </cell>
          <cell r="D56">
            <v>1.0165359999999999</v>
          </cell>
        </row>
        <row r="57">
          <cell r="A57" t="str">
            <v>RP5</v>
          </cell>
          <cell r="B57" t="str">
            <v>DONCASTER AND BASSETLAW HOSPITALS NHS FOUNDATION TRUST</v>
          </cell>
          <cell r="C57" t="str">
            <v>Trust</v>
          </cell>
          <cell r="D57">
            <v>1.0358799999999999</v>
          </cell>
        </row>
        <row r="58">
          <cell r="A58" t="str">
            <v>RBD</v>
          </cell>
          <cell r="B58" t="str">
            <v>DORSET COUNTY HOSPITAL NHS FOUNDATION TRUST</v>
          </cell>
          <cell r="C58" t="str">
            <v>Trust</v>
          </cell>
          <cell r="D58">
            <v>1.0473679999999999</v>
          </cell>
        </row>
        <row r="59">
          <cell r="A59" t="str">
            <v>RDY</v>
          </cell>
          <cell r="B59" t="str">
            <v>DORSET HEALTHCARE UNIVERSITY NHS FOUNDATION TRUST</v>
          </cell>
          <cell r="C59" t="str">
            <v>Trust</v>
          </cell>
          <cell r="D59">
            <v>1.0655679999999998</v>
          </cell>
        </row>
        <row r="60">
          <cell r="A60" t="str">
            <v>RYK</v>
          </cell>
          <cell r="B60" t="str">
            <v>DUDLEY AND WALSALL MENTAL HEALTH PARTNERSHIP NHS TRUST</v>
          </cell>
          <cell r="C60" t="str">
            <v>Trust</v>
          </cell>
          <cell r="D60">
            <v>1.0368899999999999</v>
          </cell>
        </row>
        <row r="61">
          <cell r="A61" t="str">
            <v>RC3</v>
          </cell>
          <cell r="B61" t="str">
            <v>EALING HOSPITAL NHS TRUST</v>
          </cell>
          <cell r="C61" t="str">
            <v>Trust</v>
          </cell>
          <cell r="D61">
            <v>1.199182</v>
          </cell>
        </row>
        <row r="62">
          <cell r="A62" t="str">
            <v>RWH</v>
          </cell>
          <cell r="B62" t="str">
            <v>EAST AND NORTH HERTFORDSHIRE NHS TRUST</v>
          </cell>
          <cell r="C62" t="str">
            <v>Trust</v>
          </cell>
          <cell r="D62">
            <v>1.1404609999999999</v>
          </cell>
        </row>
        <row r="63">
          <cell r="A63" t="str">
            <v>RJN</v>
          </cell>
          <cell r="B63" t="str">
            <v>EAST CHESHIRE NHS TRUST</v>
          </cell>
          <cell r="C63" t="str">
            <v>Trust</v>
          </cell>
          <cell r="D63">
            <v>1.0493399999999999</v>
          </cell>
        </row>
        <row r="64">
          <cell r="A64" t="str">
            <v>RVV</v>
          </cell>
          <cell r="B64" t="str">
            <v>EAST KENT HOSPITALS UNIVERSITY NHS FOUNDATION TRUST</v>
          </cell>
          <cell r="C64" t="str">
            <v>Trust</v>
          </cell>
          <cell r="D64">
            <v>1.0455019999999999</v>
          </cell>
        </row>
        <row r="65">
          <cell r="A65" t="str">
            <v>RXR</v>
          </cell>
          <cell r="B65" t="str">
            <v>EAST LANCASHIRE HOSPITALS NHS TRUST</v>
          </cell>
          <cell r="C65" t="str">
            <v>Trust</v>
          </cell>
          <cell r="D65">
            <v>1.0324979999999999</v>
          </cell>
        </row>
        <row r="66">
          <cell r="A66" t="str">
            <v>RWK</v>
          </cell>
          <cell r="B66" t="str">
            <v>EAST LONDON NHS FOUNDATION TRUST</v>
          </cell>
          <cell r="C66" t="str">
            <v>Trust</v>
          </cell>
          <cell r="D66">
            <v>1.217778</v>
          </cell>
        </row>
        <row r="67">
          <cell r="A67" t="str">
            <v>RX9</v>
          </cell>
          <cell r="B67" t="str">
            <v>EAST MIDLANDS AMBULANCE SERVICE NHS TRUST</v>
          </cell>
          <cell r="C67" t="str">
            <v>Trust</v>
          </cell>
          <cell r="D67">
            <v>1.0406759999999999</v>
          </cell>
        </row>
        <row r="68">
          <cell r="A68" t="str">
            <v>RYC</v>
          </cell>
          <cell r="B68" t="str">
            <v>EAST OF ENGLAND AMBULANCE SERVICE NHS TRUST</v>
          </cell>
          <cell r="C68" t="str">
            <v>Trust</v>
          </cell>
          <cell r="D68">
            <v>1.078589</v>
          </cell>
        </row>
        <row r="69">
          <cell r="A69" t="str">
            <v>RXC</v>
          </cell>
          <cell r="B69" t="str">
            <v>EAST SUSSEX HEALTHCARE NHS TRUST</v>
          </cell>
          <cell r="C69" t="str">
            <v>Trust</v>
          </cell>
          <cell r="D69">
            <v>1.044089</v>
          </cell>
        </row>
        <row r="70">
          <cell r="A70" t="str">
            <v>RVR</v>
          </cell>
          <cell r="B70" t="str">
            <v>EPSOM AND ST HELIER UNIVERSITY HOSPITALS NHS TRUST</v>
          </cell>
          <cell r="C70" t="str">
            <v>Trust</v>
          </cell>
          <cell r="D70">
            <v>1.1921850000000001</v>
          </cell>
        </row>
        <row r="71">
          <cell r="A71" t="str">
            <v>RDU</v>
          </cell>
          <cell r="B71" t="str">
            <v>FRIMLEY PARK HOSPITAL NHS FOUNDATION TRUST</v>
          </cell>
          <cell r="C71" t="str">
            <v>Trust</v>
          </cell>
          <cell r="D71">
            <v>1.161694</v>
          </cell>
        </row>
        <row r="72">
          <cell r="A72" t="str">
            <v>RR7</v>
          </cell>
          <cell r="B72" t="str">
            <v>GATESHEAD HEALTH NHS FOUNDATION TRUST</v>
          </cell>
          <cell r="C72" t="str">
            <v>Trust</v>
          </cell>
          <cell r="D72">
            <v>1.0282179999999999</v>
          </cell>
        </row>
        <row r="73">
          <cell r="A73" t="str">
            <v>RLT</v>
          </cell>
          <cell r="B73" t="str">
            <v>GEORGE ELIOT HOSPITAL NHS TRUST</v>
          </cell>
          <cell r="C73" t="str">
            <v>Trust</v>
          </cell>
          <cell r="D73">
            <v>1.0507359999999999</v>
          </cell>
        </row>
        <row r="74">
          <cell r="A74" t="str">
            <v>R1J</v>
          </cell>
          <cell r="B74" t="str">
            <v>GLOUCESTERSHIRE CARE SERVICES NHS TRUST</v>
          </cell>
          <cell r="C74" t="str">
            <v>Trust</v>
          </cell>
          <cell r="D74">
            <v>1.0619609999999999</v>
          </cell>
        </row>
        <row r="75">
          <cell r="A75" t="str">
            <v>RTE</v>
          </cell>
          <cell r="B75" t="str">
            <v>GLOUCESTERSHIRE HOSPITALS NHS FOUNDATION TRUST</v>
          </cell>
          <cell r="C75" t="str">
            <v>Trust</v>
          </cell>
          <cell r="D75">
            <v>1.057096</v>
          </cell>
        </row>
        <row r="76">
          <cell r="A76" t="str">
            <v>RP4</v>
          </cell>
          <cell r="B76" t="str">
            <v>GREAT ORMOND STREET HOSPITAL FOR CHILDREN NHS FOUNDATION TRUST</v>
          </cell>
          <cell r="C76" t="str">
            <v>Trust</v>
          </cell>
          <cell r="D76">
            <v>1.2858309999999999</v>
          </cell>
        </row>
        <row r="77">
          <cell r="A77" t="str">
            <v>RN3</v>
          </cell>
          <cell r="B77" t="str">
            <v>GREAT WESTERN HOSPITALS NHS FOUNDATION TRUST</v>
          </cell>
          <cell r="C77" t="str">
            <v>Trust</v>
          </cell>
          <cell r="D77">
            <v>1.0951949999999999</v>
          </cell>
        </row>
        <row r="78">
          <cell r="A78" t="str">
            <v>RXV</v>
          </cell>
          <cell r="B78" t="str">
            <v>GREATER MANCHESTER WEST MENTAL HEALTH NHS FOUNDATION TRUST</v>
          </cell>
          <cell r="C78" t="str">
            <v>Trust</v>
          </cell>
          <cell r="D78">
            <v>1.0502479999999998</v>
          </cell>
        </row>
        <row r="79">
          <cell r="A79" t="str">
            <v>RJ1</v>
          </cell>
          <cell r="B79" t="str">
            <v>GUY'S AND ST THOMAS' NHS FOUNDATION TRUST</v>
          </cell>
          <cell r="C79" t="str">
            <v>Trust</v>
          </cell>
          <cell r="D79">
            <v>1.277029</v>
          </cell>
        </row>
        <row r="80">
          <cell r="A80" t="str">
            <v>RN5</v>
          </cell>
          <cell r="B80" t="str">
            <v>HAMPSHIRE HOSPITALS NHS FOUNDATION TRUST</v>
          </cell>
          <cell r="C80" t="str">
            <v>Trust</v>
          </cell>
          <cell r="D80">
            <v>1.1096059999999999</v>
          </cell>
        </row>
        <row r="81">
          <cell r="A81" t="str">
            <v>RCD</v>
          </cell>
          <cell r="B81" t="str">
            <v>HARROGATE AND DISTRICT NHS FOUNDATION TRUST</v>
          </cell>
          <cell r="C81" t="str">
            <v>Trust</v>
          </cell>
          <cell r="D81">
            <v>1.0393399999999999</v>
          </cell>
        </row>
        <row r="82">
          <cell r="A82" t="str">
            <v>RR1</v>
          </cell>
          <cell r="B82" t="str">
            <v>HEART OF ENGLAND NHS FOUNDATION TRUST</v>
          </cell>
          <cell r="C82" t="str">
            <v>Trust</v>
          </cell>
          <cell r="D82">
            <v>1.049045</v>
          </cell>
        </row>
        <row r="83">
          <cell r="A83" t="str">
            <v>RD7</v>
          </cell>
          <cell r="B83" t="str">
            <v>HEATHERWOOD AND WEXHAM PARK HOSPITALS NHS FOUNDATION TRUST</v>
          </cell>
          <cell r="C83" t="str">
            <v>Trust</v>
          </cell>
          <cell r="D83">
            <v>1.1686669999999999</v>
          </cell>
        </row>
        <row r="84">
          <cell r="A84" t="str">
            <v>RY4</v>
          </cell>
          <cell r="B84" t="str">
            <v>HERTFORDSHIRE COMMUNITY NHS TRUST</v>
          </cell>
          <cell r="C84" t="str">
            <v>Trust</v>
          </cell>
          <cell r="D84">
            <v>1.1349209999999998</v>
          </cell>
        </row>
        <row r="85">
          <cell r="A85" t="str">
            <v>RWR</v>
          </cell>
          <cell r="B85" t="str">
            <v>HERTFORDSHIRE PARTNERSHIP UNIVERSITY NHS FOUNDATION TRUST</v>
          </cell>
          <cell r="C85" t="str">
            <v>Trust</v>
          </cell>
          <cell r="D85">
            <v>1.1447779999999999</v>
          </cell>
        </row>
        <row r="86">
          <cell r="A86" t="str">
            <v>RQQ</v>
          </cell>
          <cell r="B86" t="str">
            <v>HINCHINGBROOKE HEALTH CARE NHS TRUST</v>
          </cell>
          <cell r="C86" t="str">
            <v>Trust</v>
          </cell>
          <cell r="D86">
            <v>1.0796949999999998</v>
          </cell>
        </row>
        <row r="87">
          <cell r="A87" t="str">
            <v>RQX</v>
          </cell>
          <cell r="B87" t="str">
            <v>HOMERTON UNIVERSITY HOSPITAL NHS FOUNDATION TRUST</v>
          </cell>
          <cell r="C87" t="str">
            <v>Trust</v>
          </cell>
          <cell r="D87">
            <v>1.205155</v>
          </cell>
        </row>
        <row r="88">
          <cell r="A88" t="str">
            <v>RY9</v>
          </cell>
          <cell r="B88" t="str">
            <v>HOUNSLOW AND RICHMOND COMMUNITY HEALTHCARE NHS TRUST</v>
          </cell>
          <cell r="C88" t="str">
            <v>Trust</v>
          </cell>
          <cell r="D88">
            <v>1.179365</v>
          </cell>
        </row>
        <row r="89">
          <cell r="A89" t="str">
            <v>RWA</v>
          </cell>
          <cell r="B89" t="str">
            <v>HULL AND EAST YORKSHIRE HOSPITALS NHS TRUST</v>
          </cell>
          <cell r="C89" t="str">
            <v>Trust</v>
          </cell>
          <cell r="D89">
            <v>1.015522</v>
          </cell>
        </row>
        <row r="90">
          <cell r="A90" t="str">
            <v>RV9</v>
          </cell>
          <cell r="B90" t="str">
            <v>HUMBER NHS FOUNDATION TRUST</v>
          </cell>
          <cell r="C90" t="str">
            <v>Trust</v>
          </cell>
          <cell r="D90">
            <v>1.018732</v>
          </cell>
        </row>
        <row r="91">
          <cell r="A91" t="str">
            <v>RYJ</v>
          </cell>
          <cell r="B91" t="str">
            <v>IMPERIAL COLLEGE HEALTHCARE NHS TRUST</v>
          </cell>
          <cell r="C91" t="str">
            <v>Trust</v>
          </cell>
          <cell r="D91">
            <v>1.241725</v>
          </cell>
        </row>
        <row r="92">
          <cell r="A92" t="str">
            <v>RGQ</v>
          </cell>
          <cell r="B92" t="str">
            <v>IPSWICH HOSPITAL NHS TRUST</v>
          </cell>
          <cell r="C92" t="str">
            <v>Trust</v>
          </cell>
          <cell r="D92">
            <v>1.04491</v>
          </cell>
        </row>
        <row r="93">
          <cell r="A93" t="str">
            <v>R1F</v>
          </cell>
          <cell r="B93" t="str">
            <v>ISLE OF WIGHT NHS TRUST</v>
          </cell>
          <cell r="C93" t="str">
            <v>Trust</v>
          </cell>
          <cell r="D93">
            <v>1.0510729999999999</v>
          </cell>
        </row>
        <row r="94">
          <cell r="A94" t="str">
            <v>RGP</v>
          </cell>
          <cell r="B94" t="str">
            <v>JAMES PAGET UNIVERSITY HOSPITALS NHS FOUNDATION TRUST</v>
          </cell>
          <cell r="C94" t="str">
            <v>Trust</v>
          </cell>
          <cell r="D94">
            <v>1.018651</v>
          </cell>
        </row>
        <row r="95">
          <cell r="A95" t="str">
            <v>RXY</v>
          </cell>
          <cell r="B95" t="str">
            <v>KENT AND MEDWAY NHS AND SOCIAL CARE PARTNERSHIP TRUST</v>
          </cell>
          <cell r="C95" t="str">
            <v>Trust</v>
          </cell>
          <cell r="D95">
            <v>1.0973949999999999</v>
          </cell>
        </row>
        <row r="96">
          <cell r="A96" t="str">
            <v>RYY</v>
          </cell>
          <cell r="B96" t="str">
            <v>KENT COMMUNITY HEALTH NHS TRUST</v>
          </cell>
          <cell r="C96" t="str">
            <v>Trust</v>
          </cell>
          <cell r="D96">
            <v>1.0733189999999999</v>
          </cell>
        </row>
        <row r="97">
          <cell r="A97" t="str">
            <v>RNQ</v>
          </cell>
          <cell r="B97" t="str">
            <v>KETTERING GENERAL HOSPITAL NHS FOUNDATION TRUST</v>
          </cell>
          <cell r="C97" t="str">
            <v>Trust</v>
          </cell>
          <cell r="D97">
            <v>1.054268</v>
          </cell>
        </row>
        <row r="98">
          <cell r="A98" t="str">
            <v>RJZ</v>
          </cell>
          <cell r="B98" t="str">
            <v>KING'S COLLEGE HOSPITAL NHS FOUNDATION TRUST</v>
          </cell>
          <cell r="C98" t="str">
            <v>Trust</v>
          </cell>
          <cell r="D98">
            <v>1.2132259999999999</v>
          </cell>
        </row>
        <row r="99">
          <cell r="A99" t="str">
            <v>RAX</v>
          </cell>
          <cell r="B99" t="str">
            <v>KINGSTON HOSPITAL NHS FOUNDATION TRUST</v>
          </cell>
          <cell r="C99" t="str">
            <v>Trust</v>
          </cell>
          <cell r="D99">
            <v>1.207517</v>
          </cell>
        </row>
        <row r="100">
          <cell r="A100" t="str">
            <v>RW5</v>
          </cell>
          <cell r="B100" t="str">
            <v>LANCASHIRE CARE NHS FOUNDATION TRUST</v>
          </cell>
          <cell r="C100" t="str">
            <v>Trust</v>
          </cell>
          <cell r="D100">
            <v>1.0313509999999999</v>
          </cell>
        </row>
        <row r="101">
          <cell r="A101" t="str">
            <v>RXN</v>
          </cell>
          <cell r="B101" t="str">
            <v>LANCASHIRE TEACHING HOSPITALS NHS FOUNDATION TRUST</v>
          </cell>
          <cell r="C101" t="str">
            <v>Trust</v>
          </cell>
          <cell r="D101">
            <v>1.0354109999999999</v>
          </cell>
        </row>
        <row r="102">
          <cell r="A102" t="str">
            <v>RGD</v>
          </cell>
          <cell r="B102" t="str">
            <v>LEEDS AND YORK PARTNERSHIP NHS FOUNDATION TRUST</v>
          </cell>
          <cell r="C102" t="str">
            <v>Trust</v>
          </cell>
          <cell r="D102">
            <v>1.0401209999999999</v>
          </cell>
        </row>
        <row r="103">
          <cell r="A103" t="str">
            <v>RY6</v>
          </cell>
          <cell r="B103" t="str">
            <v>LEEDS COMMUNITY HEALTHCARE NHS TRUST</v>
          </cell>
          <cell r="C103" t="str">
            <v>Trust</v>
          </cell>
          <cell r="D103">
            <v>1.0503279999999999</v>
          </cell>
        </row>
        <row r="104">
          <cell r="A104" t="str">
            <v>RR8</v>
          </cell>
          <cell r="B104" t="str">
            <v>LEEDS TEACHING HOSPITALS NHS TRUST</v>
          </cell>
          <cell r="C104" t="str">
            <v>Trust</v>
          </cell>
          <cell r="D104">
            <v>1.046098</v>
          </cell>
        </row>
        <row r="105">
          <cell r="A105" t="str">
            <v>RT5</v>
          </cell>
          <cell r="B105" t="str">
            <v>LEICESTERSHIRE PARTNERSHIP NHS TRUST</v>
          </cell>
          <cell r="C105" t="str">
            <v>Trust</v>
          </cell>
          <cell r="D105">
            <v>1.0432489999999999</v>
          </cell>
        </row>
        <row r="106">
          <cell r="A106" t="str">
            <v>RJ2</v>
          </cell>
          <cell r="B106" t="str">
            <v>LEWISHAM AND GREENWICH NHS TRUST</v>
          </cell>
          <cell r="C106" t="str">
            <v>Trust</v>
          </cell>
          <cell r="D106">
            <v>1.2043010000000001</v>
          </cell>
        </row>
        <row r="107">
          <cell r="A107" t="str">
            <v>RY5</v>
          </cell>
          <cell r="B107" t="str">
            <v>LINCOLNSHIRE COMMUNITY HEALTH SERVICES NHS TRUST</v>
          </cell>
          <cell r="C107" t="str">
            <v>Trust</v>
          </cell>
          <cell r="D107">
            <v>1.015523</v>
          </cell>
        </row>
        <row r="108">
          <cell r="A108" t="str">
            <v>RP7</v>
          </cell>
          <cell r="B108" t="str">
            <v>LINCOLNSHIRE PARTNERSHIP NHS FOUNDATION TRUST</v>
          </cell>
          <cell r="C108" t="str">
            <v>Trust</v>
          </cell>
          <cell r="D108">
            <v>1.0160039999999999</v>
          </cell>
        </row>
        <row r="109">
          <cell r="A109" t="str">
            <v>RY1</v>
          </cell>
          <cell r="B109" t="str">
            <v>LIVERPOOL COMMUNITY HEALTH NHS TRUST</v>
          </cell>
          <cell r="C109" t="str">
            <v>Trust</v>
          </cell>
          <cell r="D109">
            <v>1.0439719999999999</v>
          </cell>
        </row>
        <row r="110">
          <cell r="A110" t="str">
            <v>RBQ</v>
          </cell>
          <cell r="B110" t="str">
            <v>LIVERPOOL HEART AND CHEST HOSPITAL NHS FOUNDATION TRUST</v>
          </cell>
          <cell r="C110" t="str">
            <v>Trust</v>
          </cell>
          <cell r="D110">
            <v>1.0417699999999999</v>
          </cell>
        </row>
        <row r="111">
          <cell r="A111" t="str">
            <v>REP</v>
          </cell>
          <cell r="B111" t="str">
            <v>LIVERPOOL WOMEN'S NHS FOUNDATION TRUST</v>
          </cell>
          <cell r="C111" t="str">
            <v>Trust</v>
          </cell>
          <cell r="D111">
            <v>1.0404499999999999</v>
          </cell>
        </row>
        <row r="112">
          <cell r="A112" t="str">
            <v>RRU</v>
          </cell>
          <cell r="B112" t="str">
            <v>LONDON AMBULANCE SERVICE NHS TRUST</v>
          </cell>
          <cell r="C112" t="str">
            <v>Trust</v>
          </cell>
          <cell r="D112">
            <v>1.1964869999999999</v>
          </cell>
        </row>
        <row r="113">
          <cell r="A113" t="str">
            <v>RC9</v>
          </cell>
          <cell r="B113" t="str">
            <v>LUTON AND DUNSTABLE UNIVERSITY HOSPITAL NHS FOUNDATION TRUST</v>
          </cell>
          <cell r="C113" t="str">
            <v>Trust</v>
          </cell>
          <cell r="D113">
            <v>1.1202649999999998</v>
          </cell>
        </row>
        <row r="114">
          <cell r="A114" t="str">
            <v>RWF</v>
          </cell>
          <cell r="B114" t="str">
            <v>MAIDSTONE AND TUNBRIDGE WELLS NHS TRUST</v>
          </cell>
          <cell r="C114" t="str">
            <v>Trust</v>
          </cell>
          <cell r="D114">
            <v>1.1095079999999999</v>
          </cell>
        </row>
        <row r="115">
          <cell r="A115" t="str">
            <v>TAE</v>
          </cell>
          <cell r="B115" t="str">
            <v>MANCHESTER MENTAL HEALTH AND SOCIAL CARE TRUST</v>
          </cell>
          <cell r="C115" t="str">
            <v>Trust</v>
          </cell>
          <cell r="D115">
            <v>1.0565419999999999</v>
          </cell>
        </row>
        <row r="116">
          <cell r="A116" t="str">
            <v>RPA</v>
          </cell>
          <cell r="B116" t="str">
            <v>MEDWAY NHS FOUNDATION TRUST</v>
          </cell>
          <cell r="C116" t="str">
            <v>Trust</v>
          </cell>
          <cell r="D116">
            <v>1.1015969999999999</v>
          </cell>
        </row>
        <row r="117">
          <cell r="A117" t="str">
            <v>RW4</v>
          </cell>
          <cell r="B117" t="str">
            <v>MERSEY CARE NHS TRUST</v>
          </cell>
          <cell r="C117" t="str">
            <v>Trust</v>
          </cell>
          <cell r="D117">
            <v>1.038589</v>
          </cell>
        </row>
        <row r="118">
          <cell r="A118" t="str">
            <v>RBT</v>
          </cell>
          <cell r="B118" t="str">
            <v>MID CHESHIRE HOSPITALS NHS FOUNDATION TRUST</v>
          </cell>
          <cell r="C118" t="str">
            <v>Trust</v>
          </cell>
          <cell r="D118">
            <v>1.043693</v>
          </cell>
        </row>
        <row r="119">
          <cell r="A119" t="str">
            <v>RQ8</v>
          </cell>
          <cell r="B119" t="str">
            <v>MID ESSEX HOSPITAL SERVICES NHS TRUST</v>
          </cell>
          <cell r="C119" t="str">
            <v>Trust</v>
          </cell>
          <cell r="D119">
            <v>1.0992230000000001</v>
          </cell>
        </row>
        <row r="120">
          <cell r="A120" t="str">
            <v>RJD</v>
          </cell>
          <cell r="B120" t="str">
            <v>MID STAFFORDSHIRE NHS FOUNDATION TRUST</v>
          </cell>
          <cell r="C120" t="str">
            <v>Trust</v>
          </cell>
          <cell r="D120">
            <v>1.034867</v>
          </cell>
        </row>
        <row r="121">
          <cell r="A121" t="str">
            <v>RXF</v>
          </cell>
          <cell r="B121" t="str">
            <v>MID YORKSHIRE HOSPITALS NHS TRUST</v>
          </cell>
          <cell r="C121" t="str">
            <v>Trust</v>
          </cell>
          <cell r="D121">
            <v>1.0406009999999999</v>
          </cell>
        </row>
        <row r="122">
          <cell r="A122" t="str">
            <v>RD8</v>
          </cell>
          <cell r="B122" t="str">
            <v>MILTON KEYNES HOSPITAL NHS FOUNDATION TRUST</v>
          </cell>
          <cell r="C122" t="str">
            <v>Trust</v>
          </cell>
          <cell r="D122">
            <v>1.106109</v>
          </cell>
        </row>
        <row r="123">
          <cell r="A123" t="str">
            <v>RP6</v>
          </cell>
          <cell r="B123" t="str">
            <v>MOORFIELDS EYE HOSPITAL NHS FOUNDATION TRUST</v>
          </cell>
          <cell r="C123" t="str">
            <v>Trust</v>
          </cell>
          <cell r="D123">
            <v>1.2646409999999999</v>
          </cell>
        </row>
        <row r="124">
          <cell r="A124" t="str">
            <v>RM1</v>
          </cell>
          <cell r="B124" t="str">
            <v>NORFOLK AND NORWICH UNIVERSITY HOSPITALS NHS FOUNDATION TRUST</v>
          </cell>
          <cell r="C124" t="str">
            <v>Trust</v>
          </cell>
          <cell r="D124">
            <v>1.0152649999999999</v>
          </cell>
        </row>
        <row r="125">
          <cell r="A125" t="str">
            <v>RMY</v>
          </cell>
          <cell r="B125" t="str">
            <v>NORFOLK AND SUFFOLK NHS FOUNDATION TRUST</v>
          </cell>
          <cell r="C125" t="str">
            <v>Trust</v>
          </cell>
          <cell r="D125">
            <v>1.0252829999999999</v>
          </cell>
        </row>
        <row r="126">
          <cell r="A126" t="str">
            <v>RY3</v>
          </cell>
          <cell r="B126" t="str">
            <v>NORFOLK COMMUNITY HEALTH AND CARE NHS TRUST</v>
          </cell>
          <cell r="C126" t="str">
            <v>Trust</v>
          </cell>
          <cell r="D126">
            <v>1.0192870000000001</v>
          </cell>
        </row>
        <row r="127">
          <cell r="A127" t="str">
            <v>RVJ</v>
          </cell>
          <cell r="B127" t="str">
            <v>NORTH BRISTOL NHS TRUST</v>
          </cell>
          <cell r="C127" t="str">
            <v>Trust</v>
          </cell>
          <cell r="D127">
            <v>1.0784639999999999</v>
          </cell>
        </row>
        <row r="128">
          <cell r="A128" t="str">
            <v>RNL</v>
          </cell>
          <cell r="B128" t="str">
            <v>NORTH CUMBRIA UNIVERSITY HOSPITALS NHS TRUST</v>
          </cell>
          <cell r="C128" t="str">
            <v>Trust</v>
          </cell>
          <cell r="D128">
            <v>1.028605</v>
          </cell>
        </row>
        <row r="129">
          <cell r="A129" t="str">
            <v>RX6</v>
          </cell>
          <cell r="B129" t="str">
            <v>NORTH EAST AMBULANCE SERVICE NHS FOUNDATION TRUST</v>
          </cell>
          <cell r="C129" t="str">
            <v>Trust</v>
          </cell>
          <cell r="D129">
            <v>1.0300240000000001</v>
          </cell>
        </row>
        <row r="130">
          <cell r="A130" t="str">
            <v>RAT</v>
          </cell>
          <cell r="B130" t="str">
            <v>NORTH EAST LONDON NHS FOUNDATION TRUST</v>
          </cell>
          <cell r="C130" t="str">
            <v>Trust</v>
          </cell>
          <cell r="D130">
            <v>1.1728689999999999</v>
          </cell>
        </row>
        <row r="131">
          <cell r="A131" t="str">
            <v>RRD</v>
          </cell>
          <cell r="B131" t="str">
            <v>NORTH ESSEX PARTNERSHIP UNIVERSITY NHS FOUNDATION TRUST</v>
          </cell>
          <cell r="C131" t="str">
            <v>Trust</v>
          </cell>
          <cell r="D131">
            <v>1.0865050000000001</v>
          </cell>
        </row>
        <row r="132">
          <cell r="A132" t="str">
            <v>RAP</v>
          </cell>
          <cell r="B132" t="str">
            <v>NORTH MIDDLESEX UNIVERSITY HOSPITAL NHS TRUST</v>
          </cell>
          <cell r="C132" t="str">
            <v>Trust</v>
          </cell>
          <cell r="D132">
            <v>1.201214</v>
          </cell>
        </row>
        <row r="133">
          <cell r="A133" t="str">
            <v>RLY</v>
          </cell>
          <cell r="B133" t="str">
            <v>NORTH STAFFORDSHIRE COMBINED HEALTHCARE NHS TRUST</v>
          </cell>
          <cell r="C133" t="str">
            <v>Trust</v>
          </cell>
          <cell r="D133">
            <v>1.023582</v>
          </cell>
        </row>
        <row r="134">
          <cell r="A134" t="str">
            <v>RVW</v>
          </cell>
          <cell r="B134" t="str">
            <v>NORTH TEES AND HARTLEPOOL NHS FOUNDATION TRUST</v>
          </cell>
          <cell r="C134" t="str">
            <v>Trust</v>
          </cell>
          <cell r="D134">
            <v>1.024769</v>
          </cell>
        </row>
        <row r="135">
          <cell r="A135" t="str">
            <v>RX7</v>
          </cell>
          <cell r="B135" t="str">
            <v>NORTH WEST AMBULANCE SERVICE NHS TRUST</v>
          </cell>
          <cell r="C135" t="str">
            <v>Trust</v>
          </cell>
          <cell r="D135">
            <v>1.046667</v>
          </cell>
        </row>
        <row r="136">
          <cell r="A136" t="str">
            <v>RV8</v>
          </cell>
          <cell r="B136" t="str">
            <v>NORTH WEST LONDON HOSPITALS NHS TRUST</v>
          </cell>
          <cell r="C136" t="str">
            <v>Trust</v>
          </cell>
          <cell r="D136">
            <v>1.1954050000000001</v>
          </cell>
        </row>
        <row r="137">
          <cell r="A137" t="str">
            <v>RNS</v>
          </cell>
          <cell r="B137" t="str">
            <v>NORTHAMPTON GENERAL HOSPITAL NHS TRUST</v>
          </cell>
          <cell r="C137" t="str">
            <v>Trust</v>
          </cell>
          <cell r="D137">
            <v>1.061131</v>
          </cell>
        </row>
        <row r="138">
          <cell r="A138" t="str">
            <v>RP1</v>
          </cell>
          <cell r="B138" t="str">
            <v>NORTHAMPTONSHIRE HEALTHCARE NHS FOUNDATION TRUST</v>
          </cell>
          <cell r="C138" t="str">
            <v>Trust</v>
          </cell>
          <cell r="D138">
            <v>1.0575319999999999</v>
          </cell>
        </row>
        <row r="139">
          <cell r="A139" t="str">
            <v>RBZ</v>
          </cell>
          <cell r="B139" t="str">
            <v>NORTHERN DEVON HEALTHCARE NHS TRUST</v>
          </cell>
          <cell r="C139" t="str">
            <v>Trust</v>
          </cell>
          <cell r="D139">
            <v>1.019398</v>
          </cell>
        </row>
        <row r="140">
          <cell r="A140" t="str">
            <v>RJL</v>
          </cell>
          <cell r="B140" t="str">
            <v>NORTHERN LINCOLNSHIRE AND GOOLE NHS FOUNDATION TRUST</v>
          </cell>
          <cell r="C140" t="str">
            <v>Trust</v>
          </cell>
          <cell r="D140">
            <v>1.025093</v>
          </cell>
        </row>
        <row r="141">
          <cell r="A141" t="str">
            <v>RX4</v>
          </cell>
          <cell r="B141" t="str">
            <v>NORTHUMBERLAND, TYNE AND WEAR NHS FOUNDATION TRUST</v>
          </cell>
          <cell r="C141" t="str">
            <v>Trust</v>
          </cell>
          <cell r="D141">
            <v>1.0293909999999999</v>
          </cell>
        </row>
        <row r="142">
          <cell r="A142" t="str">
            <v>RTF</v>
          </cell>
          <cell r="B142" t="str">
            <v>NORTHUMBRIA HEALTHCARE NHS FOUNDATION TRUST</v>
          </cell>
          <cell r="C142" t="str">
            <v>Trust</v>
          </cell>
          <cell r="D142">
            <v>1.030009</v>
          </cell>
        </row>
        <row r="143">
          <cell r="A143" t="str">
            <v>RX1</v>
          </cell>
          <cell r="B143" t="str">
            <v>NOTTINGHAM UNIVERSITY HOSPITALS NHS TRUST</v>
          </cell>
          <cell r="C143" t="str">
            <v>Trust</v>
          </cell>
          <cell r="D143">
            <v>1.0387249999999999</v>
          </cell>
        </row>
        <row r="144">
          <cell r="A144" t="str">
            <v>RHA</v>
          </cell>
          <cell r="B144" t="str">
            <v>NOTTINGHAMSHIRE HEALTHCARE NHS TRUST</v>
          </cell>
          <cell r="C144" t="str">
            <v>Trust</v>
          </cell>
          <cell r="D144">
            <v>1.0324309999999999</v>
          </cell>
        </row>
        <row r="145">
          <cell r="A145" t="str">
            <v>RNU</v>
          </cell>
          <cell r="B145" t="str">
            <v>OXFORD HEALTH NHS FOUNDATION TRUST</v>
          </cell>
          <cell r="C145" t="str">
            <v>Trust</v>
          </cell>
          <cell r="D145">
            <v>1.1106369999999999</v>
          </cell>
        </row>
        <row r="146">
          <cell r="A146" t="str">
            <v>RTH</v>
          </cell>
          <cell r="B146" t="str">
            <v>OXFORD UNIVERSITY HOSPITALS NHS TRUST</v>
          </cell>
          <cell r="C146" t="str">
            <v>Trust</v>
          </cell>
          <cell r="D146">
            <v>1.100325</v>
          </cell>
        </row>
        <row r="147">
          <cell r="A147" t="str">
            <v>RPG</v>
          </cell>
          <cell r="B147" t="str">
            <v>OXLEAS NHS FOUNDATION TRUST</v>
          </cell>
          <cell r="C147" t="str">
            <v>Trust</v>
          </cell>
          <cell r="D147">
            <v>1.177673</v>
          </cell>
        </row>
        <row r="148">
          <cell r="A148" t="str">
            <v>RGM</v>
          </cell>
          <cell r="B148" t="str">
            <v>PAPWORTH HOSPITAL NHS FOUNDATION TRUST</v>
          </cell>
          <cell r="C148" t="str">
            <v>Trust</v>
          </cell>
          <cell r="D148">
            <v>1.080171</v>
          </cell>
        </row>
        <row r="149">
          <cell r="A149" t="str">
            <v>RW6</v>
          </cell>
          <cell r="B149" t="str">
            <v>PENNINE ACUTE HOSPITALS NHS TRUST</v>
          </cell>
          <cell r="C149" t="str">
            <v>Trust</v>
          </cell>
          <cell r="D149">
            <v>1.0489459999999999</v>
          </cell>
        </row>
        <row r="150">
          <cell r="A150" t="str">
            <v>RT2</v>
          </cell>
          <cell r="B150" t="str">
            <v>PENNINE CARE NHS FOUNDATION TRUST</v>
          </cell>
          <cell r="C150" t="str">
            <v>Trust</v>
          </cell>
          <cell r="D150">
            <v>1.05132</v>
          </cell>
        </row>
        <row r="151">
          <cell r="A151" t="str">
            <v>RGN</v>
          </cell>
          <cell r="B151" t="str">
            <v>PETERBOROUGH AND STAMFORD HOSPITALS NHS FOUNDATION TRUST</v>
          </cell>
          <cell r="C151" t="str">
            <v>Trust</v>
          </cell>
          <cell r="D151">
            <v>1.060238</v>
          </cell>
        </row>
        <row r="152">
          <cell r="A152" t="str">
            <v>RK9</v>
          </cell>
          <cell r="B152" t="str">
            <v>PLYMOUTH HOSPITALS NHS TRUST</v>
          </cell>
          <cell r="C152" t="str">
            <v>Trust</v>
          </cell>
          <cell r="D152">
            <v>1.0158199999999999</v>
          </cell>
        </row>
        <row r="153">
          <cell r="A153" t="str">
            <v>RD3</v>
          </cell>
          <cell r="B153" t="str">
            <v>POOLE HOSPITAL NHS FOUNDATION TRUST</v>
          </cell>
          <cell r="C153" t="str">
            <v>Trust</v>
          </cell>
          <cell r="D153">
            <v>1.0666309999999999</v>
          </cell>
        </row>
        <row r="154">
          <cell r="A154" t="str">
            <v>RHU</v>
          </cell>
          <cell r="B154" t="str">
            <v>PORTSMOUTH HOSPITALS NHS TRUST</v>
          </cell>
          <cell r="C154" t="str">
            <v>Trust</v>
          </cell>
          <cell r="D154">
            <v>1.0889769999999999</v>
          </cell>
        </row>
        <row r="155">
          <cell r="A155" t="str">
            <v>RPC</v>
          </cell>
          <cell r="B155" t="str">
            <v>QUEEN VICTORIA HOSPITAL NHS FOUNDATION TRUST</v>
          </cell>
          <cell r="C155" t="str">
            <v>Trust</v>
          </cell>
          <cell r="D155">
            <v>1.1429179999999999</v>
          </cell>
        </row>
        <row r="156">
          <cell r="A156" t="str">
            <v>RXE</v>
          </cell>
          <cell r="B156" t="str">
            <v>ROTHERHAM DONCASTER AND SOUTH HUMBER NHS FOUNDATION TRUST</v>
          </cell>
          <cell r="C156" t="str">
            <v>Trust</v>
          </cell>
          <cell r="D156">
            <v>1.0342529999999999</v>
          </cell>
        </row>
        <row r="157">
          <cell r="A157" t="str">
            <v>RHW</v>
          </cell>
          <cell r="B157" t="str">
            <v>ROYAL BERKSHIRE NHS FOUNDATION TRUST</v>
          </cell>
          <cell r="C157" t="str">
            <v>Trust</v>
          </cell>
          <cell r="D157">
            <v>1.149759</v>
          </cell>
        </row>
        <row r="158">
          <cell r="A158" t="str">
            <v>RT3</v>
          </cell>
          <cell r="B158" t="str">
            <v>ROYAL BROMPTON &amp; HAREFIELD NHS FOUNDATION TRUST</v>
          </cell>
          <cell r="C158" t="str">
            <v>Trust</v>
          </cell>
          <cell r="D158">
            <v>1.2531949999999998</v>
          </cell>
        </row>
        <row r="159">
          <cell r="A159" t="str">
            <v>REF</v>
          </cell>
          <cell r="B159" t="str">
            <v>ROYAL CORNWALL HOSPITALS NHS TRUST</v>
          </cell>
          <cell r="C159" t="str">
            <v>Trust</v>
          </cell>
          <cell r="D159">
            <v>1.0031889999999999</v>
          </cell>
        </row>
        <row r="160">
          <cell r="A160" t="str">
            <v>RH8</v>
          </cell>
          <cell r="B160" t="str">
            <v>ROYAL DEVON AND EXETER NHS FOUNDATION TRUST</v>
          </cell>
          <cell r="C160" t="str">
            <v>Trust</v>
          </cell>
          <cell r="D160">
            <v>1.0211479999999999</v>
          </cell>
        </row>
        <row r="161">
          <cell r="A161" t="str">
            <v>RAL</v>
          </cell>
          <cell r="B161" t="str">
            <v>ROYAL FREE LONDON NHS FOUNDATION TRUST</v>
          </cell>
          <cell r="C161" t="str">
            <v>Trust</v>
          </cell>
          <cell r="D161">
            <v>1.2464759999999999</v>
          </cell>
        </row>
        <row r="162">
          <cell r="A162" t="str">
            <v>RQ6</v>
          </cell>
          <cell r="B162" t="str">
            <v>ROYAL LIVERPOOL AND BROADGREEN UNIVERSITY HOSPITALS NHS TRUST</v>
          </cell>
          <cell r="C162" t="str">
            <v>Trust</v>
          </cell>
          <cell r="D162">
            <v>1.042243</v>
          </cell>
        </row>
        <row r="163">
          <cell r="A163" t="str">
            <v>RBB</v>
          </cell>
          <cell r="B163" t="str">
            <v>ROYAL NATIONAL HOSPITAL FOR RHEUMATIC DISEASES NHS FOUNDATION TRUST</v>
          </cell>
          <cell r="C163" t="str">
            <v>Trust</v>
          </cell>
          <cell r="D163">
            <v>1.1004039999999999</v>
          </cell>
        </row>
        <row r="164">
          <cell r="A164" t="str">
            <v>RAN</v>
          </cell>
          <cell r="B164" t="str">
            <v>ROYAL NATIONAL ORTHOPAEDIC HOSPITAL NHS TRUST</v>
          </cell>
          <cell r="C164" t="str">
            <v>Trust</v>
          </cell>
          <cell r="D164">
            <v>1.179951</v>
          </cell>
        </row>
        <row r="165">
          <cell r="A165" t="str">
            <v>RA2</v>
          </cell>
          <cell r="B165" t="str">
            <v>ROYAL SURREY COUNTY HOSPITAL NHS FOUNDATION TRUST</v>
          </cell>
          <cell r="C165" t="str">
            <v>Trust</v>
          </cell>
          <cell r="D165">
            <v>1.1599819999999998</v>
          </cell>
        </row>
        <row r="166">
          <cell r="A166" t="str">
            <v>RD1</v>
          </cell>
          <cell r="B166" t="str">
            <v>ROYAL UNITED HOSPITAL BATH NHS TRUST</v>
          </cell>
          <cell r="C166" t="str">
            <v>Trust</v>
          </cell>
          <cell r="D166">
            <v>1.080476</v>
          </cell>
        </row>
        <row r="167">
          <cell r="A167" t="str">
            <v>RM3</v>
          </cell>
          <cell r="B167" t="str">
            <v>SALFORD ROYAL NHS FOUNDATION TRUST</v>
          </cell>
          <cell r="C167" t="str">
            <v>Trust</v>
          </cell>
          <cell r="D167">
            <v>1.0559749999999999</v>
          </cell>
        </row>
        <row r="168">
          <cell r="A168" t="str">
            <v>RNZ</v>
          </cell>
          <cell r="B168" t="str">
            <v>SALISBURY NHS FOUNDATION TRUST</v>
          </cell>
          <cell r="C168" t="str">
            <v>Trust</v>
          </cell>
          <cell r="D168">
            <v>1.070335</v>
          </cell>
        </row>
        <row r="169">
          <cell r="A169" t="str">
            <v>RXK</v>
          </cell>
          <cell r="B169" t="str">
            <v>SANDWELL AND WEST BIRMINGHAM HOSPITALS NHS TRUST</v>
          </cell>
          <cell r="C169" t="str">
            <v>Trust</v>
          </cell>
          <cell r="D169">
            <v>1.040565</v>
          </cell>
        </row>
        <row r="170">
          <cell r="A170" t="str">
            <v>RCU</v>
          </cell>
          <cell r="B170" t="str">
            <v>SHEFFIELD CHILDREN'S NHS FOUNDATION TRUST</v>
          </cell>
          <cell r="C170" t="str">
            <v>Trust</v>
          </cell>
          <cell r="D170">
            <v>1.032715</v>
          </cell>
        </row>
        <row r="171">
          <cell r="A171" t="str">
            <v>TAH</v>
          </cell>
          <cell r="B171" t="str">
            <v>SHEFFIELD HEALTH &amp; SOCIAL CARE NHS FOUNDATION TRUST</v>
          </cell>
          <cell r="C171" t="str">
            <v>Trust</v>
          </cell>
          <cell r="D171">
            <v>1.0305</v>
          </cell>
        </row>
        <row r="172">
          <cell r="A172" t="str">
            <v>RHQ</v>
          </cell>
          <cell r="B172" t="str">
            <v>SHEFFIELD TEACHING HOSPITALS NHS FOUNDATION TRUST</v>
          </cell>
          <cell r="C172" t="str">
            <v>Trust</v>
          </cell>
          <cell r="D172">
            <v>1.0294220000000001</v>
          </cell>
        </row>
        <row r="173">
          <cell r="A173" t="str">
            <v>RK5</v>
          </cell>
          <cell r="B173" t="str">
            <v>SHERWOOD FOREST HOSPITALS NHS FOUNDATION TRUST</v>
          </cell>
          <cell r="C173" t="str">
            <v>Trust</v>
          </cell>
          <cell r="D173">
            <v>1.031436</v>
          </cell>
        </row>
        <row r="174">
          <cell r="A174" t="str">
            <v>RXW</v>
          </cell>
          <cell r="B174" t="str">
            <v>SHREWSBURY AND TELFORD HOSPITAL NHS TRUST</v>
          </cell>
          <cell r="C174" t="str">
            <v>Trust</v>
          </cell>
          <cell r="D174">
            <v>1.0262500000000001</v>
          </cell>
        </row>
        <row r="175">
          <cell r="A175" t="str">
            <v>R1D</v>
          </cell>
          <cell r="B175" t="str">
            <v>SHROPSHIRE COMMUNITY HEALTH NHS TRUST</v>
          </cell>
          <cell r="C175" t="str">
            <v>Trust</v>
          </cell>
          <cell r="D175">
            <v>1.032492</v>
          </cell>
        </row>
        <row r="176">
          <cell r="A176" t="str">
            <v>R1C</v>
          </cell>
          <cell r="B176" t="str">
            <v>SOLENT NHS TRUST</v>
          </cell>
          <cell r="C176" t="str">
            <v>Trust</v>
          </cell>
          <cell r="D176">
            <v>1.0921650000000001</v>
          </cell>
        </row>
        <row r="177">
          <cell r="A177" t="str">
            <v>RH5</v>
          </cell>
          <cell r="B177" t="str">
            <v>SOMERSET PARTNERSHIP NHS FOUNDATION TRUST</v>
          </cell>
          <cell r="C177" t="str">
            <v>Trust</v>
          </cell>
          <cell r="D177">
            <v>1.035666</v>
          </cell>
        </row>
        <row r="178">
          <cell r="A178" t="str">
            <v>RYE</v>
          </cell>
          <cell r="B178" t="str">
            <v>SOUTH CENTRAL AMBULANCE SERVICE NHS FOUNDATION TRUST</v>
          </cell>
          <cell r="C178" t="str">
            <v>Trust</v>
          </cell>
          <cell r="D178">
            <v>1.1182989999999999</v>
          </cell>
        </row>
        <row r="179">
          <cell r="A179" t="str">
            <v>RA9</v>
          </cell>
          <cell r="B179" t="str">
            <v>SOUTH DEVON HEALTHCARE NHS FOUNDATION TRUST</v>
          </cell>
          <cell r="C179" t="str">
            <v>Trust</v>
          </cell>
          <cell r="D179">
            <v>1.013568</v>
          </cell>
        </row>
        <row r="180">
          <cell r="A180" t="str">
            <v>RYD</v>
          </cell>
          <cell r="B180" t="str">
            <v>SOUTH EAST COAST AMBULANCE SERVICE NHS FOUNDATION TRUST</v>
          </cell>
          <cell r="C180" t="str">
            <v>Trust</v>
          </cell>
          <cell r="D180">
            <v>1.094557</v>
          </cell>
        </row>
        <row r="181">
          <cell r="A181" t="str">
            <v>RWN</v>
          </cell>
          <cell r="B181" t="str">
            <v>SOUTH ESSEX PARTNERSHIP UNIVERSITY NHS FOUNDATION TRUST</v>
          </cell>
          <cell r="C181" t="str">
            <v>Trust</v>
          </cell>
          <cell r="D181">
            <v>1.1099000000000001</v>
          </cell>
        </row>
        <row r="182">
          <cell r="A182" t="str">
            <v>RV5</v>
          </cell>
          <cell r="B182" t="str">
            <v>SOUTH LONDON AND MAUDSLEY NHS FOUNDATION TRUST</v>
          </cell>
          <cell r="C182" t="str">
            <v>Trust</v>
          </cell>
          <cell r="D182">
            <v>1.1944779999999999</v>
          </cell>
        </row>
        <row r="183">
          <cell r="A183" t="str">
            <v>RRE</v>
          </cell>
          <cell r="B183" t="str">
            <v>SOUTH STAFFORDSHIRE AND SHROPSHIRE HEALTHCARE NHS FOUNDATION TRUST</v>
          </cell>
          <cell r="C183" t="str">
            <v>Trust</v>
          </cell>
          <cell r="D183">
            <v>1.0315030000000001</v>
          </cell>
        </row>
        <row r="184">
          <cell r="A184" t="str">
            <v>RTR</v>
          </cell>
          <cell r="B184" t="str">
            <v>SOUTH TEES HOSPITALS NHS FOUNDATION TRUST</v>
          </cell>
          <cell r="C184" t="str">
            <v>Trust</v>
          </cell>
          <cell r="D184">
            <v>1.029223</v>
          </cell>
        </row>
        <row r="185">
          <cell r="A185" t="str">
            <v>RE9</v>
          </cell>
          <cell r="B185" t="str">
            <v>SOUTH TYNESIDE NHS FOUNDATION TRUST</v>
          </cell>
          <cell r="C185" t="str">
            <v>Trust</v>
          </cell>
          <cell r="D185">
            <v>1.0294109999999999</v>
          </cell>
        </row>
        <row r="186">
          <cell r="A186" t="str">
            <v>RJC</v>
          </cell>
          <cell r="B186" t="str">
            <v>SOUTH WARWICKSHIRE NHS FOUNDATION TRUST</v>
          </cell>
          <cell r="C186" t="str">
            <v>Trust</v>
          </cell>
          <cell r="D186">
            <v>1.0565449999999998</v>
          </cell>
        </row>
        <row r="187">
          <cell r="A187" t="str">
            <v>RQY</v>
          </cell>
          <cell r="B187" t="str">
            <v>SOUTH WEST LONDON AND ST GEORGE'S MENTAL HEALTH NHS TRUST</v>
          </cell>
          <cell r="C187" t="str">
            <v>Trust</v>
          </cell>
          <cell r="D187">
            <v>1.200734</v>
          </cell>
        </row>
        <row r="188">
          <cell r="A188" t="str">
            <v>RXG</v>
          </cell>
          <cell r="B188" t="str">
            <v>SOUTH WEST YORKSHIRE PARTNERSHIP NHS FOUNDATION TRUST</v>
          </cell>
          <cell r="C188" t="str">
            <v>Trust</v>
          </cell>
          <cell r="D188">
            <v>1.0371360000000001</v>
          </cell>
        </row>
        <row r="189">
          <cell r="A189" t="str">
            <v>RYF</v>
          </cell>
          <cell r="B189" t="str">
            <v>SOUTH WESTERN AMBULANCE SERVICE NHS FOUNDATION TRUST</v>
          </cell>
          <cell r="C189" t="str">
            <v>Trust</v>
          </cell>
          <cell r="D189">
            <v>1.048519</v>
          </cell>
        </row>
        <row r="190">
          <cell r="A190" t="str">
            <v>RAJ</v>
          </cell>
          <cell r="B190" t="str">
            <v>SOUTHEND UNIVERSITY HOSPITAL NHS FOUNDATION TRUST</v>
          </cell>
          <cell r="C190" t="str">
            <v>Trust</v>
          </cell>
          <cell r="D190">
            <v>1.078193</v>
          </cell>
        </row>
        <row r="191">
          <cell r="A191" t="str">
            <v>RW1</v>
          </cell>
          <cell r="B191" t="str">
            <v>SOUTHERN HEALTH NHS FOUNDATION TRUST</v>
          </cell>
          <cell r="C191" t="str">
            <v>Trust</v>
          </cell>
          <cell r="D191">
            <v>1.0910629999999999</v>
          </cell>
        </row>
        <row r="192">
          <cell r="A192" t="str">
            <v>RVY</v>
          </cell>
          <cell r="B192" t="str">
            <v>SOUTHPORT AND ORMSKIRK HOSPITAL NHS TRUST</v>
          </cell>
          <cell r="C192" t="str">
            <v>Trust</v>
          </cell>
          <cell r="D192">
            <v>1.0360639999999999</v>
          </cell>
        </row>
        <row r="193">
          <cell r="A193" t="str">
            <v>RJ7</v>
          </cell>
          <cell r="B193" t="str">
            <v>ST GEORGE'S HEALTHCARE NHS TRUST</v>
          </cell>
          <cell r="C193" t="str">
            <v>Trust</v>
          </cell>
          <cell r="D193">
            <v>1.2124539999999999</v>
          </cell>
        </row>
        <row r="194">
          <cell r="A194" t="str">
            <v>RBN</v>
          </cell>
          <cell r="B194" t="str">
            <v>ST HELENS AND KNOWSLEY HOSPITALS NHS TRUST</v>
          </cell>
          <cell r="C194" t="str">
            <v>Trust</v>
          </cell>
          <cell r="D194">
            <v>1.043069</v>
          </cell>
        </row>
        <row r="195">
          <cell r="A195" t="str">
            <v>R1E</v>
          </cell>
          <cell r="B195" t="str">
            <v>STAFFORDSHIRE AND STOKE ON TRENT PARTNERSHIP NHS TRUST</v>
          </cell>
          <cell r="C195" t="str">
            <v>Trust</v>
          </cell>
          <cell r="D195">
            <v>1.032675</v>
          </cell>
        </row>
        <row r="196">
          <cell r="A196" t="str">
            <v>RWJ</v>
          </cell>
          <cell r="B196" t="str">
            <v>STOCKPORT NHS FOUNDATION TRUST</v>
          </cell>
          <cell r="C196" t="str">
            <v>Trust</v>
          </cell>
          <cell r="D196">
            <v>1.057302</v>
          </cell>
        </row>
        <row r="197">
          <cell r="A197" t="str">
            <v>RXX</v>
          </cell>
          <cell r="B197" t="str">
            <v>SURREY AND BORDERS PARTNERSHIP NHS FOUNDATION TRUST</v>
          </cell>
          <cell r="C197" t="str">
            <v>Trust</v>
          </cell>
          <cell r="D197">
            <v>1.171362</v>
          </cell>
        </row>
        <row r="198">
          <cell r="A198" t="str">
            <v>RTP</v>
          </cell>
          <cell r="B198" t="str">
            <v>SURREY AND SUSSEX HEALTHCARE NHS TRUST</v>
          </cell>
          <cell r="C198" t="str">
            <v>Trust</v>
          </cell>
          <cell r="D198">
            <v>1.164693</v>
          </cell>
        </row>
        <row r="199">
          <cell r="A199" t="str">
            <v>RDR</v>
          </cell>
          <cell r="B199" t="str">
            <v>SUSSEX COMMUNITY NHS TRUST</v>
          </cell>
          <cell r="C199" t="str">
            <v>Trust</v>
          </cell>
          <cell r="D199">
            <v>1.070317</v>
          </cell>
        </row>
        <row r="200">
          <cell r="A200" t="str">
            <v>RX2</v>
          </cell>
          <cell r="B200" t="str">
            <v>SUSSEX PARTNERSHIP NHS FOUNDATION TRUST</v>
          </cell>
          <cell r="C200" t="str">
            <v>Trust</v>
          </cell>
          <cell r="D200">
            <v>1.077078</v>
          </cell>
        </row>
        <row r="201">
          <cell r="A201" t="str">
            <v>RMP</v>
          </cell>
          <cell r="B201" t="str">
            <v>TAMESIDE HOSPITAL NHS FOUNDATION TRUST</v>
          </cell>
          <cell r="C201" t="str">
            <v>Trust</v>
          </cell>
          <cell r="D201">
            <v>1.0523179999999999</v>
          </cell>
        </row>
        <row r="202">
          <cell r="A202" t="str">
            <v>RBA</v>
          </cell>
          <cell r="B202" t="str">
            <v>TAUNTON AND SOMERSET NHS FOUNDATION TRUST</v>
          </cell>
          <cell r="C202" t="str">
            <v>Trust</v>
          </cell>
          <cell r="D202">
            <v>1.02973</v>
          </cell>
        </row>
        <row r="203">
          <cell r="A203" t="str">
            <v>RNK</v>
          </cell>
          <cell r="B203" t="str">
            <v>TAVISTOCK AND PORTMAN NHS FOUNDATION TRUST</v>
          </cell>
          <cell r="C203" t="str">
            <v>Trust</v>
          </cell>
          <cell r="D203">
            <v>1.23827</v>
          </cell>
        </row>
        <row r="204">
          <cell r="A204" t="str">
            <v>RX3</v>
          </cell>
          <cell r="B204" t="str">
            <v>TEES, ESK AND WEAR VALLEYS NHS FOUNDATION TRUST</v>
          </cell>
          <cell r="C204" t="str">
            <v>Trust</v>
          </cell>
          <cell r="D204">
            <v>1.02654</v>
          </cell>
        </row>
        <row r="205">
          <cell r="A205" t="str">
            <v>RBV</v>
          </cell>
          <cell r="B205" t="str">
            <v>THE CHRISTIE NHS FOUNDATION TRUST</v>
          </cell>
          <cell r="C205" t="str">
            <v>Trust</v>
          </cell>
          <cell r="D205">
            <v>1.066837</v>
          </cell>
        </row>
        <row r="206">
          <cell r="A206" t="str">
            <v>REN</v>
          </cell>
          <cell r="B206" t="str">
            <v>THE CLATTERBRIDGE CANCER CENTRE NHS FOUNDATION TRUST</v>
          </cell>
          <cell r="C206" t="str">
            <v>Trust</v>
          </cell>
          <cell r="D206">
            <v>1.039401</v>
          </cell>
        </row>
        <row r="207">
          <cell r="A207" t="str">
            <v>RNA</v>
          </cell>
          <cell r="B207" t="str">
            <v>THE DUDLEY GROUP NHS FOUNDATION TRUST</v>
          </cell>
          <cell r="C207" t="str">
            <v>Trust</v>
          </cell>
          <cell r="D207">
            <v>1.035649</v>
          </cell>
        </row>
        <row r="208">
          <cell r="A208" t="str">
            <v>RAS</v>
          </cell>
          <cell r="B208" t="str">
            <v>THE HILLINGDON HOSPITALS NHS FOUNDATION TRUST</v>
          </cell>
          <cell r="C208" t="str">
            <v>Trust</v>
          </cell>
          <cell r="D208">
            <v>1.183046</v>
          </cell>
        </row>
        <row r="209">
          <cell r="A209" t="str">
            <v>RTD</v>
          </cell>
          <cell r="B209" t="str">
            <v>THE NEWCASTLE UPON TYNE HOSPITALS NHS FOUNDATION TRUST</v>
          </cell>
          <cell r="C209" t="str">
            <v>Trust</v>
          </cell>
          <cell r="D209">
            <v>1.035817</v>
          </cell>
        </row>
        <row r="210">
          <cell r="A210" t="str">
            <v>RQW</v>
          </cell>
          <cell r="B210" t="str">
            <v>THE PRINCESS ALEXANDRA HOSPITAL NHS TRUST</v>
          </cell>
          <cell r="C210" t="str">
            <v>Trust</v>
          </cell>
          <cell r="D210">
            <v>1.1534169999999999</v>
          </cell>
        </row>
        <row r="211">
          <cell r="A211" t="str">
            <v>RCX</v>
          </cell>
          <cell r="B211" t="str">
            <v>THE QUEEN ELIZABETH HOSPITAL, KING'S LYNN, NHS FOUNDATION TRUST</v>
          </cell>
          <cell r="C211" t="str">
            <v>Trust</v>
          </cell>
          <cell r="D211">
            <v>1.025949</v>
          </cell>
        </row>
        <row r="212">
          <cell r="A212" t="str">
            <v>RL1</v>
          </cell>
          <cell r="B212" t="str">
            <v>THE ROBERT JONES AND AGNES HUNT ORTHOPAEDIC HOSPITAL NHS FOUNDATION TRUST</v>
          </cell>
          <cell r="C212" t="str">
            <v>Trust</v>
          </cell>
          <cell r="D212">
            <v>1.0316149999999999</v>
          </cell>
        </row>
        <row r="213">
          <cell r="A213" t="str">
            <v>RFR</v>
          </cell>
          <cell r="B213" t="str">
            <v>THE ROTHERHAM NHS FOUNDATION TRUST</v>
          </cell>
          <cell r="C213" t="str">
            <v>Trust</v>
          </cell>
          <cell r="D213">
            <v>1.0272029999999999</v>
          </cell>
        </row>
        <row r="214">
          <cell r="A214" t="str">
            <v>RDZ</v>
          </cell>
          <cell r="B214" t="str">
            <v>THE ROYAL BOURNEMOUTH AND CHRISTCHURCH HOSPITALS NHS FOUNDATION TRUST</v>
          </cell>
          <cell r="C214" t="str">
            <v>Trust</v>
          </cell>
          <cell r="D214">
            <v>1.064683</v>
          </cell>
        </row>
        <row r="215">
          <cell r="A215" t="str">
            <v>RPY</v>
          </cell>
          <cell r="B215" t="str">
            <v>THE ROYAL MARSDEN NHS FOUNDATION TRUST</v>
          </cell>
          <cell r="C215" t="str">
            <v>Trust</v>
          </cell>
          <cell r="D215">
            <v>1.2137369999999998</v>
          </cell>
        </row>
        <row r="216">
          <cell r="A216" t="str">
            <v>RRJ</v>
          </cell>
          <cell r="B216" t="str">
            <v>THE ROYAL ORTHOPAEDIC HOSPITAL NHS FOUNDATION TRUST</v>
          </cell>
          <cell r="C216" t="str">
            <v>Trust</v>
          </cell>
          <cell r="D216">
            <v>1.0444799999999999</v>
          </cell>
        </row>
        <row r="217">
          <cell r="A217" t="str">
            <v>RL4</v>
          </cell>
          <cell r="B217" t="str">
            <v>THE ROYAL WOLVERHAMPTON NHS TRUST</v>
          </cell>
          <cell r="C217" t="str">
            <v>Trust</v>
          </cell>
          <cell r="D217">
            <v>1.0341130000000001</v>
          </cell>
        </row>
        <row r="218">
          <cell r="A218" t="str">
            <v>RET</v>
          </cell>
          <cell r="B218" t="str">
            <v>THE WALTON CENTRE NHS FOUNDATION TRUST</v>
          </cell>
          <cell r="C218" t="str">
            <v>Trust</v>
          </cell>
          <cell r="D218">
            <v>1.0403369999999998</v>
          </cell>
        </row>
        <row r="219">
          <cell r="A219" t="str">
            <v>RKE</v>
          </cell>
          <cell r="B219" t="str">
            <v>THE WHITTINGTON HOSPITAL NHS TRUST</v>
          </cell>
          <cell r="C219" t="str">
            <v>Trust</v>
          </cell>
          <cell r="D219">
            <v>1.213371</v>
          </cell>
        </row>
        <row r="220">
          <cell r="A220" t="str">
            <v>R1G</v>
          </cell>
          <cell r="B220" t="str">
            <v>TORBAY AND SOUTHERN DEVON HEALTH AND CARE NHS TRUST</v>
          </cell>
          <cell r="C220" t="str">
            <v>Trust</v>
          </cell>
          <cell r="D220">
            <v>1.0113859999999999</v>
          </cell>
        </row>
        <row r="221">
          <cell r="A221" t="str">
            <v>RWD</v>
          </cell>
          <cell r="B221" t="str">
            <v>UNITED LINCOLNSHIRE HOSPITALS NHS TRUST</v>
          </cell>
          <cell r="C221" t="str">
            <v>Trust</v>
          </cell>
          <cell r="D221">
            <v>1.014165</v>
          </cell>
        </row>
        <row r="222">
          <cell r="A222" t="str">
            <v>RRV</v>
          </cell>
          <cell r="B222" t="str">
            <v>UNIVERSITY COLLEGE LONDON HOSPITALS NHS FOUNDATION TRUST</v>
          </cell>
          <cell r="C222" t="str">
            <v>Trust</v>
          </cell>
          <cell r="D222">
            <v>1.297607</v>
          </cell>
        </row>
        <row r="223">
          <cell r="A223" t="str">
            <v>RJE</v>
          </cell>
          <cell r="B223" t="str">
            <v>UNIVERSITY HOSPITAL OF NORTH STAFFORDSHIRE NHS TRUST</v>
          </cell>
          <cell r="C223" t="str">
            <v>Trust</v>
          </cell>
          <cell r="D223">
            <v>1.0241799999999999</v>
          </cell>
        </row>
        <row r="224">
          <cell r="A224" t="str">
            <v>RM2</v>
          </cell>
          <cell r="B224" t="str">
            <v>UNIVERSITY HOSPITAL OF SOUTH MANCHESTER NHS FOUNDATION TRUST</v>
          </cell>
          <cell r="C224" t="str">
            <v>Trust</v>
          </cell>
          <cell r="D224">
            <v>1.059353</v>
          </cell>
        </row>
        <row r="225">
          <cell r="A225" t="str">
            <v>RHM</v>
          </cell>
          <cell r="B225" t="str">
            <v>UNIVERSITY HOSPITAL SOUTHAMPTON NHS FOUNDATION TRUST</v>
          </cell>
          <cell r="C225" t="str">
            <v>Trust</v>
          </cell>
          <cell r="D225">
            <v>1.0876029999999999</v>
          </cell>
        </row>
        <row r="226">
          <cell r="A226" t="str">
            <v>RRK</v>
          </cell>
          <cell r="B226" t="str">
            <v>UNIVERSITY HOSPITALS BIRMINGHAM NHS FOUNDATION TRUST</v>
          </cell>
          <cell r="C226" t="str">
            <v>Trust</v>
          </cell>
          <cell r="D226">
            <v>1.0448659999999999</v>
          </cell>
        </row>
        <row r="227">
          <cell r="A227" t="str">
            <v>RA7</v>
          </cell>
          <cell r="B227" t="str">
            <v>UNIVERSITY HOSPITALS BRISTOL NHS FOUNDATION TRUST</v>
          </cell>
          <cell r="C227" t="str">
            <v>Trust</v>
          </cell>
          <cell r="D227">
            <v>1.0840689999999999</v>
          </cell>
        </row>
        <row r="228">
          <cell r="A228" t="str">
            <v>RKB</v>
          </cell>
          <cell r="B228" t="str">
            <v>UNIVERSITY HOSPITALS COVENTRY AND WARWICKSHIRE NHS TRUST</v>
          </cell>
          <cell r="C228" t="str">
            <v>Trust</v>
          </cell>
          <cell r="D228">
            <v>1.0586180000000001</v>
          </cell>
        </row>
        <row r="229">
          <cell r="A229" t="str">
            <v>RWE</v>
          </cell>
          <cell r="B229" t="str">
            <v>UNIVERSITY HOSPITALS OF LEICESTER NHS TRUST</v>
          </cell>
          <cell r="C229" t="str">
            <v>Trust</v>
          </cell>
          <cell r="D229">
            <v>1.043404</v>
          </cell>
        </row>
        <row r="230">
          <cell r="A230" t="str">
            <v>RTX</v>
          </cell>
          <cell r="B230" t="str">
            <v>UNIVERSITY HOSPITALS OF MORECAMBE BAY NHS FOUNDATION TRUST</v>
          </cell>
          <cell r="C230" t="str">
            <v>Trust</v>
          </cell>
          <cell r="D230">
            <v>1.029326</v>
          </cell>
        </row>
        <row r="231">
          <cell r="A231" t="str">
            <v>RBK</v>
          </cell>
          <cell r="B231" t="str">
            <v>WALSALL HEALTHCARE NHS TRUST</v>
          </cell>
          <cell r="C231" t="str">
            <v>Trust</v>
          </cell>
          <cell r="D231">
            <v>1.034403</v>
          </cell>
        </row>
        <row r="232">
          <cell r="A232" t="str">
            <v>RWW</v>
          </cell>
          <cell r="B232" t="str">
            <v>WARRINGTON AND HALTON HOSPITALS NHS FOUNDATION TRUST</v>
          </cell>
          <cell r="C232" t="str">
            <v>Trust</v>
          </cell>
          <cell r="D232">
            <v>1.0500339999999999</v>
          </cell>
        </row>
        <row r="233">
          <cell r="A233" t="str">
            <v>RWG</v>
          </cell>
          <cell r="B233" t="str">
            <v>WEST HERTFORDSHIRE HOSPITALS NHS TRUST</v>
          </cell>
          <cell r="C233" t="str">
            <v>Trust</v>
          </cell>
          <cell r="D233">
            <v>1.1707609999999999</v>
          </cell>
        </row>
        <row r="234">
          <cell r="A234" t="str">
            <v>RKL</v>
          </cell>
          <cell r="B234" t="str">
            <v>WEST LONDON MENTAL HEALTH NHS TRUST</v>
          </cell>
          <cell r="C234" t="str">
            <v>Trust</v>
          </cell>
          <cell r="D234">
            <v>1.1789159999999999</v>
          </cell>
        </row>
        <row r="235">
          <cell r="A235" t="str">
            <v>RFW</v>
          </cell>
          <cell r="B235" t="str">
            <v>WEST MIDDLESEX UNIVERSITY HOSPITAL NHS TRUST</v>
          </cell>
          <cell r="C235" t="str">
            <v>Trust</v>
          </cell>
          <cell r="D235">
            <v>1.201446</v>
          </cell>
        </row>
        <row r="236">
          <cell r="A236" t="str">
            <v>RYA</v>
          </cell>
          <cell r="B236" t="str">
            <v>WEST MIDLANDS AMBULANCE SERVICE NHS FOUNDATION TRUST</v>
          </cell>
          <cell r="C236" t="str">
            <v>Trust</v>
          </cell>
          <cell r="D236">
            <v>1.040278</v>
          </cell>
        </row>
        <row r="237">
          <cell r="A237" t="str">
            <v>RGR</v>
          </cell>
          <cell r="B237" t="str">
            <v>WEST SUFFOLK NHS FOUNDATION TRUST</v>
          </cell>
          <cell r="C237" t="str">
            <v>Trust</v>
          </cell>
          <cell r="D237">
            <v>1.0437719999999999</v>
          </cell>
        </row>
        <row r="238">
          <cell r="A238" t="str">
            <v>RYR</v>
          </cell>
          <cell r="B238" t="str">
            <v>WESTERN SUSSEX HOSPITALS NHS FOUNDATION TRUST</v>
          </cell>
          <cell r="C238" t="str">
            <v>Trust</v>
          </cell>
          <cell r="D238">
            <v>1.080908</v>
          </cell>
        </row>
        <row r="239">
          <cell r="A239" t="str">
            <v>RA3</v>
          </cell>
          <cell r="B239" t="str">
            <v>WESTON AREA HEALTH NHS TRUST</v>
          </cell>
          <cell r="C239" t="str">
            <v>Trust</v>
          </cell>
          <cell r="D239">
            <v>1.053007</v>
          </cell>
        </row>
        <row r="240">
          <cell r="A240" t="str">
            <v>RY7</v>
          </cell>
          <cell r="B240" t="str">
            <v>WIRRAL COMMUNITY NHS TRUST</v>
          </cell>
          <cell r="C240" t="str">
            <v>Trust</v>
          </cell>
          <cell r="D240">
            <v>1.039936</v>
          </cell>
        </row>
        <row r="241">
          <cell r="A241" t="str">
            <v>RBL</v>
          </cell>
          <cell r="B241" t="str">
            <v>WIRRAL UNIVERSITY TEACHING HOSPITAL NHS FOUNDATION TRUST</v>
          </cell>
          <cell r="C241" t="str">
            <v>Trust</v>
          </cell>
          <cell r="D241">
            <v>1.038864</v>
          </cell>
        </row>
        <row r="242">
          <cell r="A242" t="str">
            <v>RWP</v>
          </cell>
          <cell r="B242" t="str">
            <v>WORCESTERSHIRE ACUTE HOSPITALS NHS TRUST</v>
          </cell>
          <cell r="C242" t="str">
            <v>Trust</v>
          </cell>
          <cell r="D242">
            <v>1.037609</v>
          </cell>
        </row>
        <row r="243">
          <cell r="A243" t="str">
            <v>R1A</v>
          </cell>
          <cell r="B243" t="str">
            <v>WORCESTERSHIRE HEALTH AND CARE NHS TRUST</v>
          </cell>
          <cell r="C243" t="str">
            <v>Trust</v>
          </cell>
          <cell r="D243">
            <v>1.0363910000000001</v>
          </cell>
        </row>
        <row r="244">
          <cell r="A244" t="str">
            <v>RRF</v>
          </cell>
          <cell r="B244" t="str">
            <v>WRIGHTINGTON, WIGAN AND LEIGH NHS FOUNDATION TRUST</v>
          </cell>
          <cell r="C244" t="str">
            <v>Trust</v>
          </cell>
          <cell r="D244">
            <v>1.0417809999999998</v>
          </cell>
        </row>
        <row r="245">
          <cell r="A245" t="str">
            <v>RLQ</v>
          </cell>
          <cell r="B245" t="str">
            <v>WYE VALLEY NHS TRUST</v>
          </cell>
          <cell r="C245" t="str">
            <v>Trust</v>
          </cell>
          <cell r="D245">
            <v>1.0245199999999999</v>
          </cell>
        </row>
        <row r="246">
          <cell r="A246" t="str">
            <v>RA4</v>
          </cell>
          <cell r="B246" t="str">
            <v>YEOVIL DISTRICT HOSPITAL NHS FOUNDATION TRUST</v>
          </cell>
          <cell r="C246" t="str">
            <v>Trust</v>
          </cell>
          <cell r="D246">
            <v>1.035644</v>
          </cell>
        </row>
        <row r="247">
          <cell r="A247" t="str">
            <v>RCB</v>
          </cell>
          <cell r="B247" t="str">
            <v>YORK TEACHING HOSPITAL NHS FOUNDATION TRUST</v>
          </cell>
          <cell r="C247" t="str">
            <v>Trust</v>
          </cell>
          <cell r="D247">
            <v>1.0340419999999999</v>
          </cell>
        </row>
        <row r="248">
          <cell r="A248" t="str">
            <v>RX8</v>
          </cell>
          <cell r="B248" t="str">
            <v>YORKSHIRE AMBULANCE SERVICE NHS TRUST</v>
          </cell>
          <cell r="C248" t="str">
            <v>Trust</v>
          </cell>
          <cell r="D248">
            <v>1.0407579999999998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Dept_Lookup_1920"/>
      <sheetName val="Service_Lookup_1920"/>
      <sheetName val="Currency_Lookup_1920"/>
      <sheetName val="Org_Lookup_1920"/>
      <sheetName val="SIP_Org_Name"/>
      <sheetName val="Pead_HRGs_Org_List_1920"/>
      <sheetName val="DEPT_POD_Map_1920"/>
      <sheetName val="mapPotLookups_(PRE)"/>
      <sheetName val="orgLookups_(PRE)"/>
      <sheetName val="1617ftAccountNamesToCodes"/>
      <sheetName val="currencyLookups_(PRE)"/>
      <sheetName val="deptLookups_(PRE)"/>
      <sheetName val="Outliers Last Year"/>
      <sheetName val="Pead HRGs Org Lookup"/>
      <sheetName val="Currencies exempt from 50000 UC"/>
      <sheetName val="Memorandum_Exclusion"/>
      <sheetName val="servLookups"/>
      <sheetName val="Outliers_(PRE)"/>
      <sheetName val="mapPotLookups_(PRE)2"/>
      <sheetName val="deptToMappot_(PRE)"/>
      <sheetName val="scheduleDeptNames"/>
      <sheetName val="currencyScheduleType"/>
      <sheetName val="Reconciliation_only"/>
      <sheetName val="AE Types"/>
      <sheetName val="Illogical_Relatives"/>
      <sheetName val="Illogical_Rel_Ref"/>
      <sheetName val="Impossibles_probables"/>
      <sheetName val="HRG_Codes_from_NCC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
          <cell r="A2" t="str">
            <v>scheduleDept2</v>
          </cell>
          <cell r="B2" t="str">
            <v>scheduleDept2Name</v>
          </cell>
          <cell r="C2" t="str">
            <v>scheduleDeptOrder</v>
          </cell>
        </row>
        <row r="3">
          <cell r="A3" t="str">
            <v>AE</v>
          </cell>
          <cell r="B3" t="str">
            <v>Accident and Emergency</v>
          </cell>
          <cell r="C3">
            <v>12</v>
          </cell>
        </row>
        <row r="4">
          <cell r="A4" t="str">
            <v>AMB</v>
          </cell>
          <cell r="B4" t="str">
            <v>Ambulance</v>
          </cell>
          <cell r="C4">
            <v>36</v>
          </cell>
        </row>
        <row r="5">
          <cell r="A5" t="str">
            <v>CC</v>
          </cell>
          <cell r="B5" t="str">
            <v>Critical Care</v>
          </cell>
          <cell r="C5">
            <v>14</v>
          </cell>
        </row>
        <row r="6">
          <cell r="A6" t="str">
            <v>CF_NET</v>
          </cell>
          <cell r="B6" t="str">
            <v>Cystic Fibrosis-Network Care provider</v>
          </cell>
          <cell r="C6">
            <v>38</v>
          </cell>
        </row>
        <row r="7">
          <cell r="A7" t="str">
            <v>CF_SPEC</v>
          </cell>
          <cell r="B7" t="str">
            <v>Cystic Fibrosis</v>
          </cell>
          <cell r="C7">
            <v>37</v>
          </cell>
        </row>
        <row r="8">
          <cell r="A8" t="str">
            <v>CHEM</v>
          </cell>
          <cell r="B8" t="str">
            <v>Chemotherapy</v>
          </cell>
          <cell r="C8">
            <v>13</v>
          </cell>
        </row>
        <row r="9">
          <cell r="A9" t="str">
            <v>CHS</v>
          </cell>
          <cell r="B9" t="str">
            <v>Community Health Services</v>
          </cell>
          <cell r="C9">
            <v>35</v>
          </cell>
        </row>
        <row r="10">
          <cell r="A10" t="str">
            <v>CL</v>
          </cell>
          <cell r="B10" t="str">
            <v>Consultant Led</v>
          </cell>
          <cell r="C10">
            <v>8</v>
          </cell>
        </row>
        <row r="11">
          <cell r="A11" t="str">
            <v>CMDT</v>
          </cell>
          <cell r="B11" t="str">
            <v>Cancer Multi-Disciplinary Team Meetings</v>
          </cell>
          <cell r="C11">
            <v>11</v>
          </cell>
        </row>
        <row r="12">
          <cell r="A12" t="str">
            <v>DADS</v>
          </cell>
          <cell r="B12" t="str">
            <v xml:space="preserve">Directly Accessed Diagnostic Services </v>
          </cell>
          <cell r="C12">
            <v>22</v>
          </cell>
        </row>
        <row r="13">
          <cell r="A13" t="str">
            <v>DAPS</v>
          </cell>
          <cell r="B13" t="str">
            <v xml:space="preserve">Directly Accessed Pathology Services </v>
          </cell>
          <cell r="C13">
            <v>23</v>
          </cell>
        </row>
        <row r="14">
          <cell r="A14" t="str">
            <v>DC</v>
          </cell>
          <cell r="B14" t="str">
            <v>Day Case</v>
          </cell>
          <cell r="C14">
            <v>6</v>
          </cell>
        </row>
        <row r="15">
          <cell r="A15" t="str">
            <v>EL</v>
          </cell>
          <cell r="B15" t="str">
            <v>Elective Inpatients</v>
          </cell>
          <cell r="C15">
            <v>1</v>
          </cell>
        </row>
        <row r="16">
          <cell r="A16" t="str">
            <v>EL_XS</v>
          </cell>
          <cell r="B16" t="str">
            <v>Elective Inpatients Excess Bed Days</v>
          </cell>
          <cell r="C16">
            <v>2</v>
          </cell>
        </row>
        <row r="17">
          <cell r="A17" t="str">
            <v>HCD</v>
          </cell>
          <cell r="B17" t="str">
            <v>High Cost Drugs</v>
          </cell>
          <cell r="C17">
            <v>17</v>
          </cell>
        </row>
        <row r="18">
          <cell r="A18" t="str">
            <v>HSMHCC</v>
          </cell>
          <cell r="B18" t="str">
            <v xml:space="preserve">High Secure Mental Health Care Cluster </v>
          </cell>
          <cell r="C18">
            <v>28</v>
          </cell>
        </row>
        <row r="19">
          <cell r="A19" t="str">
            <v>HSMHCCIA</v>
          </cell>
          <cell r="B19" t="str">
            <v xml:space="preserve">High Secure Mental Health Care Cluster Initial Assessment </v>
          </cell>
          <cell r="C19">
            <v>29</v>
          </cell>
        </row>
        <row r="20">
          <cell r="A20" t="str">
            <v>IAPTMHCC</v>
          </cell>
          <cell r="B20" t="str">
            <v>Adult IAPT Mental Health Care Clusters</v>
          </cell>
          <cell r="C20">
            <v>26</v>
          </cell>
        </row>
        <row r="21">
          <cell r="A21" t="str">
            <v>IAPTMHCCIA</v>
          </cell>
          <cell r="B21" t="str">
            <v>Adult IAPT Mental Health Care Clusters Initial Assessments</v>
          </cell>
          <cell r="C21">
            <v>27</v>
          </cell>
        </row>
        <row r="22">
          <cell r="A22" t="str">
            <v>IMAG</v>
          </cell>
          <cell r="B22" t="str">
            <v>Diagnostic Imaging</v>
          </cell>
          <cell r="C22">
            <v>15</v>
          </cell>
        </row>
        <row r="23">
          <cell r="A23" t="str">
            <v>LSMHCC</v>
          </cell>
          <cell r="B23" t="str">
            <v xml:space="preserve">Low Secure Mental Health Care Cluster </v>
          </cell>
          <cell r="C23">
            <v>32</v>
          </cell>
        </row>
        <row r="24">
          <cell r="A24" t="str">
            <v>LSMHCCIA</v>
          </cell>
          <cell r="B24" t="str">
            <v xml:space="preserve">Low Secure Mental Health Care Cluster Initial Assessment </v>
          </cell>
          <cell r="C24">
            <v>33</v>
          </cell>
        </row>
        <row r="25">
          <cell r="A25" t="str">
            <v>MH</v>
          </cell>
          <cell r="B25" t="str">
            <v>Mental Health</v>
          </cell>
          <cell r="C25">
            <v>34</v>
          </cell>
        </row>
        <row r="26">
          <cell r="A26" t="str">
            <v>MHCC</v>
          </cell>
          <cell r="B26" t="str">
            <v>Mental Health Care Clusters</v>
          </cell>
          <cell r="C26">
            <v>24</v>
          </cell>
        </row>
        <row r="27">
          <cell r="A27" t="str">
            <v>MHCCIA</v>
          </cell>
          <cell r="B27" t="str">
            <v>Mental Health Care Clusters Initial Assessments</v>
          </cell>
          <cell r="C27">
            <v>25</v>
          </cell>
        </row>
        <row r="28">
          <cell r="A28" t="str">
            <v>MSMHCC</v>
          </cell>
          <cell r="B28" t="str">
            <v xml:space="preserve">Medium Secure Mental Health Care Cluster </v>
          </cell>
          <cell r="C28">
            <v>30</v>
          </cell>
        </row>
        <row r="29">
          <cell r="A29" t="str">
            <v>MSMHCCIA</v>
          </cell>
          <cell r="B29" t="str">
            <v xml:space="preserve">Medium Secure Mental Health Care Cluster Initial Assessment </v>
          </cell>
          <cell r="C29">
            <v>31</v>
          </cell>
        </row>
        <row r="30">
          <cell r="A30" t="str">
            <v>NCL</v>
          </cell>
          <cell r="B30" t="str">
            <v>Non Consultant Led</v>
          </cell>
          <cell r="C30">
            <v>9</v>
          </cell>
        </row>
        <row r="31">
          <cell r="A31" t="str">
            <v>NEL</v>
          </cell>
          <cell r="B31" t="str">
            <v>Non Elective Inpatients</v>
          </cell>
          <cell r="C31">
            <v>3</v>
          </cell>
        </row>
        <row r="32">
          <cell r="A32" t="str">
            <v>NEL_XS</v>
          </cell>
          <cell r="B32" t="str">
            <v>Non Elective Inpatients Excess Bed Days</v>
          </cell>
          <cell r="C32">
            <v>4</v>
          </cell>
        </row>
        <row r="33">
          <cell r="A33" t="str">
            <v>NES</v>
          </cell>
          <cell r="B33" t="str">
            <v>Non-Elective Short Stay</v>
          </cell>
          <cell r="C33">
            <v>5</v>
          </cell>
        </row>
        <row r="34">
          <cell r="A34" t="str">
            <v>NM</v>
          </cell>
          <cell r="B34" t="str">
            <v>Nuclear Medicine</v>
          </cell>
          <cell r="C34">
            <v>16</v>
          </cell>
        </row>
        <row r="35">
          <cell r="A35" t="str">
            <v>OPROC</v>
          </cell>
          <cell r="B35" t="str">
            <v>Outpatient Procedures</v>
          </cell>
          <cell r="C35">
            <v>10</v>
          </cell>
        </row>
        <row r="36">
          <cell r="A36" t="str">
            <v>RAD</v>
          </cell>
          <cell r="B36" t="str">
            <v xml:space="preserve">Radiotherapy </v>
          </cell>
          <cell r="C36">
            <v>18</v>
          </cell>
        </row>
        <row r="37">
          <cell r="A37" t="str">
            <v>REHAB</v>
          </cell>
          <cell r="B37" t="str">
            <v>Rehabilitation</v>
          </cell>
          <cell r="C37">
            <v>19</v>
          </cell>
        </row>
        <row r="38">
          <cell r="A38" t="str">
            <v>RENAL</v>
          </cell>
          <cell r="B38" t="str">
            <v>Renal Dialysis</v>
          </cell>
          <cell r="C38">
            <v>21</v>
          </cell>
        </row>
        <row r="39">
          <cell r="A39" t="str">
            <v>RP</v>
          </cell>
          <cell r="B39" t="str">
            <v>Regular Day or Night Admissions</v>
          </cell>
          <cell r="C39">
            <v>7</v>
          </cell>
        </row>
        <row r="40">
          <cell r="A40" t="str">
            <v>SPC</v>
          </cell>
          <cell r="B40" t="str">
            <v>Specialist Pallitative care</v>
          </cell>
          <cell r="C40">
            <v>20</v>
          </cell>
        </row>
      </sheetData>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3:D33" totalsRowShown="0" headerRowDxfId="329" dataDxfId="327" headerRowBorderDxfId="328" tableBorderDxfId="326" dataCellStyle="Hyperlink">
  <tableColumns count="4">
    <tableColumn id="1" xr3:uid="{00000000-0010-0000-0000-000001000000}" name="Worksheet number" dataDxfId="325" dataCellStyle="Hyperlink"/>
    <tableColumn id="2" xr3:uid="{00000000-0010-0000-0000-000002000000}" name="Worksheet name" dataDxfId="324" dataCellStyle="Hyperlink"/>
    <tableColumn id="3" xr3:uid="{00000000-0010-0000-0000-000003000000}" name="Purpose" dataDxfId="323" dataCellStyle="Hyperlink"/>
    <tableColumn id="4" xr3:uid="{00000000-0010-0000-0000-000004000000}" name="Relevant costing standard" dataDxfId="322" dataCellStyle="Hyperlink"/>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C000000}" name="Table917" displayName="Table917" ref="A11:F15" totalsRowShown="0" headerRowDxfId="222" dataDxfId="220" headerRowBorderDxfId="221" tableBorderDxfId="219">
  <autoFilter ref="A11:F15" xr:uid="{00000000-0009-0000-0100-000010000000}"/>
  <tableColumns count="6">
    <tableColumn id="1" xr3:uid="{00000000-0010-0000-0C00-000001000000}" name="Mapping file name" dataDxfId="218"/>
    <tableColumn id="12" xr3:uid="{00000000-0010-0000-0C00-00000C000000}" name="Mapping file location" dataDxfId="217"/>
    <tableColumn id="2" xr3:uid="{00000000-0010-0000-0C00-000002000000}" name="Date last reviewed" dataDxfId="216"/>
    <tableColumn id="3" xr3:uid="{00000000-0010-0000-0C00-000003000000}" name="Last reviewed by" dataDxfId="215"/>
    <tableColumn id="4" xr3:uid="{00000000-0010-0000-0C00-000004000000}" name="Log of changes file name" dataDxfId="214"/>
    <tableColumn id="14" xr3:uid="{00000000-0010-0000-0C00-00000E000000}" name="Log of changes file location" dataDxfId="21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able91719" displayName="Table91719" ref="A18:H24" totalsRowShown="0" headerRowDxfId="212" dataDxfId="210" headerRowBorderDxfId="211" tableBorderDxfId="209">
  <autoFilter ref="A18:H24" xr:uid="{00000000-0009-0000-0100-000012000000}"/>
  <tableColumns count="8">
    <tableColumn id="1" xr3:uid="{00000000-0010-0000-0D00-000001000000}" name="GL cost centre" dataDxfId="208"/>
    <tableColumn id="12" xr3:uid="{00000000-0010-0000-0D00-00000C000000}" name="GL subjective code" dataDxfId="207"/>
    <tableColumn id="2" xr3:uid="{00000000-0010-0000-0D00-000002000000}" name="GL account code" dataDxfId="206">
      <calculatedColumnFormula>Table91719[[#This Row],[GL cost centre]]&amp;Table91719[[#This Row],[GL subjective code]]</calculatedColumnFormula>
    </tableColumn>
    <tableColumn id="3" xr3:uid="{00000000-0010-0000-0D00-000003000000}" name="Issues" dataDxfId="205"/>
    <tableColumn id="4" xr3:uid="{00000000-0010-0000-0D00-000004000000}" name="Mapping assumptions" dataDxfId="204"/>
    <tableColumn id="14" xr3:uid="{00000000-0010-0000-0D00-00000E000000}" name="CL cost centre" dataDxfId="203"/>
    <tableColumn id="15" xr3:uid="{00000000-0010-0000-0D00-00000F000000}" name="CL subjective code" dataDxfId="202"/>
    <tableColumn id="5" xr3:uid="{00000000-0010-0000-0D00-000005000000}" name="CL account code" dataDxfId="201">
      <calculatedColumnFormula>Table91719[[#This Row],[CL cost centre]]&amp;Table91719[[#This Row],[CL subjective code]]</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E000000}" name="Table91728" displayName="Table91728" ref="A8:C28" totalsRowShown="0" headerRowDxfId="200" dataDxfId="198" headerRowBorderDxfId="199" tableBorderDxfId="197">
  <autoFilter ref="A8:C28" xr:uid="{00000000-0009-0000-0100-00001B000000}"/>
  <tableColumns count="3">
    <tableColumn id="1" xr3:uid="{00000000-0010-0000-0E00-000001000000}" name="Cost Centre" dataDxfId="196"/>
    <tableColumn id="12" xr3:uid="{00000000-0010-0000-0E00-00000C000000}" name="Expense Code" dataDxfId="195"/>
    <tableColumn id="2" xr3:uid="{00000000-0010-0000-0E00-000002000000}" name="Manual Mapping " dataDxfId="19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F000000}" name="Table9172829" displayName="Table9172829" ref="A6:C19" totalsRowShown="0" headerRowDxfId="193" dataDxfId="191" headerRowBorderDxfId="192" tableBorderDxfId="190">
  <autoFilter ref="A6:C19" xr:uid="{00000000-0009-0000-0100-00001C000000}"/>
  <tableColumns count="3">
    <tableColumn id="1" xr3:uid="{00000000-0010-0000-0F00-000001000000}" name="Cost Centre" dataDxfId="189"/>
    <tableColumn id="12" xr3:uid="{00000000-0010-0000-0F00-00000C000000}" name="Expense Code" dataDxfId="188"/>
    <tableColumn id="2" xr3:uid="{00000000-0010-0000-0F00-000002000000}" name="Adjustment" dataDxfId="187"/>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0000000}" name="Table9172829303132" displayName="Table9172829303132" ref="A7:N21" totalsRowShown="0" headerRowDxfId="186" dataDxfId="184" headerRowBorderDxfId="185" tableBorderDxfId="183">
  <autoFilter ref="A7:N21" xr:uid="{00000000-0009-0000-0100-00001F000000}"/>
  <tableColumns count="14">
    <tableColumn id="1" xr3:uid="{00000000-0010-0000-1000-000001000000}" name="Date" dataDxfId="182"/>
    <tableColumn id="12" xr3:uid="{00000000-0010-0000-1000-00000C000000}" name="Period of data" dataDxfId="181"/>
    <tableColumn id="2" xr3:uid="{00000000-0010-0000-1000-000002000000}" name="Value of trial balance (or period accounts presented to board)" dataDxfId="180" dataCellStyle="Currency"/>
    <tableColumn id="8" xr3:uid="{00000000-0010-0000-1000-000008000000}" name="Value of financials input to PLICS" dataDxfId="179" dataCellStyle="Currency"/>
    <tableColumn id="15" xr3:uid="{00000000-0010-0000-1000-00000F000000}" name="Difference: trial balance to input PLICS" dataDxfId="178" dataCellStyle="Currency">
      <calculatedColumnFormula>Table9172829303132[[#This Row],[Value of financials input to PLICS]]-Table9172829303132[[#This Row],[Value of trial balance (or period accounts presented to board)]]</calculatedColumnFormula>
    </tableColumn>
    <tableColumn id="3" xr3:uid="{00000000-0010-0000-1000-000003000000}" name="Value of financials at Resource level" dataDxfId="177" dataCellStyle="Currency"/>
    <tableColumn id="9" xr3:uid="{00000000-0010-0000-1000-000009000000}" name="Difference: Input PLICS to Resource level" dataDxfId="176" dataCellStyle="Currency">
      <calculatedColumnFormula>Table9172829303132[[#This Row],[Value of financials at Resource level]]-Table9172829303132[[#This Row],[Value of financials input to PLICS]]</calculatedColumnFormula>
    </tableColumn>
    <tableColumn id="14" xr3:uid="{00000000-0010-0000-1000-00000E000000}" name="Value of financials at Activity level" dataDxfId="175" dataCellStyle="Currency"/>
    <tableColumn id="10" xr3:uid="{00000000-0010-0000-1000-00000A000000}" name="Difference: input load to activity level" dataDxfId="174" dataCellStyle="Currency">
      <calculatedColumnFormula>Table9172829303132[[#This Row],[Value of financials at Activity level]]-Table9172829303132[[#This Row],[Value of financials at Resource level]]</calculatedColumnFormula>
    </tableColumn>
    <tableColumn id="5" xr3:uid="{00000000-0010-0000-1000-000005000000}" name="Value of financial at patient level" dataDxfId="173" dataCellStyle="Currency"/>
    <tableColumn id="6" xr3:uid="{00000000-0010-0000-1000-000006000000}" name="Reconciliation items" dataDxfId="172" dataCellStyle="Currency"/>
    <tableColumn id="7" xr3:uid="{00000000-0010-0000-1000-000007000000}" name="Total PLICS output" dataDxfId="171" dataCellStyle="Currency">
      <calculatedColumnFormula>Table9172829303132[[#This Row],[Value of financial at patient level]]+Table9172829303132[[#This Row],[Reconciliation items]]</calculatedColumnFormula>
    </tableColumn>
    <tableColumn id="11" xr3:uid="{00000000-0010-0000-1000-00000B000000}" name="Difference: activity level to patient level" dataDxfId="170" dataCellStyle="Currency">
      <calculatedColumnFormula>Table9172829303132[[#This Row],[Total PLICS output]]-Table9172829303132[[#This Row],[Value of financials at Activity level]]</calculatedColumnFormula>
    </tableColumn>
    <tableColumn id="13" xr3:uid="{00000000-0010-0000-1000-00000D000000}" name="Total financial difference" dataDxfId="169" dataCellStyle="Currency">
      <calculatedColumnFormula>Table9172829303132[[#This Row],[Total PLICS output]]-Table9172829303132[[#This Row],[Value of trial balance (or period accounts presented to board)]]</calculatedColumnFormula>
    </tableColumn>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2000000}" name="Table424" displayName="Table424" ref="A7:F18" totalsRowShown="0" headerRowDxfId="168" dataDxfId="167">
  <autoFilter ref="A7:F18" xr:uid="{00000000-0009-0000-0100-000017000000}"/>
  <sortState xmlns:xlrd2="http://schemas.microsoft.com/office/spreadsheetml/2017/richdata2" ref="A8:F97">
    <sortCondition ref="B4:B94"/>
  </sortState>
  <tableColumns count="6">
    <tableColumn id="9" xr3:uid="{00000000-0010-0000-1200-000009000000}" name="GL/Resource/Activity allocation" dataDxfId="166"/>
    <tableColumn id="1" xr3:uid="{00000000-0010-0000-1200-000001000000}" name="Service" dataDxfId="165"/>
    <tableColumn id="2" xr3:uid="{00000000-0010-0000-1200-000002000000}" name="Brief description" dataDxfId="164"/>
    <tableColumn id="5" xr3:uid="{00000000-0010-0000-1200-000005000000}" name="Basis of allocation" dataDxfId="163"/>
    <tableColumn id="7" xr3:uid="{00000000-0010-0000-1200-000007000000}" name="Contact in service team making decision about % split" dataDxfId="162"/>
    <tableColumn id="4" xr3:uid="{00000000-0010-0000-1200-000004000000}" name="Additional details" dataDxfId="161"/>
  </tableColumns>
  <tableStyleInfo name="Tech doc"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4000000}" name="Table1" displayName="Table1" ref="A7:F28" totalsRowShown="0" headerRowDxfId="160" dataDxfId="159">
  <autoFilter ref="A7:F28" xr:uid="{00000000-0009-0000-0100-000001000000}"/>
  <tableColumns count="6">
    <tableColumn id="1" xr3:uid="{00000000-0010-0000-1400-000001000000}" name="Costing area" dataDxfId="158"/>
    <tableColumn id="2" xr3:uid="{00000000-0010-0000-1400-000002000000}" name="Local information collected" dataDxfId="157"/>
    <tableColumn id="3" xr3:uid="{00000000-0010-0000-1400-000003000000}" name="Local allocation methods" dataDxfId="156"/>
    <tableColumn id="4" xr3:uid="{00000000-0010-0000-1400-000004000000}" name="Last reviewed date" dataDxfId="155"/>
    <tableColumn id="5" xr3:uid="{00000000-0010-0000-1400-000005000000}" name="Last reviewed by" dataDxfId="154"/>
    <tableColumn id="6" xr3:uid="{204A7AC1-F6DC-40B7-95EC-C6C9307F4627}" name="Plans to become compliant with the standards" dataDxfId="153"/>
  </tableColumns>
  <tableStyleInfo name="Tech doc"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6000000}" name="Table5" displayName="Table5" ref="A12:E35" totalsRowShown="0" headerRowDxfId="152" dataDxfId="151">
  <autoFilter ref="A12:E35" xr:uid="{00000000-0009-0000-0100-000004000000}"/>
  <tableColumns count="5">
    <tableColumn id="1" xr3:uid="{00000000-0010-0000-1600-000001000000}" name="Type of superior method" dataDxfId="150"/>
    <tableColumn id="2" xr3:uid="{00000000-0010-0000-1600-000002000000}" name="Costing item" dataDxfId="149"/>
    <tableColumn id="3" xr3:uid="{00000000-0010-0000-1600-000003000000}" name="Description of the superior methods" dataDxfId="148"/>
    <tableColumn id="4" xr3:uid="{00000000-0010-0000-1600-000004000000}" name="Last reviewed date" dataDxfId="147"/>
    <tableColumn id="5" xr3:uid="{00000000-0010-0000-1600-000005000000}" name="Last reviewed by" dataDxfId="146"/>
  </tableColumns>
  <tableStyleInfo name="Tech doc"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B000000}" name="Table89" displayName="Table89" ref="A7:E18" totalsRowShown="0" headerRowDxfId="145" dataDxfId="144">
  <autoFilter ref="A7:E18" xr:uid="{00000000-0009-0000-0100-000008000000}"/>
  <tableColumns count="5">
    <tableColumn id="1" xr3:uid="{00000000-0010-0000-1B00-000001000000}" name="Date" dataDxfId="143"/>
    <tableColumn id="2" xr3:uid="{00000000-0010-0000-1B00-000002000000}" name="Service Area" dataDxfId="142"/>
    <tableColumn id="4" xr3:uid="{00000000-0010-0000-1B00-000004000000}" name="Reason for Proxy records" dataDxfId="141"/>
    <tableColumn id="5" xr3:uid="{00000000-0010-0000-1B00-000005000000}" name="Number of Proxy records created" dataDxfId="140"/>
    <tableColumn id="3" xr3:uid="{00000000-0010-0000-1B00-000003000000}" name="Proxy record ID (local id)" dataDxfId="139"/>
  </tableColumns>
  <tableStyleInfo name="Tech doc"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7000000}" name="Table21" displayName="Table21" ref="A7:L16" totalsRowShown="0" headerRowDxfId="138" dataDxfId="137" tableBorderDxfId="136">
  <autoFilter ref="A7:L16" xr:uid="{00000000-0009-0000-0100-000015000000}"/>
  <tableColumns count="12">
    <tableColumn id="1" xr3:uid="{00000000-0010-0000-1700-000001000000}" name="Consultation/engagement title" dataDxfId="135"/>
    <tableColumn id="2" xr3:uid="{00000000-0010-0000-1700-000002000000}" name="Consultation purpose" dataDxfId="134"/>
    <tableColumn id="3" xr3:uid="{00000000-0010-0000-1700-000003000000}" name="Participant group" dataDxfId="133"/>
    <tableColumn id="4" xr3:uid="{00000000-0010-0000-1700-000004000000}" name="Participant 1 name/position" dataDxfId="132"/>
    <tableColumn id="5" xr3:uid="{00000000-0010-0000-1700-000005000000}" name="Participant 2 name/position" dataDxfId="131"/>
    <tableColumn id="6" xr3:uid="{00000000-0010-0000-1700-000006000000}" name="Participant 3 name/position" dataDxfId="130"/>
    <tableColumn id="7" xr3:uid="{00000000-0010-0000-1700-000007000000}" name="Participant 4 name/position" dataDxfId="129"/>
    <tableColumn id="8" xr3:uid="{00000000-0010-0000-1700-000008000000}" name="Other participants " dataDxfId="128"/>
    <tableColumn id="13" xr3:uid="{00000000-0010-0000-1700-00000D000000}" name="Consultation date" dataDxfId="127"/>
    <tableColumn id="14" xr3:uid="{00000000-0010-0000-1700-00000E000000}" name="Recurring?" dataDxfId="126"/>
    <tableColumn id="15" xr3:uid="{00000000-0010-0000-1700-00000F000000}" name="Consultation outcome" dataDxfId="125"/>
    <tableColumn id="16" xr3:uid="{00000000-0010-0000-1700-000010000000}" name="Notes" dataDxfId="124"/>
  </tableColumns>
  <tableStyleInfo name="Tech doc"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1000000}" name="Table891415" displayName="Table891415" ref="A8:G32" totalsRowShown="0" headerRowDxfId="321" dataDxfId="319" headerRowBorderDxfId="320">
  <autoFilter ref="A8:G32" xr:uid="{00000000-0009-0000-0100-00000E000000}"/>
  <tableColumns count="7">
    <tableColumn id="1" xr3:uid="{00000000-0010-0000-0100-000001000000}" name="Feed number" dataDxfId="318"/>
    <tableColumn id="2" xr3:uid="{00000000-0010-0000-0100-000002000000}" name="Feed name" dataDxfId="317"/>
    <tableColumn id="4" xr3:uid="{00000000-0010-0000-0100-000004000000}" name="Detail - How many rows in the feed represent 1 unit of activity?" dataDxfId="316"/>
    <tableColumn id="5" xr3:uid="{00000000-0010-0000-0100-000005000000}" name="Field to use in costing" dataDxfId="315"/>
    <tableColumn id="3" xr3:uid="{00000000-0010-0000-0100-000003000000}" name="Unit measurement used for costing" dataDxfId="314"/>
    <tableColumn id="6" xr3:uid="{00000000-0010-0000-0100-000006000000}" name="Relative Weight Value used (Y/N)" dataDxfId="313"/>
    <tableColumn id="7" xr3:uid="{00000000-0010-0000-0100-000007000000}" name="Duration caps applied?" dataDxfId="312"/>
  </tableColumns>
  <tableStyleInfo name="Tech doc"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8000000}" name="Table2123" displayName="Table2123" ref="A7:F17" totalsRowShown="0" headerRowDxfId="123" dataDxfId="122" tableBorderDxfId="121">
  <autoFilter ref="A7:F17" xr:uid="{00000000-0009-0000-0100-000016000000}"/>
  <tableColumns count="6">
    <tableColumn id="1" xr3:uid="{00000000-0010-0000-1800-000001000000}" name="Date" dataDxfId="120"/>
    <tableColumn id="2" xr3:uid="{00000000-0010-0000-1800-000002000000}" name="Process to change" dataDxfId="119"/>
    <tableColumn id="5" xr3:uid="{00000000-0010-0000-1800-000005000000}" name="Reason for change" dataDxfId="118"/>
    <tableColumn id="4" xr3:uid="{00000000-0010-0000-1800-000004000000}" name="Detail" dataDxfId="117"/>
    <tableColumn id="3" xr3:uid="{00000000-0010-0000-1800-000003000000}" name="Signed off by:" dataDxfId="116"/>
    <tableColumn id="6" xr3:uid="{00000000-0010-0000-1800-000006000000}" name="Change implemented (date)" dataDxfId="115"/>
  </tableColumns>
  <tableStyleInfo name="Tech doc"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9000000}" name="Table11" displayName="Table11" ref="A7:D86" totalsRowShown="0" headerRowDxfId="114" dataDxfId="112" headerRowBorderDxfId="113" tableBorderDxfId="111">
  <autoFilter ref="A7:D86" xr:uid="{00000000-0009-0000-0100-000013000000}"/>
  <tableColumns count="4">
    <tableColumn id="1" xr3:uid="{00000000-0010-0000-1900-000001000000}" name="Service" dataDxfId="110"/>
    <tableColumn id="2" xr3:uid="{00000000-0010-0000-1900-000002000000}" name="Sub Service" dataDxfId="109"/>
    <tableColumn id="3" xr3:uid="{00000000-0010-0000-1900-000003000000}" name="Allocation method to patients" dataDxfId="108"/>
    <tableColumn id="4" xr3:uid="{82FA9AD3-B465-4792-A64C-B0C13CDB2E3F}" name="Likely Sector identifier" dataDxfId="107"/>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A000000}" name="Table8" displayName="Table8" ref="A8:E18" totalsRowShown="0" headerRowDxfId="106" dataDxfId="105">
  <autoFilter ref="A8:E18" xr:uid="{00000000-0009-0000-0100-000007000000}"/>
  <tableColumns count="5">
    <tableColumn id="1" xr3:uid="{00000000-0010-0000-1A00-000001000000}" name="R&amp;D programme" dataDxfId="104"/>
    <tableColumn id="2" xr3:uid="{00000000-0010-0000-1A00-000002000000}" name="Cost centres " dataDxfId="103"/>
    <tableColumn id="3" xr3:uid="{00000000-0010-0000-1A00-000003000000}" name="R&amp;D resource" dataDxfId="102"/>
    <tableColumn id="4" xr3:uid="{00000000-0010-0000-1A00-000004000000}" name="R&amp;D activity" dataDxfId="101"/>
    <tableColumn id="5" xr3:uid="{00000000-0010-0000-1A00-000005000000}" name="Cost allocation methods" dataDxfId="100"/>
  </tableColumns>
  <tableStyleInfo name="Tech doc"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D000000}" name="Table825" displayName="Table825" ref="A7:F17" totalsRowShown="0" headerRowDxfId="99" dataDxfId="97" headerRowBorderDxfId="98" tableBorderDxfId="96" totalsRowBorderDxfId="95">
  <autoFilter ref="A7:F17" xr:uid="{00000000-0009-0000-0100-000018000000}"/>
  <tableColumns count="6">
    <tableColumn id="1" xr3:uid="{00000000-0010-0000-1D00-000001000000}" name="E&amp;T area" dataDxfId="94"/>
    <tableColumn id="2" xr3:uid="{00000000-0010-0000-1D00-000002000000}" name="Cost centres " dataDxfId="93"/>
    <tableColumn id="3" xr3:uid="{00000000-0010-0000-1D00-000003000000}" name="E&amp;T resource" dataDxfId="92"/>
    <tableColumn id="4" xr3:uid="{00000000-0010-0000-1D00-000004000000}" name="E&amp;T activity" dataDxfId="91"/>
    <tableColumn id="5" xr3:uid="{00000000-0010-0000-1D00-000005000000}" name="Cost allocation method (used in most recent submission)" dataDxfId="90"/>
    <tableColumn id="6" xr3:uid="{7078EB1A-6DEF-4FBE-98E0-E4F0769DBD4A}" name="Amended cost allocation method (adjusted for changes in subsequent years)" dataDxfId="89"/>
  </tableColumns>
  <tableStyleInfo name="Tech doc"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4508CD-0538-4CB3-B356-9A91D15A63A4}" name="Table19" displayName="Table19" ref="A7:F14" totalsRowShown="0" headerRowDxfId="88" dataDxfId="86" headerRowBorderDxfId="87" tableBorderDxfId="85">
  <autoFilter ref="A7:F14" xr:uid="{00000000-0009-0000-0100-000013000000}"/>
  <tableColumns count="6">
    <tableColumn id="1" xr3:uid="{9149B59A-5310-4E2F-BFB4-021596D17735}" name="Factors to consider" dataDxfId="84"/>
    <tableColumn id="2" xr3:uid="{9BD87F42-DE36-4041-9115-35C50565E0C2}" name="Data feed  available" dataDxfId="83"/>
    <tableColumn id="6" xr3:uid="{0D389477-8C75-4259-9856-DB3AED97BCF4}" name="GL code of staff costs identified" dataDxfId="82"/>
    <tableColumn id="3" xr3:uid="{E16A1D51-5E44-4836-9593-B9D9AA8C4937}" name="Details of inclusion in costing methodology" dataDxfId="81"/>
    <tableColumn id="4" xr3:uid="{5AF49661-76E9-49E3-A385-8032D67C004A}" name="Further comments" dataDxfId="80"/>
    <tableColumn id="5" xr3:uid="{FF2CD0D5-B6FE-43B4-B810-2887DD25E35D}" name="Review date" dataDxfId="79"/>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67DA455-2F13-4488-8E18-7AF416BA64C3}" name="Table22" displayName="Table22" ref="A7:H40" totalsRowShown="0" headerRowDxfId="78" dataDxfId="77">
  <autoFilter ref="A7:H40" xr:uid="{00000000-0009-0000-0100-000007000000}"/>
  <sortState xmlns:xlrd2="http://schemas.microsoft.com/office/spreadsheetml/2017/richdata2" ref="A8:H40">
    <sortCondition ref="A7:A40"/>
  </sortState>
  <tableColumns count="8">
    <tableColumn id="1" xr3:uid="{693C0FAB-E021-4E1A-97DB-56C3F00836FE}" name="Clinical potential attendees" dataDxfId="76"/>
    <tableColumn id="6" xr3:uid="{BCA6C273-547E-4EE9-A379-AE520D28ED26}" name="Resource ID" dataDxfId="75"/>
    <tableColumn id="7" xr3:uid="{D26E2BBC-516F-4138-A3F8-2FC1EC29A824}" name="Resource" dataDxfId="74"/>
    <tableColumn id="2" xr3:uid="{D817B282-A5B7-447C-92F5-73D44207247D}" name="Name of meeting they attend" dataDxfId="73"/>
    <tableColumn id="8" xr3:uid="{62BEAF1B-D7A6-4AB8-A44A-6A3D77D64757}" name="Internal/external meeting member" dataDxfId="72"/>
    <tableColumn id="3" xr3:uid="{6C642790-FEA5-441E-BB57-891B2C0F3626}" name="Duration of the meeting " dataDxfId="71"/>
    <tableColumn id="4" xr3:uid="{7DA01E91-B662-4F37-AB2B-3EF201A63C8E}" name="Number of meetings attended by each member over the last year " dataDxfId="70"/>
    <tableColumn id="5" xr3:uid="{4BCD40F3-1B80-423E-B58F-3BA4384E5048}" name="Preparation time for an MDT meeting" dataDxfId="69"/>
  </tableColumns>
  <tableStyleInfo name="Tech doc"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63EA92C-E411-4724-A7F3-B001FCE8282D}" name="Table213" displayName="Table213" ref="A11:K23" totalsRowShown="0" headerRowDxfId="68" dataDxfId="66" headerRowBorderDxfId="67" tableBorderDxfId="65">
  <autoFilter ref="A11:K23" xr:uid="{00000000-0009-0000-0100-000002000000}"/>
  <tableColumns count="11">
    <tableColumn id="1" xr3:uid="{3C1A1C72-2677-4F35-8187-594B5D7D0646}" name="Checklist number" dataDxfId="64"/>
    <tableColumn id="12" xr3:uid="{524994CF-64C3-4697-A385-9271AF310586}" name="DOF sign off" dataDxfId="63"/>
    <tableColumn id="2" xr3:uid="{3F92592F-52F5-4CBC-A24B-70F59B18FCD3}" name="Item" dataDxfId="62"/>
    <tableColumn id="11" xr3:uid="{299790A2-E0F3-486D-BE9F-FC54112D7468}" name="Description from guidance" dataDxfId="61"/>
    <tableColumn id="10" xr3:uid="{C20AAD28-CA31-483C-8949-182B815CF6A0}" name="Is this relevant for your trust?" dataDxfId="60"/>
    <tableColumn id="4" xr3:uid="{B47FA472-A99C-4BC8-8DBF-A26FA38BF0A9}" name="Is this action an agreed trust priority? (use rankings)" dataDxfId="59"/>
    <tableColumn id="5" xr3:uid="{E561CAE9-C113-47EB-918C-E92EF85A99AF}" name="Has this action been completed in the PLICS &amp; NCC?" dataDxfId="58"/>
    <tableColumn id="9" xr3:uid="{01BBDAA9-D00A-4045-A9A9-977EC3C4DA9D}" name="Comments" dataDxfId="57"/>
    <tableColumn id="6" xr3:uid="{F50FA8C8-C125-48DA-8D74-AA32D3D83F67}" name="Comments2" dataDxfId="56"/>
    <tableColumn id="7" xr3:uid="{94FA9214-B472-4DAB-B0E7-D03BC2E50715}" name="Comments3" dataDxfId="55"/>
    <tableColumn id="8" xr3:uid="{3EC2C167-4E71-416C-B99F-FFB4938046A1}" name="Location of supporting files/ reconciliations etc" dataDxfId="54"/>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78B15CF-5759-4843-92C4-BF89FD646E15}" name="Table917282914" displayName="Table917282914" ref="A6:P19" totalsRowShown="0" headerRowDxfId="53" dataDxfId="51" headerRowBorderDxfId="52" tableBorderDxfId="50">
  <autoFilter ref="A6:P19" xr:uid="{00000000-0009-0000-0100-00001C000000}"/>
  <tableColumns count="16">
    <tableColumn id="1" xr3:uid="{1805CC4B-FF8F-417D-81D5-4693A7F3B6A7}" name="Matching rule ID" dataDxfId="49"/>
    <tableColumn id="12" xr3:uid="{D8D663DB-4587-4224-96D5-616F2B5CFB97}" name="Feed number" dataDxfId="48"/>
    <tableColumn id="2" xr3:uid="{281B482F-47F1-43D4-95E8-88E4444C2B3E}" name="Feed letter" dataDxfId="47"/>
    <tableColumn id="3" xr3:uid="{BE8502CC-AD8B-49D5-ABAF-05425287C617}" name="Feed name" dataDxfId="46"/>
    <tableColumn id="4" xr3:uid="{842C462B-373F-48EF-8049-2CD30AD32CE2}" name="Matching to feed number" dataDxfId="45"/>
    <tableColumn id="14" xr3:uid="{DF5AA230-55DB-4089-9F28-88F074524FA6}" name="Matching to feed name" dataDxfId="44"/>
    <tableColumn id="5" xr3:uid="{656A2D14-803D-4337-9941-704ED5CC7A43}" name="Hierarchy of matching rule" dataDxfId="43"/>
    <tableColumn id="6" xr3:uid="{DD1C0907-6CD7-4F3D-8196-697C9F1D888E}" name="Conditional rules" dataDxfId="42"/>
    <tableColumn id="7" xr3:uid="{2015B921-AF18-4151-AE19-09C95B6755E5}" name="Feed date field" dataDxfId="41"/>
    <tableColumn id="8" xr3:uid="{A23E0910-BC17-4627-BFA6-C698D0D8FD89}" name="Matching feed date fields" dataDxfId="40"/>
    <tableColumn id="9" xr3:uid="{936A07D6-FDB3-40E3-8A37-4BD6C4A94DE8}" name="Date matching rule" dataDxfId="39"/>
    <tableColumn id="10" xr3:uid="{CB44452B-DCA8-405B-BC70-5E9DCDE86033}" name="Matching field 1" dataDxfId="38"/>
    <tableColumn id="11" xr3:uid="{37EA6D81-B9BF-4E66-8261-E9EF4279D404}" name="Matching field 2" dataDxfId="37"/>
    <tableColumn id="13" xr3:uid="{FA5BEEE6-5554-4DFB-924B-2F22702FE3F9}" name="Matching field 3" dataDxfId="36"/>
    <tableColumn id="15" xr3:uid="{43EA1CC4-7BE1-4DFC-A09E-E8439E755279}" name="Matching field 4" dataDxfId="35"/>
    <tableColumn id="16" xr3:uid="{DC75D5C2-5F8D-4EF6-B4A7-91A0A10B4D77}" name="Reason for superior matching rule" dataDxfId="3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7:G22" totalsRowShown="0" headerRowDxfId="311" dataDxfId="309" headerRowBorderDxfId="310" tableBorderDxfId="308">
  <autoFilter ref="A7:G22" xr:uid="{00000000-0009-0000-0100-000002000000}"/>
  <tableColumns count="7">
    <tableColumn id="1" xr3:uid="{00000000-0010-0000-0200-000001000000}" name="Feed name" dataDxfId="307"/>
    <tableColumn id="2" xr3:uid="{00000000-0010-0000-0200-000002000000}" name="Feed description" dataDxfId="306"/>
    <tableColumn id="3" xr3:uid="{00000000-0010-0000-0200-000003000000}" name="Field name" dataDxfId="305"/>
    <tableColumn id="4" xr3:uid="{00000000-0010-0000-0200-000004000000}" name="Field description" dataDxfId="304"/>
    <tableColumn id="5" xr3:uid="{00000000-0010-0000-0200-000005000000}" name="Field format" dataDxfId="303"/>
    <tableColumn id="6" xr3:uid="{00000000-0010-0000-0200-000006000000}" name="Update Frequency" dataDxfId="302"/>
    <tableColumn id="7" xr3:uid="{00000000-0010-0000-0200-000007000000}" name="Update Date" dataDxfId="30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3000000}" name="Table226" displayName="Table226" ref="A8:F15" totalsRowShown="0" headerRowDxfId="300" dataDxfId="298" headerRowBorderDxfId="299" tableBorderDxfId="297">
  <autoFilter ref="A8:F15" xr:uid="{00000000-0009-0000-0100-000019000000}"/>
  <tableColumns count="6">
    <tableColumn id="1" xr3:uid="{00000000-0010-0000-0300-000001000000}" name="Service area" dataDxfId="296"/>
    <tableColumn id="6" xr3:uid="{00000000-0010-0000-0300-000006000000}" name="Reason for local definitions" dataDxfId="295"/>
    <tableColumn id="2" xr3:uid="{00000000-0010-0000-0300-000002000000}" name="Activity area" dataDxfId="294"/>
    <tableColumn id="3" xr3:uid="{00000000-0010-0000-0300-000003000000}" name="Activity item" dataDxfId="293"/>
    <tableColumn id="4" xr3:uid="{00000000-0010-0000-0300-000004000000}" name="Definition" dataDxfId="292"/>
    <tableColumn id="5" xr3:uid="{00000000-0010-0000-0300-000005000000}" name="Agreed locally by:" dataDxfId="29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5000000}" name="Table15" displayName="Table15" ref="A7:M26" totalsRowShown="0" headerRowDxfId="290" dataDxfId="289">
  <autoFilter ref="A7:M26" xr:uid="{00000000-0009-0000-0100-00000F000000}"/>
  <tableColumns count="13">
    <tableColumn id="1" xr3:uid="{00000000-0010-0000-0500-000001000000}" name="Feed number" dataDxfId="288"/>
    <tableColumn id="2" xr3:uid="{00000000-0010-0000-0500-000002000000}" name="Feed name" dataDxfId="287"/>
    <tableColumn id="3" xr3:uid="{00000000-0010-0000-0500-000003000000}" name="In month/ _x000a_year to date" dataDxfId="286"/>
    <tableColumn id="4" xr3:uid="{00000000-0010-0000-0500-000004000000}" name="Data source" dataDxfId="285"/>
    <tableColumn id="5" xr3:uid="{00000000-0010-0000-0500-000005000000}" name="Department" dataDxfId="284"/>
    <tableColumn id="6" xr3:uid="{00000000-0010-0000-0500-000006000000}" name="Named person/deputy" dataDxfId="283"/>
    <tableColumn id="7" xr3:uid="{00000000-0010-0000-0500-000007000000}" name="Format" dataDxfId="282"/>
    <tableColumn id="8" xr3:uid="{00000000-0010-0000-0500-000008000000}" name="Time period" dataDxfId="281"/>
    <tableColumn id="14" xr3:uid="{00000000-0010-0000-0500-00000E000000}" name="Working day data received" dataDxfId="280"/>
    <tableColumn id="9" xr3:uid="{00000000-0010-0000-0500-000009000000}" name="Data quality issue if known" dataDxfId="279"/>
    <tableColumn id="10" xr3:uid="{00000000-0010-0000-0500-00000A000000}" name="Date data issue identified" dataDxfId="278"/>
    <tableColumn id="11" xr3:uid="{00000000-0010-0000-0500-00000B000000}" name="Plans to resolve to data issue" dataDxfId="277"/>
    <tableColumn id="12" xr3:uid="{00000000-0010-0000-0500-00000C000000}" name="Date data issue rectified" dataDxfId="276"/>
  </tableColumns>
  <tableStyleInfo name="Tech doc"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6000000}" name="Table91728293031" displayName="Table91728293031" ref="A7:M22" totalsRowShown="0" headerRowDxfId="275" dataDxfId="273" headerRowBorderDxfId="274">
  <autoFilter ref="A7:M22" xr:uid="{00000000-0009-0000-0100-00001E000000}"/>
  <tableColumns count="13">
    <tableColumn id="1" xr3:uid="{00000000-0010-0000-0600-000001000000}" name="Date" dataDxfId="272"/>
    <tableColumn id="12" xr3:uid="{00000000-0010-0000-0600-00000C000000}" name="Period of data" dataDxfId="271"/>
    <tableColumn id="2" xr3:uid="{00000000-0010-0000-0600-000002000000}" name="Dataset" dataDxfId="270"/>
    <tableColumn id="8" xr3:uid="{00000000-0010-0000-0600-000008000000}" name="Number of activity records reported" dataDxfId="269"/>
    <tableColumn id="3" xr3:uid="{00000000-0010-0000-0600-000003000000}" name="Number of activity records loaded" dataDxfId="268"/>
    <tableColumn id="9" xr3:uid="{00000000-0010-0000-0600-000009000000}" name="Difference between activity records loaded and reported" dataDxfId="267">
      <calculatedColumnFormula>Table91728293031[[#This Row],[Number of activity records loaded]]-Table91728293031[[#This Row],[Number of activity records reported]]</calculatedColumnFormula>
    </tableColumn>
    <tableColumn id="14" xr3:uid="{00000000-0010-0000-0600-00000E000000}" name="Number of activity records at activity level" dataDxfId="266"/>
    <tableColumn id="10" xr3:uid="{00000000-0010-0000-0600-00000A000000}" name="Difference between activity records loaded and records at activity level" dataDxfId="265">
      <calculatedColumnFormula>Table91728293031[[#This Row],[Number of activity records at activity level]]-Table91728293031[[#This Row],[Number of activity records loaded]]</calculatedColumnFormula>
    </tableColumn>
    <tableColumn id="5" xr3:uid="{00000000-0010-0000-0600-000005000000}" name="Number of activity records at patient level" dataDxfId="264"/>
    <tableColumn id="6" xr3:uid="{00000000-0010-0000-0600-000006000000}" name="Reconciliation items" dataDxfId="263"/>
    <tableColumn id="7" xr3:uid="{00000000-0010-0000-0600-000007000000}" name="Total PLICS activity output" dataDxfId="262">
      <calculatedColumnFormula>Table91728293031[[#This Row],[Number of activity records at patient level]]+Table91728293031[[#This Row],[Reconciliation items]]</calculatedColumnFormula>
    </tableColumn>
    <tableColumn id="11" xr3:uid="{00000000-0010-0000-0600-00000B000000}" name="Difference between activity level and patient level" dataDxfId="261">
      <calculatedColumnFormula>Table91728293031[[#This Row],[Total PLICS activity output]]-Table91728293031[[#This Row],[Number of activity records at activity level]]</calculatedColumnFormula>
    </tableColumn>
    <tableColumn id="13" xr3:uid="{00000000-0010-0000-0600-00000D000000}" name="Total data records lost" dataDxfId="260">
      <calculatedColumnFormula>Table91728293031[[#This Row],[Total PLICS activity output]]-Table91728293031[[#This Row],[Number of activity records reported]]</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9:K45" totalsRowShown="0" headerRowDxfId="259" dataDxfId="257" headerRowBorderDxfId="258" tableBorderDxfId="256">
  <autoFilter ref="A9:K45" xr:uid="{00000000-0009-0000-0100-00000A000000}"/>
  <tableColumns count="11">
    <tableColumn id="1" xr3:uid="{00000000-0010-0000-0900-000001000000}" name="Quality check name" dataDxfId="255"/>
    <tableColumn id="2" xr3:uid="{00000000-0010-0000-0900-000002000000}" name="Data checked" dataDxfId="254"/>
    <tableColumn id="3" xr3:uid="{00000000-0010-0000-0900-000003000000}" name="Type of data quality check" dataDxfId="253"/>
    <tableColumn id="4" xr3:uid="{00000000-0010-0000-0900-000004000000}" name="Data cleansing steps" dataDxfId="252"/>
    <tableColumn id="5" xr3:uid="{00000000-0010-0000-0900-000005000000}" name="Data validation steps" dataDxfId="251"/>
    <tableColumn id="6" xr3:uid="{00000000-0010-0000-0900-000006000000}" name="Validation criteria" dataDxfId="250"/>
    <tableColumn id="7" xr3:uid="{00000000-0010-0000-0900-000007000000}" name="Action if criteria not met" dataDxfId="249"/>
    <tableColumn id="8" xr3:uid="{00000000-0010-0000-0900-000008000000}" name="Timing of check" dataDxfId="248"/>
    <tableColumn id="10" xr3:uid="{00000000-0010-0000-0900-00000A000000}" name="Timing of return data to  department (source of data)" dataDxfId="247"/>
    <tableColumn id="11" xr3:uid="{00000000-0010-0000-0900-00000B000000}" name="Impact on the costing process" dataDxfId="246"/>
    <tableColumn id="9" xr3:uid="{00000000-0010-0000-0900-000009000000}" name="Check report output file name and location" dataDxfId="24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9" displayName="Table9" ref="A10:M47" totalsRowShown="0" headerRowDxfId="244" dataDxfId="242" headerRowBorderDxfId="243" tableBorderDxfId="241">
  <autoFilter ref="A10:M47" xr:uid="{00000000-0009-0000-0100-000009000000}"/>
  <tableColumns count="13">
    <tableColumn id="1" xr3:uid="{00000000-0010-0000-0A00-000001000000}" name="Raw data file name" dataDxfId="240"/>
    <tableColumn id="12" xr3:uid="{00000000-0010-0000-0A00-00000C000000}" name="Raw data file location" dataDxfId="239"/>
    <tableColumn id="2" xr3:uid="{00000000-0010-0000-0A00-000002000000}" name="Raw data field" dataDxfId="238"/>
    <tableColumn id="3" xr3:uid="{00000000-0010-0000-0A00-000003000000}" name="Data cleansing step 1" dataDxfId="237"/>
    <tableColumn id="4" xr3:uid="{00000000-0010-0000-0A00-000004000000}" name="Data cleansing step 2" dataDxfId="236"/>
    <tableColumn id="5" xr3:uid="{00000000-0010-0000-0A00-000005000000}" name="Data cleansing step 3" dataDxfId="235"/>
    <tableColumn id="6" xr3:uid="{00000000-0010-0000-0A00-000006000000}" name="Data cleansing step 4" dataDxfId="234"/>
    <tableColumn id="7" xr3:uid="{00000000-0010-0000-0A00-000007000000}" name="Data cleansing step 5" dataDxfId="233"/>
    <tableColumn id="8" xr3:uid="{00000000-0010-0000-0A00-000008000000}" name="Data cleansing method notes" dataDxfId="232"/>
    <tableColumn id="9" xr3:uid="{00000000-0010-0000-0A00-000009000000}" name="Output data file name" dataDxfId="231"/>
    <tableColumn id="13" xr3:uid="{00000000-0010-0000-0A00-00000D000000}" name="Output data file location" dataDxfId="230"/>
    <tableColumn id="11" xr3:uid="{00000000-0010-0000-0A00-00000B000000}" name="Output data field" dataDxfId="229"/>
    <tableColumn id="10" xr3:uid="{00000000-0010-0000-0A00-00000A000000}" name="Data cleansing method update frequency" dataDxfId="22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7" displayName="Table7" ref="A6:C26" totalsRowShown="0" headerRowDxfId="227" dataDxfId="226">
  <autoFilter ref="A6:C26" xr:uid="{00000000-0009-0000-0100-000005000000}"/>
  <tableColumns count="3">
    <tableColumn id="1" xr3:uid="{00000000-0010-0000-0B00-000001000000}" name="Extracting GL output steps" dataDxfId="225"/>
    <tableColumn id="3" xr3:uid="{00000000-0010-0000-0B00-000003000000}" name="Timing of the step" dataDxfId="224"/>
    <tableColumn id="2" xr3:uid="{00000000-0010-0000-0B00-000002000000}" name="Description" dataDxfId="223"/>
  </tableColumns>
  <tableStyleInfo name="Tech doc"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2:A25"/>
  <sheetViews>
    <sheetView showGridLines="0" tabSelected="1" zoomScaleNormal="100" workbookViewId="0">
      <selection activeCell="S15" sqref="S15"/>
    </sheetView>
  </sheetViews>
  <sheetFormatPr defaultRowHeight="13.8" x14ac:dyDescent="0.25"/>
  <sheetData>
    <row r="22" spans="1:1" ht="15.6" x14ac:dyDescent="0.3">
      <c r="A22" s="79" t="s">
        <v>0</v>
      </c>
    </row>
    <row r="23" spans="1:1" ht="15" x14ac:dyDescent="0.25">
      <c r="A23" s="79" t="s">
        <v>1</v>
      </c>
    </row>
    <row r="25" spans="1:1" ht="15" x14ac:dyDescent="0.25">
      <c r="A25" s="79"/>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002060"/>
    <pageSetUpPr fitToPage="1"/>
  </sheetPr>
  <dimension ref="A1:M47"/>
  <sheetViews>
    <sheetView showGridLines="0" zoomScaleNormal="100" workbookViewId="0">
      <selection activeCell="C14" sqref="C14"/>
    </sheetView>
  </sheetViews>
  <sheetFormatPr defaultRowHeight="13.8" x14ac:dyDescent="0.25"/>
  <cols>
    <col min="1" max="2" width="21.19921875" customWidth="1"/>
    <col min="3" max="3" width="23.19921875" customWidth="1"/>
    <col min="4" max="4" width="23.3984375" customWidth="1"/>
    <col min="5" max="6" width="21.8984375" customWidth="1"/>
    <col min="7" max="7" width="22.69921875" customWidth="1"/>
    <col min="8" max="8" width="24.69921875" customWidth="1"/>
    <col min="9" max="9" width="34.5" customWidth="1"/>
    <col min="10" max="11" width="24.5" customWidth="1"/>
    <col min="12" max="12" width="23.8984375" customWidth="1"/>
    <col min="13" max="13" width="30.19921875" customWidth="1"/>
  </cols>
  <sheetData>
    <row r="1" spans="1:13" ht="27.6" x14ac:dyDescent="0.25">
      <c r="A1" s="99" t="s">
        <v>2</v>
      </c>
      <c r="B1" s="2"/>
    </row>
    <row r="2" spans="1:13" ht="27.6" x14ac:dyDescent="0.25">
      <c r="A2" s="158" t="s">
        <v>274</v>
      </c>
      <c r="B2" s="55"/>
      <c r="C2" s="55"/>
      <c r="D2" s="55"/>
      <c r="E2" s="55"/>
    </row>
    <row r="4" spans="1:13" ht="15" x14ac:dyDescent="0.25">
      <c r="A4" s="31" t="s">
        <v>275</v>
      </c>
      <c r="B4" s="6"/>
    </row>
    <row r="5" spans="1:13" ht="15" x14ac:dyDescent="0.25">
      <c r="A5" s="6" t="s">
        <v>276</v>
      </c>
      <c r="B5" s="6"/>
    </row>
    <row r="6" spans="1:13" ht="15" x14ac:dyDescent="0.25">
      <c r="A6" s="6" t="s">
        <v>277</v>
      </c>
      <c r="B6" s="6"/>
    </row>
    <row r="7" spans="1:13" ht="15" x14ac:dyDescent="0.25">
      <c r="A7" s="6" t="s">
        <v>278</v>
      </c>
      <c r="B7" s="6"/>
    </row>
    <row r="8" spans="1:13" ht="15.6" x14ac:dyDescent="0.3">
      <c r="A8" s="6" t="s">
        <v>279</v>
      </c>
      <c r="B8" s="6"/>
    </row>
    <row r="9" spans="1:13" ht="15" x14ac:dyDescent="0.25">
      <c r="A9" s="6"/>
      <c r="B9" s="6"/>
    </row>
    <row r="10" spans="1:13" ht="31.2" x14ac:dyDescent="0.25">
      <c r="A10" s="156" t="s">
        <v>280</v>
      </c>
      <c r="B10" s="166" t="s">
        <v>281</v>
      </c>
      <c r="C10" s="156" t="s">
        <v>282</v>
      </c>
      <c r="D10" s="156" t="s">
        <v>283</v>
      </c>
      <c r="E10" s="156" t="s">
        <v>284</v>
      </c>
      <c r="F10" s="156" t="s">
        <v>285</v>
      </c>
      <c r="G10" s="156" t="s">
        <v>286</v>
      </c>
      <c r="H10" s="156" t="s">
        <v>287</v>
      </c>
      <c r="I10" s="156" t="s">
        <v>288</v>
      </c>
      <c r="J10" s="156" t="s">
        <v>289</v>
      </c>
      <c r="K10" s="167" t="s">
        <v>290</v>
      </c>
      <c r="L10" s="167" t="s">
        <v>291</v>
      </c>
      <c r="M10" s="156" t="s">
        <v>292</v>
      </c>
    </row>
    <row r="11" spans="1:13" ht="19.5" customHeight="1" x14ac:dyDescent="0.25">
      <c r="A11" s="21"/>
      <c r="B11" s="21"/>
      <c r="C11" s="22"/>
      <c r="D11" s="22"/>
      <c r="E11" s="22"/>
      <c r="F11" s="22"/>
      <c r="G11" s="22"/>
      <c r="H11" s="22"/>
      <c r="I11" s="22"/>
      <c r="J11" s="22"/>
      <c r="K11" s="33"/>
      <c r="L11" s="33"/>
      <c r="M11" s="33"/>
    </row>
    <row r="12" spans="1:13" ht="15" x14ac:dyDescent="0.25">
      <c r="A12" s="30"/>
      <c r="B12" s="30"/>
      <c r="C12" s="4"/>
      <c r="D12" s="4"/>
      <c r="E12" s="4"/>
      <c r="F12" s="4"/>
      <c r="G12" s="4"/>
      <c r="H12" s="4"/>
      <c r="I12" s="4"/>
      <c r="J12" s="4"/>
      <c r="K12" s="32"/>
      <c r="L12" s="32"/>
      <c r="M12" s="32"/>
    </row>
    <row r="13" spans="1:13" ht="15" x14ac:dyDescent="0.25">
      <c r="A13" s="21"/>
      <c r="B13" s="21"/>
      <c r="C13" s="4"/>
      <c r="D13" s="4"/>
      <c r="E13" s="4"/>
      <c r="F13" s="4"/>
      <c r="G13" s="4"/>
      <c r="H13" s="4"/>
      <c r="I13" s="4"/>
      <c r="J13" s="4"/>
      <c r="K13" s="32"/>
      <c r="L13" s="32"/>
      <c r="M13" s="32"/>
    </row>
    <row r="14" spans="1:13" ht="15" x14ac:dyDescent="0.25">
      <c r="A14" s="21"/>
      <c r="B14" s="21"/>
      <c r="C14" s="4"/>
      <c r="D14" s="4"/>
      <c r="E14" s="4"/>
      <c r="F14" s="4"/>
      <c r="G14" s="4"/>
      <c r="H14" s="4"/>
      <c r="I14" s="4"/>
      <c r="J14" s="4"/>
      <c r="K14" s="32"/>
      <c r="L14" s="32"/>
      <c r="M14" s="32"/>
    </row>
    <row r="15" spans="1:13" ht="15" x14ac:dyDescent="0.25">
      <c r="A15" s="21"/>
      <c r="B15" s="21"/>
      <c r="C15" s="4"/>
      <c r="D15" s="4"/>
      <c r="E15" s="4"/>
      <c r="F15" s="4"/>
      <c r="G15" s="4"/>
      <c r="H15" s="4"/>
      <c r="I15" s="4"/>
      <c r="J15" s="4"/>
      <c r="K15" s="32"/>
      <c r="L15" s="32"/>
      <c r="M15" s="32"/>
    </row>
    <row r="16" spans="1:13" ht="15" x14ac:dyDescent="0.25">
      <c r="A16" s="21"/>
      <c r="B16" s="21"/>
      <c r="C16" s="4"/>
      <c r="D16" s="4"/>
      <c r="E16" s="4"/>
      <c r="F16" s="4"/>
      <c r="G16" s="4"/>
      <c r="H16" s="4"/>
      <c r="I16" s="4"/>
      <c r="J16" s="4"/>
      <c r="K16" s="32"/>
      <c r="L16" s="32"/>
      <c r="M16" s="32"/>
    </row>
    <row r="17" spans="1:13" ht="15" x14ac:dyDescent="0.25">
      <c r="A17" s="21"/>
      <c r="B17" s="21"/>
      <c r="C17" s="4"/>
      <c r="D17" s="4"/>
      <c r="E17" s="4"/>
      <c r="F17" s="4"/>
      <c r="G17" s="4"/>
      <c r="H17" s="4"/>
      <c r="I17" s="4"/>
      <c r="J17" s="4"/>
      <c r="K17" s="32"/>
      <c r="L17" s="32"/>
      <c r="M17" s="32"/>
    </row>
    <row r="18" spans="1:13" ht="15" x14ac:dyDescent="0.25">
      <c r="A18" s="21"/>
      <c r="B18" s="21"/>
      <c r="C18" s="4"/>
      <c r="D18" s="4"/>
      <c r="E18" s="4"/>
      <c r="F18" s="4"/>
      <c r="G18" s="4"/>
      <c r="H18" s="4"/>
      <c r="I18" s="4"/>
      <c r="J18" s="4"/>
      <c r="K18" s="32"/>
      <c r="L18" s="32"/>
      <c r="M18" s="32"/>
    </row>
    <row r="19" spans="1:13" ht="15" x14ac:dyDescent="0.25">
      <c r="A19" s="21"/>
      <c r="B19" s="21"/>
      <c r="C19" s="4"/>
      <c r="D19" s="4"/>
      <c r="E19" s="4"/>
      <c r="F19" s="4"/>
      <c r="G19" s="4"/>
      <c r="H19" s="4"/>
      <c r="I19" s="4"/>
      <c r="J19" s="4"/>
      <c r="K19" s="32"/>
      <c r="L19" s="32"/>
      <c r="M19" s="32"/>
    </row>
    <row r="20" spans="1:13" ht="15" x14ac:dyDescent="0.25">
      <c r="A20" s="21"/>
      <c r="B20" s="21"/>
      <c r="C20" s="4"/>
      <c r="D20" s="4"/>
      <c r="E20" s="4"/>
      <c r="F20" s="4"/>
      <c r="G20" s="4"/>
      <c r="H20" s="4"/>
      <c r="I20" s="4"/>
      <c r="J20" s="4"/>
      <c r="K20" s="32"/>
      <c r="L20" s="32"/>
      <c r="M20" s="32"/>
    </row>
    <row r="21" spans="1:13" ht="15" x14ac:dyDescent="0.25">
      <c r="A21" s="21"/>
      <c r="B21" s="21"/>
      <c r="C21" s="4"/>
      <c r="D21" s="4"/>
      <c r="E21" s="4"/>
      <c r="F21" s="4"/>
      <c r="G21" s="4"/>
      <c r="H21" s="4"/>
      <c r="I21" s="4"/>
      <c r="J21" s="4"/>
      <c r="K21" s="32"/>
      <c r="L21" s="32"/>
      <c r="M21" s="32"/>
    </row>
    <row r="22" spans="1:13" ht="15" x14ac:dyDescent="0.25">
      <c r="A22" s="21"/>
      <c r="B22" s="21"/>
      <c r="C22" s="4"/>
      <c r="D22" s="4"/>
      <c r="E22" s="4"/>
      <c r="F22" s="4"/>
      <c r="G22" s="4"/>
      <c r="H22" s="4"/>
      <c r="I22" s="4"/>
      <c r="J22" s="4"/>
      <c r="K22" s="32"/>
      <c r="L22" s="32"/>
      <c r="M22" s="32"/>
    </row>
    <row r="23" spans="1:13" ht="15" x14ac:dyDescent="0.25">
      <c r="A23" s="21"/>
      <c r="B23" s="21"/>
      <c r="C23" s="4"/>
      <c r="D23" s="4"/>
      <c r="E23" s="4"/>
      <c r="F23" s="4"/>
      <c r="G23" s="4"/>
      <c r="H23" s="4"/>
      <c r="I23" s="4"/>
      <c r="J23" s="4"/>
      <c r="K23" s="32"/>
      <c r="L23" s="32"/>
      <c r="M23" s="32"/>
    </row>
    <row r="24" spans="1:13" ht="15" x14ac:dyDescent="0.25">
      <c r="A24" s="21"/>
      <c r="B24" s="21"/>
      <c r="C24" s="4"/>
      <c r="D24" s="4"/>
      <c r="E24" s="4"/>
      <c r="F24" s="4"/>
      <c r="G24" s="4"/>
      <c r="H24" s="4"/>
      <c r="I24" s="4"/>
      <c r="J24" s="4"/>
      <c r="K24" s="32"/>
      <c r="L24" s="32"/>
      <c r="M24" s="32"/>
    </row>
    <row r="25" spans="1:13" ht="15" x14ac:dyDescent="0.25">
      <c r="A25" s="21"/>
      <c r="B25" s="21"/>
      <c r="C25" s="4"/>
      <c r="D25" s="4"/>
      <c r="E25" s="4"/>
      <c r="F25" s="4"/>
      <c r="G25" s="4"/>
      <c r="H25" s="4"/>
      <c r="I25" s="4"/>
      <c r="J25" s="4"/>
      <c r="K25" s="32"/>
      <c r="L25" s="32"/>
      <c r="M25" s="32"/>
    </row>
    <row r="26" spans="1:13" ht="15" x14ac:dyDescent="0.25">
      <c r="A26" s="21"/>
      <c r="B26" s="21"/>
      <c r="C26" s="4"/>
      <c r="D26" s="4"/>
      <c r="E26" s="4"/>
      <c r="F26" s="4"/>
      <c r="G26" s="4"/>
      <c r="H26" s="4"/>
      <c r="I26" s="4"/>
      <c r="J26" s="4"/>
      <c r="K26" s="32"/>
      <c r="L26" s="32"/>
      <c r="M26" s="32"/>
    </row>
    <row r="27" spans="1:13" ht="15" x14ac:dyDescent="0.25">
      <c r="A27" s="21"/>
      <c r="B27" s="21"/>
      <c r="C27" s="4"/>
      <c r="D27" s="4"/>
      <c r="E27" s="4"/>
      <c r="F27" s="4"/>
      <c r="G27" s="4"/>
      <c r="H27" s="4"/>
      <c r="I27" s="4"/>
      <c r="J27" s="4"/>
      <c r="K27" s="32"/>
      <c r="L27" s="32"/>
      <c r="M27" s="32"/>
    </row>
    <row r="28" spans="1:13" ht="15" x14ac:dyDescent="0.25">
      <c r="A28" s="21"/>
      <c r="B28" s="21"/>
      <c r="C28" s="4"/>
      <c r="D28" s="4"/>
      <c r="E28" s="4"/>
      <c r="F28" s="4"/>
      <c r="G28" s="4"/>
      <c r="H28" s="4"/>
      <c r="I28" s="4"/>
      <c r="J28" s="4"/>
      <c r="K28" s="32"/>
      <c r="L28" s="32"/>
      <c r="M28" s="32"/>
    </row>
    <row r="29" spans="1:13" ht="15" x14ac:dyDescent="0.25">
      <c r="A29" s="21"/>
      <c r="B29" s="21"/>
      <c r="C29" s="4"/>
      <c r="D29" s="4"/>
      <c r="E29" s="4"/>
      <c r="F29" s="4"/>
      <c r="G29" s="4"/>
      <c r="H29" s="4"/>
      <c r="I29" s="4"/>
      <c r="J29" s="4"/>
      <c r="K29" s="32"/>
      <c r="L29" s="32"/>
      <c r="M29" s="32"/>
    </row>
    <row r="30" spans="1:13" ht="15" x14ac:dyDescent="0.25">
      <c r="A30" s="21"/>
      <c r="B30" s="21"/>
      <c r="C30" s="4"/>
      <c r="D30" s="4"/>
      <c r="E30" s="4"/>
      <c r="F30" s="4"/>
      <c r="G30" s="4"/>
      <c r="H30" s="4"/>
      <c r="I30" s="4"/>
      <c r="J30" s="4"/>
      <c r="K30" s="32"/>
      <c r="L30" s="32"/>
      <c r="M30" s="32"/>
    </row>
    <row r="31" spans="1:13" ht="15" x14ac:dyDescent="0.25">
      <c r="A31" s="21"/>
      <c r="B31" s="21"/>
      <c r="C31" s="4"/>
      <c r="D31" s="4"/>
      <c r="E31" s="4"/>
      <c r="F31" s="4"/>
      <c r="G31" s="4"/>
      <c r="H31" s="4"/>
      <c r="I31" s="4"/>
      <c r="J31" s="4"/>
      <c r="K31" s="32"/>
      <c r="L31" s="32"/>
      <c r="M31" s="32"/>
    </row>
    <row r="32" spans="1:13" ht="15" x14ac:dyDescent="0.25">
      <c r="A32" s="21"/>
      <c r="B32" s="21"/>
      <c r="C32" s="4"/>
      <c r="D32" s="4"/>
      <c r="E32" s="4"/>
      <c r="F32" s="4"/>
      <c r="G32" s="4"/>
      <c r="H32" s="4"/>
      <c r="I32" s="4"/>
      <c r="J32" s="4"/>
      <c r="K32" s="32"/>
      <c r="L32" s="32"/>
      <c r="M32" s="32"/>
    </row>
    <row r="33" spans="1:13" ht="15" x14ac:dyDescent="0.25">
      <c r="A33" s="21"/>
      <c r="B33" s="21"/>
      <c r="C33" s="4"/>
      <c r="D33" s="4"/>
      <c r="E33" s="4"/>
      <c r="F33" s="4"/>
      <c r="G33" s="4"/>
      <c r="H33" s="4"/>
      <c r="I33" s="4"/>
      <c r="J33" s="4"/>
      <c r="K33" s="32"/>
      <c r="L33" s="32"/>
      <c r="M33" s="32"/>
    </row>
    <row r="34" spans="1:13" ht="15" x14ac:dyDescent="0.25">
      <c r="A34" s="21"/>
      <c r="B34" s="21"/>
      <c r="C34" s="4"/>
      <c r="D34" s="4"/>
      <c r="E34" s="4"/>
      <c r="F34" s="4"/>
      <c r="G34" s="4"/>
      <c r="H34" s="4"/>
      <c r="I34" s="4"/>
      <c r="J34" s="4"/>
      <c r="K34" s="32"/>
      <c r="L34" s="32"/>
      <c r="M34" s="32"/>
    </row>
    <row r="35" spans="1:13" ht="15" x14ac:dyDescent="0.25">
      <c r="A35" s="21"/>
      <c r="B35" s="21"/>
      <c r="C35" s="4"/>
      <c r="D35" s="4"/>
      <c r="E35" s="4"/>
      <c r="F35" s="4"/>
      <c r="G35" s="4"/>
      <c r="H35" s="4"/>
      <c r="I35" s="4"/>
      <c r="J35" s="4"/>
      <c r="K35" s="32"/>
      <c r="L35" s="32"/>
      <c r="M35" s="32"/>
    </row>
    <row r="36" spans="1:13" ht="15" x14ac:dyDescent="0.25">
      <c r="A36" s="21"/>
      <c r="B36" s="21"/>
      <c r="C36" s="22"/>
      <c r="D36" s="22"/>
      <c r="E36" s="22"/>
      <c r="F36" s="22"/>
      <c r="G36" s="22"/>
      <c r="H36" s="22"/>
      <c r="I36" s="22"/>
      <c r="J36" s="22"/>
      <c r="K36" s="33"/>
      <c r="L36" s="33"/>
      <c r="M36" s="33"/>
    </row>
    <row r="37" spans="1:13" ht="15" x14ac:dyDescent="0.25">
      <c r="A37" s="21"/>
      <c r="B37" s="21"/>
      <c r="C37" s="22"/>
      <c r="D37" s="22"/>
      <c r="E37" s="22"/>
      <c r="F37" s="22"/>
      <c r="G37" s="22"/>
      <c r="H37" s="22"/>
      <c r="I37" s="22"/>
      <c r="J37" s="22"/>
      <c r="K37" s="33"/>
      <c r="L37" s="33"/>
      <c r="M37" s="33"/>
    </row>
    <row r="38" spans="1:13" ht="15" x14ac:dyDescent="0.25">
      <c r="A38" s="21"/>
      <c r="B38" s="21"/>
      <c r="C38" s="22"/>
      <c r="D38" s="22"/>
      <c r="E38" s="22"/>
      <c r="F38" s="22"/>
      <c r="G38" s="22"/>
      <c r="H38" s="22"/>
      <c r="I38" s="22"/>
      <c r="J38" s="22"/>
      <c r="K38" s="33"/>
      <c r="L38" s="33"/>
      <c r="M38" s="33"/>
    </row>
    <row r="39" spans="1:13" ht="15" x14ac:dyDescent="0.25">
      <c r="A39" s="21"/>
      <c r="B39" s="21"/>
      <c r="C39" s="22"/>
      <c r="D39" s="22"/>
      <c r="E39" s="22"/>
      <c r="F39" s="22"/>
      <c r="G39" s="22"/>
      <c r="H39" s="22"/>
      <c r="I39" s="22"/>
      <c r="J39" s="22"/>
      <c r="K39" s="33"/>
      <c r="L39" s="33"/>
      <c r="M39" s="33"/>
    </row>
    <row r="40" spans="1:13" ht="15" x14ac:dyDescent="0.25">
      <c r="A40" s="21"/>
      <c r="B40" s="21"/>
      <c r="C40" s="22"/>
      <c r="D40" s="22"/>
      <c r="E40" s="22"/>
      <c r="F40" s="22"/>
      <c r="G40" s="22"/>
      <c r="H40" s="22"/>
      <c r="I40" s="22"/>
      <c r="J40" s="22"/>
      <c r="K40" s="33"/>
      <c r="L40" s="33"/>
      <c r="M40" s="33"/>
    </row>
    <row r="41" spans="1:13" ht="15" x14ac:dyDescent="0.25">
      <c r="A41" s="21"/>
      <c r="B41" s="21"/>
      <c r="C41" s="22"/>
      <c r="D41" s="22"/>
      <c r="E41" s="22"/>
      <c r="F41" s="22"/>
      <c r="G41" s="22"/>
      <c r="H41" s="22"/>
      <c r="I41" s="22"/>
      <c r="J41" s="22"/>
      <c r="K41" s="33"/>
      <c r="L41" s="33"/>
      <c r="M41" s="33"/>
    </row>
    <row r="42" spans="1:13" ht="15" x14ac:dyDescent="0.25">
      <c r="A42" s="21"/>
      <c r="B42" s="21"/>
      <c r="C42" s="22"/>
      <c r="D42" s="22"/>
      <c r="E42" s="22"/>
      <c r="F42" s="22"/>
      <c r="G42" s="22"/>
      <c r="H42" s="22"/>
      <c r="I42" s="22"/>
      <c r="J42" s="22"/>
      <c r="K42" s="33"/>
      <c r="L42" s="33"/>
      <c r="M42" s="33"/>
    </row>
    <row r="43" spans="1:13" ht="15" x14ac:dyDescent="0.25">
      <c r="A43" s="21"/>
      <c r="B43" s="21"/>
      <c r="C43" s="22"/>
      <c r="D43" s="22"/>
      <c r="E43" s="22"/>
      <c r="F43" s="22"/>
      <c r="G43" s="22"/>
      <c r="H43" s="22"/>
      <c r="I43" s="22"/>
      <c r="J43" s="22"/>
      <c r="K43" s="33"/>
      <c r="L43" s="33"/>
      <c r="M43" s="33"/>
    </row>
    <row r="44" spans="1:13" ht="15" x14ac:dyDescent="0.25">
      <c r="A44" s="21"/>
      <c r="B44" s="21"/>
      <c r="C44" s="22"/>
      <c r="D44" s="22"/>
      <c r="E44" s="22"/>
      <c r="F44" s="22"/>
      <c r="G44" s="22"/>
      <c r="H44" s="22"/>
      <c r="I44" s="22"/>
      <c r="J44" s="22"/>
      <c r="K44" s="33"/>
      <c r="L44" s="33"/>
      <c r="M44" s="33"/>
    </row>
    <row r="45" spans="1:13" ht="15" x14ac:dyDescent="0.25">
      <c r="A45" s="21"/>
      <c r="B45" s="21"/>
      <c r="C45" s="22"/>
      <c r="D45" s="22"/>
      <c r="E45" s="22"/>
      <c r="F45" s="22"/>
      <c r="G45" s="22"/>
      <c r="H45" s="22"/>
      <c r="I45" s="22"/>
      <c r="J45" s="22"/>
      <c r="K45" s="33"/>
      <c r="L45" s="33"/>
      <c r="M45" s="33"/>
    </row>
    <row r="46" spans="1:13" ht="15" x14ac:dyDescent="0.25">
      <c r="A46" s="21"/>
      <c r="B46" s="21"/>
      <c r="C46" s="22"/>
      <c r="D46" s="22"/>
      <c r="E46" s="22"/>
      <c r="F46" s="22"/>
      <c r="G46" s="22"/>
      <c r="H46" s="22"/>
      <c r="I46" s="22"/>
      <c r="J46" s="22"/>
      <c r="K46" s="33"/>
      <c r="L46" s="33"/>
      <c r="M46" s="33"/>
    </row>
    <row r="47" spans="1:13" ht="15" x14ac:dyDescent="0.25">
      <c r="A47" s="21"/>
      <c r="B47" s="21"/>
      <c r="C47" s="22"/>
      <c r="D47" s="22"/>
      <c r="E47" s="22"/>
      <c r="F47" s="22"/>
      <c r="G47" s="22"/>
      <c r="H47" s="22"/>
      <c r="I47" s="22"/>
      <c r="J47" s="22"/>
      <c r="K47" s="33"/>
      <c r="L47" s="33"/>
      <c r="M47" s="33"/>
    </row>
  </sheetData>
  <conditionalFormatting sqref="C12:M35">
    <cfRule type="expression" dxfId="16" priority="1">
      <formula>AND(LEN($A12)&gt;0,LEN(C12)=0)</formula>
    </cfRule>
  </conditionalFormatting>
  <hyperlinks>
    <hyperlink ref="A1" location="Contents!A1" display="Contents" xr:uid="{4B4AA00E-35AC-425F-8A66-43B595BE52C4}"/>
  </hyperlinks>
  <pageMargins left="0.70866141732283472" right="0.70866141732283472" top="0.74803149606299213" bottom="0.74803149606299213" header="0.31496062992125984" footer="0.31496062992125984"/>
  <pageSetup paperSize="9" scale="55"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9999"/>
  </sheetPr>
  <dimension ref="A1:K26"/>
  <sheetViews>
    <sheetView zoomScaleNormal="100" workbookViewId="0">
      <selection activeCell="B13" sqref="B13"/>
    </sheetView>
  </sheetViews>
  <sheetFormatPr defaultColWidth="8.69921875" defaultRowHeight="13.8" x14ac:dyDescent="0.25"/>
  <cols>
    <col min="1" max="1" width="28.5" style="65" customWidth="1"/>
    <col min="2" max="2" width="45.5" style="65" customWidth="1"/>
    <col min="3" max="3" width="61.5" style="65" customWidth="1"/>
    <col min="4" max="16384" width="8.69921875" style="65"/>
  </cols>
  <sheetData>
    <row r="1" spans="1:11" ht="16.2" customHeight="1" x14ac:dyDescent="0.25">
      <c r="A1" s="89" t="s">
        <v>2</v>
      </c>
      <c r="B1" s="64"/>
      <c r="C1" s="64"/>
    </row>
    <row r="2" spans="1:11" ht="27" customHeight="1" x14ac:dyDescent="0.25">
      <c r="A2" s="168" t="s">
        <v>293</v>
      </c>
      <c r="B2" s="66"/>
      <c r="C2" s="67"/>
      <c r="D2" s="67"/>
      <c r="E2" s="67"/>
      <c r="F2" s="67"/>
      <c r="G2" s="68"/>
      <c r="H2" s="68"/>
      <c r="I2" s="68"/>
      <c r="J2" s="68"/>
      <c r="K2" s="68"/>
    </row>
    <row r="4" spans="1:11" ht="15" x14ac:dyDescent="0.25">
      <c r="A4" s="69" t="s">
        <v>294</v>
      </c>
      <c r="B4" s="70"/>
    </row>
    <row r="5" spans="1:11" ht="15" x14ac:dyDescent="0.25">
      <c r="A5" s="70"/>
      <c r="B5" s="70"/>
    </row>
    <row r="6" spans="1:11" ht="39" customHeight="1" x14ac:dyDescent="0.25">
      <c r="A6" s="169" t="s">
        <v>295</v>
      </c>
      <c r="B6" s="169" t="s">
        <v>296</v>
      </c>
      <c r="C6" s="169" t="s">
        <v>297</v>
      </c>
    </row>
    <row r="7" spans="1:11" ht="30" x14ac:dyDescent="0.25">
      <c r="A7" s="21" t="s">
        <v>298</v>
      </c>
      <c r="B7" s="21" t="s">
        <v>299</v>
      </c>
      <c r="C7" s="21" t="s">
        <v>300</v>
      </c>
    </row>
    <row r="8" spans="1:11" ht="15" x14ac:dyDescent="0.25">
      <c r="A8" s="30" t="s">
        <v>301</v>
      </c>
      <c r="B8" s="30"/>
      <c r="C8" s="30"/>
    </row>
    <row r="9" spans="1:11" ht="15" x14ac:dyDescent="0.25">
      <c r="A9" s="21" t="s">
        <v>302</v>
      </c>
      <c r="B9" s="21"/>
      <c r="C9" s="21"/>
    </row>
    <row r="10" spans="1:11" ht="15" x14ac:dyDescent="0.25">
      <c r="A10" s="30" t="s">
        <v>303</v>
      </c>
      <c r="B10" s="30"/>
      <c r="C10" s="30"/>
    </row>
    <row r="11" spans="1:11" ht="15" x14ac:dyDescent="0.25">
      <c r="A11" s="21" t="s">
        <v>304</v>
      </c>
      <c r="B11" s="21"/>
      <c r="C11" s="21"/>
    </row>
    <row r="12" spans="1:11" ht="15" x14ac:dyDescent="0.25">
      <c r="A12" s="30" t="s">
        <v>305</v>
      </c>
      <c r="B12" s="30"/>
      <c r="C12" s="30"/>
    </row>
    <row r="13" spans="1:11" ht="15" x14ac:dyDescent="0.25">
      <c r="A13" s="21" t="s">
        <v>306</v>
      </c>
      <c r="B13" s="21"/>
      <c r="C13" s="21"/>
    </row>
    <row r="14" spans="1:11" ht="15" x14ac:dyDescent="0.25">
      <c r="A14" s="30" t="s">
        <v>307</v>
      </c>
      <c r="B14" s="30"/>
      <c r="C14" s="30"/>
    </row>
    <row r="15" spans="1:11" ht="15" x14ac:dyDescent="0.25">
      <c r="A15" s="21" t="s">
        <v>308</v>
      </c>
      <c r="B15" s="21"/>
      <c r="C15" s="21"/>
    </row>
    <row r="16" spans="1:11" ht="15" x14ac:dyDescent="0.25">
      <c r="A16" s="30" t="s">
        <v>309</v>
      </c>
      <c r="B16" s="30"/>
      <c r="C16" s="30"/>
    </row>
    <row r="17" spans="1:3" ht="15" x14ac:dyDescent="0.25">
      <c r="A17" s="21" t="s">
        <v>310</v>
      </c>
      <c r="B17" s="21"/>
      <c r="C17" s="21"/>
    </row>
    <row r="18" spans="1:3" ht="15" x14ac:dyDescent="0.25">
      <c r="A18" s="30" t="s">
        <v>311</v>
      </c>
      <c r="B18" s="30"/>
      <c r="C18" s="30"/>
    </row>
    <row r="19" spans="1:3" ht="15" x14ac:dyDescent="0.25">
      <c r="A19" s="21" t="s">
        <v>312</v>
      </c>
      <c r="B19" s="21"/>
      <c r="C19" s="21"/>
    </row>
    <row r="20" spans="1:3" ht="15" x14ac:dyDescent="0.25">
      <c r="A20" s="30" t="s">
        <v>313</v>
      </c>
      <c r="B20" s="30"/>
      <c r="C20" s="30"/>
    </row>
    <row r="21" spans="1:3" ht="15" x14ac:dyDescent="0.25">
      <c r="A21" s="21" t="s">
        <v>314</v>
      </c>
      <c r="B21" s="21"/>
      <c r="C21" s="21"/>
    </row>
    <row r="22" spans="1:3" ht="15" x14ac:dyDescent="0.25">
      <c r="A22" s="30" t="s">
        <v>315</v>
      </c>
      <c r="B22" s="30"/>
      <c r="C22" s="30"/>
    </row>
    <row r="23" spans="1:3" ht="15" x14ac:dyDescent="0.25">
      <c r="A23" s="21" t="s">
        <v>316</v>
      </c>
      <c r="B23" s="21"/>
      <c r="C23" s="21"/>
    </row>
    <row r="24" spans="1:3" ht="15" x14ac:dyDescent="0.25">
      <c r="A24" s="30" t="s">
        <v>317</v>
      </c>
      <c r="B24" s="30"/>
      <c r="C24" s="30"/>
    </row>
    <row r="25" spans="1:3" ht="15" x14ac:dyDescent="0.25">
      <c r="A25" s="21" t="s">
        <v>318</v>
      </c>
      <c r="B25" s="21"/>
      <c r="C25" s="21"/>
    </row>
    <row r="26" spans="1:3" ht="15" x14ac:dyDescent="0.25">
      <c r="A26" s="30" t="s">
        <v>319</v>
      </c>
      <c r="B26" s="30"/>
      <c r="C26" s="30"/>
    </row>
  </sheetData>
  <hyperlinks>
    <hyperlink ref="A1" location="Contents!A1" display="Contents" xr:uid="{58340FBC-7E77-48A9-905B-3409832B0DED}"/>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009999"/>
    <pageSetUpPr fitToPage="1"/>
  </sheetPr>
  <dimension ref="A1:H24"/>
  <sheetViews>
    <sheetView showGridLines="0" topLeftCell="A10" zoomScaleNormal="100" workbookViewId="0">
      <selection activeCell="B13" sqref="B13"/>
    </sheetView>
  </sheetViews>
  <sheetFormatPr defaultRowHeight="13.8" x14ac:dyDescent="0.25"/>
  <cols>
    <col min="1" max="1" width="23.59765625" customWidth="1"/>
    <col min="2" max="2" width="23" customWidth="1"/>
    <col min="3" max="3" width="24.3984375" customWidth="1"/>
    <col min="4" max="4" width="23.3984375" customWidth="1"/>
    <col min="5" max="5" width="21" customWidth="1"/>
    <col min="6" max="6" width="21.5" customWidth="1"/>
    <col min="7" max="7" width="19.3984375" customWidth="1"/>
    <col min="8" max="8" width="16.59765625" customWidth="1"/>
  </cols>
  <sheetData>
    <row r="1" spans="1:6" ht="27.6" x14ac:dyDescent="0.25">
      <c r="A1" s="99" t="s">
        <v>2</v>
      </c>
      <c r="B1" s="2"/>
    </row>
    <row r="2" spans="1:6" ht="27.6" x14ac:dyDescent="0.25">
      <c r="A2" s="220" t="s">
        <v>320</v>
      </c>
      <c r="B2" s="220"/>
      <c r="C2" s="220"/>
      <c r="D2" s="220"/>
      <c r="E2" s="220"/>
    </row>
    <row r="4" spans="1:6" ht="15" x14ac:dyDescent="0.25">
      <c r="A4" s="31" t="s">
        <v>321</v>
      </c>
      <c r="B4" s="6"/>
    </row>
    <row r="5" spans="1:6" ht="15" x14ac:dyDescent="0.25">
      <c r="A5" s="31" t="s">
        <v>322</v>
      </c>
      <c r="B5" s="6"/>
    </row>
    <row r="6" spans="1:6" ht="15" x14ac:dyDescent="0.25">
      <c r="A6" s="31" t="s">
        <v>323</v>
      </c>
      <c r="B6" s="6"/>
    </row>
    <row r="7" spans="1:6" ht="15" x14ac:dyDescent="0.25">
      <c r="A7" s="31" t="s">
        <v>324</v>
      </c>
      <c r="B7" s="6"/>
    </row>
    <row r="8" spans="1:6" ht="15.6" x14ac:dyDescent="0.3">
      <c r="A8" s="6" t="s">
        <v>325</v>
      </c>
      <c r="B8" s="6"/>
    </row>
    <row r="9" spans="1:6" ht="15" x14ac:dyDescent="0.25">
      <c r="A9" s="6"/>
      <c r="B9" s="6"/>
    </row>
    <row r="10" spans="1:6" ht="15.6" x14ac:dyDescent="0.3">
      <c r="A10" s="20" t="s">
        <v>326</v>
      </c>
      <c r="B10" s="6"/>
    </row>
    <row r="11" spans="1:6" ht="31.2" x14ac:dyDescent="0.25">
      <c r="A11" s="156" t="s">
        <v>327</v>
      </c>
      <c r="B11" s="166" t="s">
        <v>328</v>
      </c>
      <c r="C11" s="156" t="s">
        <v>329</v>
      </c>
      <c r="D11" s="156" t="s">
        <v>330</v>
      </c>
      <c r="E11" s="156" t="s">
        <v>331</v>
      </c>
      <c r="F11" s="156" t="s">
        <v>332</v>
      </c>
    </row>
    <row r="12" spans="1:6" ht="16.5" customHeight="1" x14ac:dyDescent="0.25">
      <c r="A12" s="21"/>
      <c r="B12" s="21"/>
      <c r="C12" s="22"/>
      <c r="D12" s="22"/>
      <c r="E12" s="22"/>
      <c r="F12" s="22"/>
    </row>
    <row r="13" spans="1:6" ht="15.75" customHeight="1" x14ac:dyDescent="0.25">
      <c r="A13" s="21"/>
      <c r="B13" s="21"/>
      <c r="C13" s="22"/>
      <c r="D13" s="22"/>
      <c r="E13" s="22"/>
      <c r="F13" s="22"/>
    </row>
    <row r="14" spans="1:6" ht="16.5" customHeight="1" x14ac:dyDescent="0.25">
      <c r="A14" s="21"/>
      <c r="B14" s="21"/>
      <c r="C14" s="22"/>
      <c r="D14" s="22"/>
      <c r="E14" s="22"/>
      <c r="F14" s="22"/>
    </row>
    <row r="15" spans="1:6" ht="15" x14ac:dyDescent="0.25">
      <c r="A15" s="30"/>
      <c r="B15" s="30"/>
      <c r="C15" s="4"/>
      <c r="D15" s="4"/>
      <c r="E15" s="4"/>
      <c r="F15" s="22"/>
    </row>
    <row r="17" spans="1:8" ht="15.6" x14ac:dyDescent="0.3">
      <c r="A17" s="20" t="s">
        <v>333</v>
      </c>
    </row>
    <row r="18" spans="1:8" ht="31.2" x14ac:dyDescent="0.25">
      <c r="A18" s="156" t="s">
        <v>334</v>
      </c>
      <c r="B18" s="166" t="s">
        <v>335</v>
      </c>
      <c r="C18" s="156" t="s">
        <v>336</v>
      </c>
      <c r="D18" s="156" t="s">
        <v>337</v>
      </c>
      <c r="E18" s="156" t="s">
        <v>333</v>
      </c>
      <c r="F18" s="156" t="s">
        <v>338</v>
      </c>
      <c r="G18" s="156" t="s">
        <v>339</v>
      </c>
      <c r="H18" s="156" t="s">
        <v>340</v>
      </c>
    </row>
    <row r="19" spans="1:8" ht="60" x14ac:dyDescent="0.25">
      <c r="A19" s="21" t="s">
        <v>341</v>
      </c>
      <c r="B19" s="21">
        <v>1011</v>
      </c>
      <c r="C19" s="22" t="s">
        <v>342</v>
      </c>
      <c r="D19" s="22" t="s">
        <v>343</v>
      </c>
      <c r="E19" s="22" t="s">
        <v>344</v>
      </c>
      <c r="F19" s="23" t="s">
        <v>345</v>
      </c>
      <c r="G19" s="22">
        <v>7069</v>
      </c>
      <c r="H19" s="22" t="s">
        <v>346</v>
      </c>
    </row>
    <row r="20" spans="1:8" ht="15" x14ac:dyDescent="0.25">
      <c r="A20" s="21"/>
      <c r="B20" s="21"/>
      <c r="C20" s="22" t="str">
        <f>Table91719[[#This Row],[GL cost centre]]&amp;Table91719[[#This Row],[GL subjective code]]</f>
        <v/>
      </c>
      <c r="D20" s="22"/>
      <c r="E20" s="22"/>
      <c r="F20" s="22"/>
      <c r="G20" s="22"/>
      <c r="H20" s="22" t="str">
        <f>Table91719[[#This Row],[CL cost centre]]&amp;Table91719[[#This Row],[CL subjective code]]</f>
        <v/>
      </c>
    </row>
    <row r="21" spans="1:8" ht="15" x14ac:dyDescent="0.25">
      <c r="A21" s="21"/>
      <c r="B21" s="21"/>
      <c r="C21" s="22" t="str">
        <f>Table91719[[#This Row],[GL cost centre]]&amp;Table91719[[#This Row],[GL subjective code]]</f>
        <v/>
      </c>
      <c r="D21" s="22"/>
      <c r="E21" s="22"/>
      <c r="F21" s="22"/>
      <c r="G21" s="22"/>
      <c r="H21" s="22" t="str">
        <f>Table91719[[#This Row],[CL cost centre]]&amp;Table91719[[#This Row],[CL subjective code]]</f>
        <v/>
      </c>
    </row>
    <row r="22" spans="1:8" ht="15" x14ac:dyDescent="0.25">
      <c r="A22" s="21"/>
      <c r="B22" s="21"/>
      <c r="C22" s="22" t="str">
        <f>Table91719[[#This Row],[GL cost centre]]&amp;Table91719[[#This Row],[GL subjective code]]</f>
        <v/>
      </c>
      <c r="D22" s="22"/>
      <c r="E22" s="22"/>
      <c r="F22" s="22"/>
      <c r="G22" s="22"/>
      <c r="H22" s="22" t="str">
        <f>Table91719[[#This Row],[CL cost centre]]&amp;Table91719[[#This Row],[CL subjective code]]</f>
        <v/>
      </c>
    </row>
    <row r="23" spans="1:8" ht="15" x14ac:dyDescent="0.25">
      <c r="A23" s="21"/>
      <c r="B23" s="21"/>
      <c r="C23" s="22" t="str">
        <f>Table91719[[#This Row],[GL cost centre]]&amp;Table91719[[#This Row],[GL subjective code]]</f>
        <v/>
      </c>
      <c r="D23" s="22"/>
      <c r="E23" s="22"/>
      <c r="F23" s="22"/>
      <c r="G23" s="22"/>
      <c r="H23" s="22" t="str">
        <f>Table91719[[#This Row],[CL cost centre]]&amp;Table91719[[#This Row],[CL subjective code]]</f>
        <v/>
      </c>
    </row>
    <row r="24" spans="1:8" ht="15" x14ac:dyDescent="0.25">
      <c r="A24" s="30"/>
      <c r="B24" s="30"/>
      <c r="C24" s="4" t="str">
        <f>Table91719[[#This Row],[GL cost centre]]&amp;Table91719[[#This Row],[GL subjective code]]</f>
        <v/>
      </c>
      <c r="D24" s="4"/>
      <c r="E24" s="4"/>
      <c r="F24" s="22"/>
      <c r="G24" s="22"/>
      <c r="H24" s="22" t="str">
        <f>Table91719[[#This Row],[CL cost centre]]&amp;Table91719[[#This Row],[CL subjective code]]</f>
        <v/>
      </c>
    </row>
  </sheetData>
  <mergeCells count="1">
    <mergeCell ref="A2:E2"/>
  </mergeCells>
  <conditionalFormatting sqref="C15:E15">
    <cfRule type="expression" dxfId="15" priority="2">
      <formula>AND(LEN($A15)&gt;0,LEN(C15)=0)</formula>
    </cfRule>
  </conditionalFormatting>
  <conditionalFormatting sqref="C24:E24">
    <cfRule type="expression" dxfId="14" priority="1">
      <formula>AND(LEN($A24)&gt;0,LEN(C24)=0)</formula>
    </cfRule>
  </conditionalFormatting>
  <hyperlinks>
    <hyperlink ref="A1" location="Contents!A1" display="Contents" xr:uid="{E60811A2-2F91-4A1E-B743-4169925CA1B0}"/>
  </hyperlinks>
  <pageMargins left="0.70866141732283472" right="0.70866141732283472" top="0.74803149606299213" bottom="0.74803149606299213" header="0.31496062992125984" footer="0.31496062992125984"/>
  <pageSetup paperSize="9" scale="55" fitToHeight="0" orientation="landscape" r:id="rId1"/>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9999"/>
    <pageSetUpPr fitToPage="1"/>
  </sheetPr>
  <dimension ref="A1:C28"/>
  <sheetViews>
    <sheetView showGridLines="0" zoomScaleNormal="100" workbookViewId="0">
      <selection activeCell="D10" sqref="D10"/>
    </sheetView>
  </sheetViews>
  <sheetFormatPr defaultRowHeight="13.8" x14ac:dyDescent="0.25"/>
  <cols>
    <col min="1" max="1" width="23.59765625" customWidth="1"/>
    <col min="2" max="2" width="23" customWidth="1"/>
    <col min="3" max="3" width="24.3984375" customWidth="1"/>
    <col min="4" max="4" width="19.3984375" customWidth="1"/>
    <col min="5" max="5" width="15" customWidth="1"/>
  </cols>
  <sheetData>
    <row r="1" spans="1:3" ht="27.6" x14ac:dyDescent="0.25">
      <c r="A1" s="99" t="s">
        <v>2</v>
      </c>
      <c r="B1" s="2"/>
    </row>
    <row r="2" spans="1:3" ht="27" customHeight="1" x14ac:dyDescent="0.25">
      <c r="A2" s="158" t="s">
        <v>347</v>
      </c>
      <c r="B2" s="24"/>
      <c r="C2" s="26"/>
    </row>
    <row r="4" spans="1:3" ht="15" x14ac:dyDescent="0.25">
      <c r="A4" s="31" t="s">
        <v>348</v>
      </c>
      <c r="B4" s="6"/>
    </row>
    <row r="5" spans="1:3" ht="15" x14ac:dyDescent="0.25">
      <c r="A5" s="31" t="s">
        <v>349</v>
      </c>
      <c r="B5" s="6"/>
    </row>
    <row r="6" spans="1:3" ht="15" x14ac:dyDescent="0.25">
      <c r="A6" s="31" t="s">
        <v>350</v>
      </c>
      <c r="B6" s="6"/>
    </row>
    <row r="7" spans="1:3" ht="15" x14ac:dyDescent="0.25">
      <c r="A7" s="6"/>
      <c r="B7" s="6"/>
    </row>
    <row r="8" spans="1:3" ht="15.6" x14ac:dyDescent="0.25">
      <c r="A8" s="170" t="s">
        <v>351</v>
      </c>
      <c r="B8" s="171" t="s">
        <v>352</v>
      </c>
      <c r="C8" s="170" t="s">
        <v>828</v>
      </c>
    </row>
    <row r="9" spans="1:3" ht="16.5" customHeight="1" x14ac:dyDescent="0.25">
      <c r="A9" s="35"/>
      <c r="B9" s="35"/>
      <c r="C9" s="71"/>
    </row>
    <row r="10" spans="1:3" ht="15.75" customHeight="1" x14ac:dyDescent="0.25">
      <c r="A10" s="35"/>
      <c r="B10" s="35"/>
      <c r="C10" s="71"/>
    </row>
    <row r="11" spans="1:3" ht="16.5" customHeight="1" x14ac:dyDescent="0.25">
      <c r="A11" s="35"/>
      <c r="B11" s="35"/>
      <c r="C11" s="71"/>
    </row>
    <row r="12" spans="1:3" ht="15" x14ac:dyDescent="0.25">
      <c r="A12" s="36"/>
      <c r="B12" s="36"/>
      <c r="C12" s="72"/>
    </row>
    <row r="13" spans="1:3" ht="15" x14ac:dyDescent="0.25">
      <c r="A13" s="35"/>
      <c r="B13" s="35"/>
      <c r="C13" s="71"/>
    </row>
    <row r="14" spans="1:3" ht="15" x14ac:dyDescent="0.25">
      <c r="A14" s="35"/>
      <c r="B14" s="35"/>
      <c r="C14" s="71"/>
    </row>
    <row r="15" spans="1:3" ht="15" x14ac:dyDescent="0.25">
      <c r="A15" s="35"/>
      <c r="B15" s="35"/>
      <c r="C15" s="71"/>
    </row>
    <row r="16" spans="1:3" ht="15" x14ac:dyDescent="0.25">
      <c r="A16" s="35"/>
      <c r="B16" s="35"/>
      <c r="C16" s="71"/>
    </row>
    <row r="17" spans="1:3" ht="15" x14ac:dyDescent="0.25">
      <c r="A17" s="35"/>
      <c r="B17" s="35"/>
      <c r="C17" s="71"/>
    </row>
    <row r="18" spans="1:3" ht="15" x14ac:dyDescent="0.25">
      <c r="A18" s="35"/>
      <c r="B18" s="35"/>
      <c r="C18" s="71"/>
    </row>
    <row r="19" spans="1:3" ht="15" x14ac:dyDescent="0.25">
      <c r="A19" s="35"/>
      <c r="B19" s="35"/>
      <c r="C19" s="71"/>
    </row>
    <row r="20" spans="1:3" ht="15" x14ac:dyDescent="0.25">
      <c r="A20" s="35"/>
      <c r="B20" s="35"/>
      <c r="C20" s="71"/>
    </row>
    <row r="21" spans="1:3" ht="15" x14ac:dyDescent="0.25">
      <c r="A21" s="35"/>
      <c r="B21" s="35"/>
      <c r="C21" s="71"/>
    </row>
    <row r="22" spans="1:3" ht="15" x14ac:dyDescent="0.25">
      <c r="A22" s="35"/>
      <c r="B22" s="35"/>
      <c r="C22" s="71"/>
    </row>
    <row r="23" spans="1:3" ht="15" x14ac:dyDescent="0.25">
      <c r="A23" s="35"/>
      <c r="B23" s="35"/>
      <c r="C23" s="71"/>
    </row>
    <row r="24" spans="1:3" ht="15" x14ac:dyDescent="0.25">
      <c r="A24" s="35"/>
      <c r="B24" s="35"/>
      <c r="C24" s="71"/>
    </row>
    <row r="25" spans="1:3" ht="15" x14ac:dyDescent="0.25">
      <c r="A25" s="35"/>
      <c r="B25" s="35"/>
      <c r="C25" s="71"/>
    </row>
    <row r="26" spans="1:3" ht="15" x14ac:dyDescent="0.25">
      <c r="A26" s="35"/>
      <c r="B26" s="35"/>
      <c r="C26" s="71"/>
    </row>
    <row r="27" spans="1:3" ht="15" x14ac:dyDescent="0.25">
      <c r="A27" s="35"/>
      <c r="B27" s="35"/>
      <c r="C27" s="71"/>
    </row>
    <row r="28" spans="1:3" ht="15" x14ac:dyDescent="0.25">
      <c r="A28" s="35"/>
      <c r="B28" s="35"/>
      <c r="C28" s="71"/>
    </row>
  </sheetData>
  <conditionalFormatting sqref="C12">
    <cfRule type="expression" dxfId="13" priority="2">
      <formula>AND(LEN($A12)&gt;0,LEN(C12)=0)</formula>
    </cfRule>
  </conditionalFormatting>
  <hyperlinks>
    <hyperlink ref="A1" location="Contents!A1" display="Contents" xr:uid="{464FDD8F-7842-4224-9B91-5C9BA37A5E3C}"/>
  </hyperlinks>
  <pageMargins left="0.70866141732283472" right="0.70866141732283472" top="0.74803149606299213" bottom="0.74803149606299213" header="0.31496062992125984" footer="0.31496062992125984"/>
  <pageSetup paperSize="9" scale="88" fitToHeight="0"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9999"/>
    <pageSetUpPr fitToPage="1"/>
  </sheetPr>
  <dimension ref="A1:C19"/>
  <sheetViews>
    <sheetView showGridLines="0" zoomScaleNormal="100" workbookViewId="0">
      <selection activeCell="E13" sqref="E13"/>
    </sheetView>
  </sheetViews>
  <sheetFormatPr defaultRowHeight="13.8" x14ac:dyDescent="0.25"/>
  <cols>
    <col min="1" max="1" width="23.59765625" customWidth="1"/>
    <col min="2" max="2" width="23" customWidth="1"/>
    <col min="3" max="3" width="24.3984375" customWidth="1"/>
    <col min="4" max="4" width="19.3984375" customWidth="1"/>
    <col min="5" max="5" width="15" customWidth="1"/>
  </cols>
  <sheetData>
    <row r="1" spans="1:3" ht="27.6" x14ac:dyDescent="0.25">
      <c r="A1" s="99" t="s">
        <v>2</v>
      </c>
      <c r="B1" s="2"/>
    </row>
    <row r="2" spans="1:3" ht="27" customHeight="1" x14ac:dyDescent="0.25">
      <c r="A2" s="158" t="s">
        <v>353</v>
      </c>
      <c r="B2" s="24"/>
      <c r="C2" s="26"/>
    </row>
    <row r="4" spans="1:3" ht="15" x14ac:dyDescent="0.25">
      <c r="A4" s="31" t="s">
        <v>354</v>
      </c>
      <c r="B4" s="6"/>
    </row>
    <row r="5" spans="1:3" ht="15" x14ac:dyDescent="0.25">
      <c r="A5" s="6"/>
      <c r="B5" s="6"/>
    </row>
    <row r="6" spans="1:3" ht="15.6" x14ac:dyDescent="0.25">
      <c r="A6" s="172" t="s">
        <v>351</v>
      </c>
      <c r="B6" s="173" t="s">
        <v>352</v>
      </c>
      <c r="C6" s="172" t="s">
        <v>829</v>
      </c>
    </row>
    <row r="7" spans="1:3" ht="16.5" customHeight="1" x14ac:dyDescent="0.25">
      <c r="A7" s="8"/>
      <c r="B7" s="8"/>
      <c r="C7" s="7"/>
    </row>
    <row r="8" spans="1:3" ht="15.75" customHeight="1" x14ac:dyDescent="0.25">
      <c r="A8" s="8"/>
      <c r="B8" s="8"/>
      <c r="C8" s="7"/>
    </row>
    <row r="9" spans="1:3" ht="16.5" customHeight="1" x14ac:dyDescent="0.25">
      <c r="A9" s="8"/>
      <c r="B9" s="8"/>
      <c r="C9" s="7"/>
    </row>
    <row r="10" spans="1:3" ht="15" x14ac:dyDescent="0.25">
      <c r="A10" s="5"/>
      <c r="B10" s="5"/>
      <c r="C10" s="3"/>
    </row>
    <row r="11" spans="1:3" ht="15" x14ac:dyDescent="0.25">
      <c r="A11" s="8"/>
      <c r="B11" s="8"/>
      <c r="C11" s="7"/>
    </row>
    <row r="12" spans="1:3" ht="15" x14ac:dyDescent="0.25">
      <c r="A12" s="8"/>
      <c r="B12" s="8"/>
      <c r="C12" s="7"/>
    </row>
    <row r="13" spans="1:3" ht="15" x14ac:dyDescent="0.25">
      <c r="A13" s="8"/>
      <c r="B13" s="8"/>
      <c r="C13" s="7"/>
    </row>
    <row r="14" spans="1:3" ht="15" x14ac:dyDescent="0.25">
      <c r="A14" s="8"/>
      <c r="B14" s="8"/>
      <c r="C14" s="7"/>
    </row>
    <row r="15" spans="1:3" ht="15" x14ac:dyDescent="0.25">
      <c r="A15" s="8"/>
      <c r="B15" s="8"/>
      <c r="C15" s="7"/>
    </row>
    <row r="16" spans="1:3" ht="15" x14ac:dyDescent="0.25">
      <c r="A16" s="8"/>
      <c r="B16" s="8"/>
      <c r="C16" s="7"/>
    </row>
    <row r="17" spans="1:3" ht="15" x14ac:dyDescent="0.25">
      <c r="A17" s="8"/>
      <c r="B17" s="8"/>
      <c r="C17" s="7"/>
    </row>
    <row r="18" spans="1:3" ht="15" x14ac:dyDescent="0.25">
      <c r="A18" s="8"/>
      <c r="B18" s="8"/>
      <c r="C18" s="7"/>
    </row>
    <row r="19" spans="1:3" ht="15" x14ac:dyDescent="0.25">
      <c r="A19" s="8"/>
      <c r="B19" s="8"/>
      <c r="C19" s="7"/>
    </row>
  </sheetData>
  <conditionalFormatting sqref="C10">
    <cfRule type="expression" dxfId="12" priority="1">
      <formula>AND(LEN($A10)&gt;0,LEN(C10)=0)</formula>
    </cfRule>
  </conditionalFormatting>
  <hyperlinks>
    <hyperlink ref="A1" location="Contents!A1" display="Contents" xr:uid="{FAE2A157-66D1-4FBE-BFA8-BD08F3143E39}"/>
  </hyperlinks>
  <pageMargins left="0.70866141732283472" right="0.70866141732283472" top="0.74803149606299213" bottom="0.74803149606299213" header="0.31496062992125984" footer="0.31496062992125984"/>
  <pageSetup paperSize="9" scale="55" fitToHeight="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9999"/>
    <pageSetUpPr fitToPage="1"/>
  </sheetPr>
  <dimension ref="A1:N21"/>
  <sheetViews>
    <sheetView showGridLines="0" zoomScaleNormal="100" workbookViewId="0">
      <selection activeCell="C17" sqref="C17"/>
    </sheetView>
  </sheetViews>
  <sheetFormatPr defaultRowHeight="13.8" x14ac:dyDescent="0.25"/>
  <cols>
    <col min="1" max="1" width="13" customWidth="1"/>
    <col min="2" max="2" width="26.5" customWidth="1"/>
    <col min="3" max="3" width="25" customWidth="1"/>
    <col min="4" max="5" width="13.69921875" customWidth="1"/>
    <col min="6" max="6" width="14.69921875" customWidth="1"/>
    <col min="7" max="7" width="15" customWidth="1"/>
    <col min="8" max="8" width="16.5" customWidth="1"/>
    <col min="9" max="9" width="14.8984375" customWidth="1"/>
    <col min="10" max="11" width="14.5" customWidth="1"/>
    <col min="12" max="12" width="16.69921875" customWidth="1"/>
    <col min="13" max="13" width="15.5" customWidth="1"/>
    <col min="14" max="14" width="14" customWidth="1"/>
  </cols>
  <sheetData>
    <row r="1" spans="1:14" ht="27.6" x14ac:dyDescent="0.25">
      <c r="A1" s="99" t="s">
        <v>2</v>
      </c>
      <c r="B1" s="2"/>
    </row>
    <row r="2" spans="1:14" ht="27" customHeight="1" x14ac:dyDescent="0.25">
      <c r="A2" s="158" t="s">
        <v>355</v>
      </c>
      <c r="B2" s="24"/>
      <c r="C2" s="26"/>
      <c r="D2" s="26"/>
      <c r="E2" s="26"/>
      <c r="F2" s="26"/>
    </row>
    <row r="4" spans="1:14" ht="15" x14ac:dyDescent="0.25">
      <c r="A4" s="31" t="s">
        <v>356</v>
      </c>
      <c r="B4" s="6"/>
    </row>
    <row r="5" spans="1:14" ht="15.6" x14ac:dyDescent="0.25">
      <c r="A5" s="51" t="s">
        <v>92</v>
      </c>
    </row>
    <row r="6" spans="1:14" ht="15" x14ac:dyDescent="0.25">
      <c r="A6" s="51"/>
    </row>
    <row r="7" spans="1:14" ht="62.4" x14ac:dyDescent="0.25">
      <c r="A7" s="156" t="s">
        <v>86</v>
      </c>
      <c r="B7" s="166" t="s">
        <v>234</v>
      </c>
      <c r="C7" s="156" t="s">
        <v>357</v>
      </c>
      <c r="D7" s="174" t="s">
        <v>358</v>
      </c>
      <c r="E7" s="174" t="s">
        <v>359</v>
      </c>
      <c r="F7" s="174" t="s">
        <v>360</v>
      </c>
      <c r="G7" s="174" t="s">
        <v>361</v>
      </c>
      <c r="H7" s="174" t="s">
        <v>362</v>
      </c>
      <c r="I7" s="174" t="s">
        <v>363</v>
      </c>
      <c r="J7" s="174" t="s">
        <v>364</v>
      </c>
      <c r="K7" s="174" t="s">
        <v>242</v>
      </c>
      <c r="L7" s="174" t="s">
        <v>365</v>
      </c>
      <c r="M7" s="174" t="s">
        <v>366</v>
      </c>
      <c r="N7" s="174" t="s">
        <v>367</v>
      </c>
    </row>
    <row r="8" spans="1:14" ht="15" x14ac:dyDescent="0.25">
      <c r="A8" s="37">
        <v>43921</v>
      </c>
      <c r="B8" s="38" t="s">
        <v>827</v>
      </c>
      <c r="C8" s="41">
        <v>250000</v>
      </c>
      <c r="D8" s="41">
        <v>250000</v>
      </c>
      <c r="E8" s="41">
        <f>Table9172829303132[[#This Row],[Value of financials input to PLICS]]-Table9172829303132[[#This Row],[Value of trial balance (or period accounts presented to board)]]</f>
        <v>0</v>
      </c>
      <c r="F8" s="41">
        <v>240000</v>
      </c>
      <c r="G8" s="41">
        <f>Table9172829303132[[#This Row],[Value of financials at Resource level]]-Table9172829303132[[#This Row],[Value of financials input to PLICS]]</f>
        <v>-10000</v>
      </c>
      <c r="H8" s="41">
        <v>240000</v>
      </c>
      <c r="I8" s="41">
        <f>Table9172829303132[[#This Row],[Value of financials at Activity level]]-Table9172829303132[[#This Row],[Value of financials at Resource level]]</f>
        <v>0</v>
      </c>
      <c r="J8" s="41">
        <v>220000</v>
      </c>
      <c r="K8" s="41">
        <v>14000</v>
      </c>
      <c r="L8" s="41">
        <f>Table9172829303132[[#This Row],[Value of financial at patient level]]+Table9172829303132[[#This Row],[Reconciliation items]]</f>
        <v>234000</v>
      </c>
      <c r="M8" s="41">
        <f>Table9172829303132[[#This Row],[Total PLICS output]]-Table9172829303132[[#This Row],[Value of financials at Activity level]]</f>
        <v>-6000</v>
      </c>
      <c r="N8" s="147">
        <f>Table9172829303132[[#This Row],[Total PLICS output]]-Table9172829303132[[#This Row],[Value of trial balance (or period accounts presented to board)]]</f>
        <v>-16000</v>
      </c>
    </row>
    <row r="9" spans="1:14" ht="15" x14ac:dyDescent="0.25">
      <c r="A9" s="38"/>
      <c r="B9" s="38"/>
      <c r="C9" s="148"/>
      <c r="D9" s="41"/>
      <c r="E9" s="41"/>
      <c r="F9" s="41"/>
      <c r="G9" s="41"/>
      <c r="H9" s="41"/>
      <c r="I9" s="41"/>
      <c r="J9" s="41"/>
      <c r="K9" s="41"/>
      <c r="L9" s="41"/>
      <c r="M9" s="41"/>
      <c r="N9" s="147"/>
    </row>
    <row r="10" spans="1:14" ht="15" x14ac:dyDescent="0.25">
      <c r="A10" s="38"/>
      <c r="B10" s="38"/>
      <c r="C10" s="148"/>
      <c r="D10" s="41"/>
      <c r="E10" s="41"/>
      <c r="F10" s="41"/>
      <c r="G10" s="41"/>
      <c r="H10" s="41"/>
      <c r="I10" s="41"/>
      <c r="J10" s="41"/>
      <c r="K10" s="41"/>
      <c r="L10" s="41"/>
      <c r="M10" s="41"/>
      <c r="N10" s="147"/>
    </row>
    <row r="11" spans="1:14" ht="15" x14ac:dyDescent="0.25">
      <c r="A11" s="39"/>
      <c r="B11" s="39"/>
      <c r="C11" s="40"/>
      <c r="D11" s="42"/>
      <c r="E11" s="42"/>
      <c r="F11" s="42"/>
      <c r="G11" s="42"/>
      <c r="H11" s="41"/>
      <c r="I11" s="41"/>
      <c r="J11" s="41"/>
      <c r="K11" s="41"/>
      <c r="L11" s="41"/>
      <c r="M11" s="41"/>
      <c r="N11" s="147"/>
    </row>
    <row r="12" spans="1:14" ht="15" x14ac:dyDescent="0.25">
      <c r="A12" s="38"/>
      <c r="B12" s="38"/>
      <c r="C12" s="148"/>
      <c r="D12" s="41"/>
      <c r="E12" s="41"/>
      <c r="F12" s="41"/>
      <c r="G12" s="41"/>
      <c r="H12" s="41"/>
      <c r="I12" s="41"/>
      <c r="J12" s="41"/>
      <c r="K12" s="41"/>
      <c r="L12" s="41"/>
      <c r="M12" s="41"/>
      <c r="N12" s="147"/>
    </row>
    <row r="13" spans="1:14" ht="15" x14ac:dyDescent="0.25">
      <c r="A13" s="38"/>
      <c r="B13" s="38"/>
      <c r="C13" s="148"/>
      <c r="D13" s="41"/>
      <c r="E13" s="41"/>
      <c r="F13" s="41"/>
      <c r="G13" s="41"/>
      <c r="H13" s="41"/>
      <c r="I13" s="41"/>
      <c r="J13" s="41"/>
      <c r="K13" s="41"/>
      <c r="L13" s="41"/>
      <c r="M13" s="41"/>
      <c r="N13" s="147"/>
    </row>
    <row r="14" spans="1:14" ht="15" x14ac:dyDescent="0.25">
      <c r="A14" s="38"/>
      <c r="B14" s="38"/>
      <c r="C14" s="148"/>
      <c r="D14" s="41"/>
      <c r="E14" s="41"/>
      <c r="F14" s="41"/>
      <c r="G14" s="41"/>
      <c r="H14" s="41"/>
      <c r="I14" s="41"/>
      <c r="J14" s="41"/>
      <c r="K14" s="41"/>
      <c r="L14" s="41"/>
      <c r="M14" s="41"/>
      <c r="N14" s="147"/>
    </row>
    <row r="15" spans="1:14" ht="15" x14ac:dyDescent="0.25">
      <c r="A15" s="38"/>
      <c r="B15" s="38"/>
      <c r="C15" s="148"/>
      <c r="D15" s="41"/>
      <c r="E15" s="41"/>
      <c r="F15" s="41"/>
      <c r="G15" s="41"/>
      <c r="H15" s="41"/>
      <c r="I15" s="41"/>
      <c r="J15" s="41"/>
      <c r="K15" s="41"/>
      <c r="L15" s="41"/>
      <c r="M15" s="41"/>
      <c r="N15" s="147"/>
    </row>
    <row r="16" spans="1:14" ht="15" x14ac:dyDescent="0.25">
      <c r="A16" s="38"/>
      <c r="B16" s="38"/>
      <c r="C16" s="148"/>
      <c r="D16" s="41"/>
      <c r="E16" s="41"/>
      <c r="F16" s="41"/>
      <c r="G16" s="41"/>
      <c r="H16" s="41"/>
      <c r="I16" s="41"/>
      <c r="J16" s="41"/>
      <c r="K16" s="41"/>
      <c r="L16" s="41"/>
      <c r="M16" s="41"/>
      <c r="N16" s="147"/>
    </row>
    <row r="17" spans="1:14" ht="15" x14ac:dyDescent="0.25">
      <c r="A17" s="38"/>
      <c r="B17" s="38"/>
      <c r="C17" s="148"/>
      <c r="D17" s="41"/>
      <c r="E17" s="41"/>
      <c r="F17" s="41"/>
      <c r="G17" s="41"/>
      <c r="H17" s="41"/>
      <c r="I17" s="41"/>
      <c r="J17" s="41"/>
      <c r="K17" s="41"/>
      <c r="L17" s="41"/>
      <c r="M17" s="41"/>
      <c r="N17" s="147"/>
    </row>
    <row r="18" spans="1:14" ht="15" x14ac:dyDescent="0.25">
      <c r="A18" s="38"/>
      <c r="B18" s="38"/>
      <c r="C18" s="148"/>
      <c r="D18" s="41"/>
      <c r="E18" s="41"/>
      <c r="F18" s="41"/>
      <c r="G18" s="41"/>
      <c r="H18" s="41"/>
      <c r="I18" s="41"/>
      <c r="J18" s="41"/>
      <c r="K18" s="41"/>
      <c r="L18" s="41"/>
      <c r="M18" s="41"/>
      <c r="N18" s="147"/>
    </row>
    <row r="19" spans="1:14" ht="15" x14ac:dyDescent="0.25">
      <c r="A19" s="38"/>
      <c r="B19" s="38"/>
      <c r="C19" s="148"/>
      <c r="D19" s="41"/>
      <c r="E19" s="41"/>
      <c r="F19" s="41"/>
      <c r="G19" s="41"/>
      <c r="H19" s="41"/>
      <c r="I19" s="41"/>
      <c r="J19" s="41"/>
      <c r="K19" s="41"/>
      <c r="L19" s="41"/>
      <c r="M19" s="41"/>
      <c r="N19" s="147"/>
    </row>
    <row r="20" spans="1:14" ht="15" x14ac:dyDescent="0.25">
      <c r="A20" s="38"/>
      <c r="B20" s="38"/>
      <c r="C20" s="148"/>
      <c r="D20" s="41"/>
      <c r="E20" s="41"/>
      <c r="F20" s="41"/>
      <c r="G20" s="41"/>
      <c r="H20" s="41"/>
      <c r="I20" s="41"/>
      <c r="J20" s="41"/>
      <c r="K20" s="41"/>
      <c r="L20" s="41"/>
      <c r="M20" s="41"/>
      <c r="N20" s="147"/>
    </row>
    <row r="21" spans="1:14" ht="15" x14ac:dyDescent="0.25">
      <c r="A21" s="38"/>
      <c r="B21" s="38"/>
      <c r="C21" s="148"/>
      <c r="D21" s="41"/>
      <c r="E21" s="41"/>
      <c r="F21" s="41"/>
      <c r="G21" s="41"/>
      <c r="H21" s="41"/>
      <c r="I21" s="41"/>
      <c r="J21" s="41"/>
      <c r="K21" s="41"/>
      <c r="L21" s="41"/>
      <c r="M21" s="41"/>
      <c r="N21" s="147"/>
    </row>
  </sheetData>
  <conditionalFormatting sqref="C11:G11">
    <cfRule type="expression" dxfId="11" priority="6">
      <formula>AND(LEN($A11)&gt;0,LEN(C11)=0)</formula>
    </cfRule>
  </conditionalFormatting>
  <conditionalFormatting sqref="E1:E1048576">
    <cfRule type="cellIs" dxfId="10" priority="5" operator="lessThan">
      <formula>0</formula>
    </cfRule>
  </conditionalFormatting>
  <conditionalFormatting sqref="G1:G1048576">
    <cfRule type="cellIs" dxfId="9" priority="4" operator="lessThan">
      <formula>0</formula>
    </cfRule>
  </conditionalFormatting>
  <conditionalFormatting sqref="I1:I1048576">
    <cfRule type="cellIs" dxfId="8" priority="3" operator="lessThan">
      <formula>0</formula>
    </cfRule>
  </conditionalFormatting>
  <conditionalFormatting sqref="M1:M1048576">
    <cfRule type="cellIs" dxfId="7" priority="2" operator="lessThan">
      <formula>0</formula>
    </cfRule>
  </conditionalFormatting>
  <conditionalFormatting sqref="N1:N1048576">
    <cfRule type="cellIs" dxfId="6" priority="1" operator="lessThan">
      <formula>0</formula>
    </cfRule>
  </conditionalFormatting>
  <hyperlinks>
    <hyperlink ref="A1" location="Contents!A1" display="Contents" xr:uid="{BA274E76-C34A-4C8B-9B96-2BE2F9B2E2ED}"/>
  </hyperlinks>
  <pageMargins left="0.70866141732283472" right="0.70866141732283472" top="0.74803149606299213" bottom="0.74803149606299213" header="0.31496062992125984" footer="0.31496062992125984"/>
  <pageSetup paperSize="9" scale="55" fitToHeight="0"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9999"/>
  </sheetPr>
  <dimension ref="A1:F96"/>
  <sheetViews>
    <sheetView showGridLines="0" zoomScaleNormal="100" workbookViewId="0">
      <selection activeCell="A17" sqref="A17"/>
    </sheetView>
  </sheetViews>
  <sheetFormatPr defaultColWidth="9" defaultRowHeight="13.8" x14ac:dyDescent="0.25"/>
  <cols>
    <col min="1" max="1" width="27.69921875" style="9" customWidth="1"/>
    <col min="2" max="2" width="30.69921875" style="9" customWidth="1"/>
    <col min="3" max="3" width="49.5" style="9" customWidth="1"/>
    <col min="4" max="4" width="35.19921875" style="9" customWidth="1"/>
    <col min="5" max="5" width="28.5" style="12" customWidth="1"/>
    <col min="6" max="6" width="54.09765625" customWidth="1"/>
  </cols>
  <sheetData>
    <row r="1" spans="1:6" x14ac:dyDescent="0.25">
      <c r="A1" s="99" t="s">
        <v>2</v>
      </c>
      <c r="E1" s="9"/>
    </row>
    <row r="2" spans="1:6" ht="27" customHeight="1" x14ac:dyDescent="0.25">
      <c r="A2" s="175" t="s">
        <v>368</v>
      </c>
      <c r="B2" s="10"/>
      <c r="C2" s="10"/>
      <c r="D2" s="10"/>
      <c r="E2" s="10"/>
    </row>
    <row r="3" spans="1:6" ht="16.95" customHeight="1" x14ac:dyDescent="0.25">
      <c r="A3" s="77"/>
      <c r="B3" s="10"/>
      <c r="C3" s="10"/>
      <c r="D3" s="10"/>
      <c r="E3" s="10"/>
    </row>
    <row r="4" spans="1:6" ht="27.6" x14ac:dyDescent="0.25">
      <c r="A4" s="27" t="s">
        <v>369</v>
      </c>
      <c r="B4" s="10"/>
      <c r="C4" s="10"/>
      <c r="D4" s="10"/>
      <c r="E4" s="10"/>
    </row>
    <row r="5" spans="1:6" ht="13.2" customHeight="1" x14ac:dyDescent="0.25">
      <c r="A5" s="51" t="s">
        <v>92</v>
      </c>
      <c r="B5" s="11"/>
      <c r="C5"/>
      <c r="D5"/>
    </row>
    <row r="6" spans="1:6" ht="13.2" customHeight="1" x14ac:dyDescent="0.25">
      <c r="A6" s="51"/>
      <c r="B6" s="11"/>
      <c r="C6"/>
      <c r="D6"/>
    </row>
    <row r="7" spans="1:6" s="14" customFormat="1" ht="54.6" customHeight="1" x14ac:dyDescent="0.25">
      <c r="A7" s="162" t="s">
        <v>370</v>
      </c>
      <c r="B7" s="162" t="s">
        <v>371</v>
      </c>
      <c r="C7" s="162" t="s">
        <v>372</v>
      </c>
      <c r="D7" s="162" t="s">
        <v>373</v>
      </c>
      <c r="E7" s="162" t="s">
        <v>374</v>
      </c>
      <c r="F7" s="162" t="s">
        <v>375</v>
      </c>
    </row>
    <row r="8" spans="1:6" s="13" customFormat="1" ht="30" x14ac:dyDescent="0.25">
      <c r="A8" s="17" t="s">
        <v>376</v>
      </c>
      <c r="B8" s="17" t="s">
        <v>377</v>
      </c>
      <c r="C8" s="17" t="s">
        <v>378</v>
      </c>
      <c r="D8" s="17" t="s">
        <v>379</v>
      </c>
      <c r="E8" s="17" t="s">
        <v>380</v>
      </c>
      <c r="F8" s="17" t="s">
        <v>381</v>
      </c>
    </row>
    <row r="9" spans="1:6" s="13" customFormat="1" ht="15" x14ac:dyDescent="0.25">
      <c r="A9" s="17"/>
      <c r="B9" s="17"/>
      <c r="C9" s="17"/>
      <c r="D9" s="17"/>
      <c r="E9" s="17"/>
      <c r="F9" s="17"/>
    </row>
    <row r="10" spans="1:6" s="13" customFormat="1" ht="15" x14ac:dyDescent="0.25">
      <c r="A10" s="17"/>
      <c r="B10" s="17"/>
      <c r="C10" s="17"/>
      <c r="D10" s="17"/>
      <c r="E10" s="17"/>
      <c r="F10" s="17"/>
    </row>
    <row r="11" spans="1:6" s="13" customFormat="1" ht="15" x14ac:dyDescent="0.25">
      <c r="A11" s="17"/>
      <c r="B11" s="17"/>
      <c r="C11" s="17"/>
      <c r="D11" s="17"/>
      <c r="E11" s="17"/>
      <c r="F11" s="17"/>
    </row>
    <row r="12" spans="1:6" s="13" customFormat="1" ht="15" x14ac:dyDescent="0.25">
      <c r="A12" s="17"/>
      <c r="B12" s="17"/>
      <c r="C12" s="17"/>
      <c r="D12" s="17"/>
      <c r="E12" s="17"/>
      <c r="F12" s="17"/>
    </row>
    <row r="13" spans="1:6" s="13" customFormat="1" ht="15" x14ac:dyDescent="0.25">
      <c r="A13" s="17"/>
      <c r="B13" s="17"/>
      <c r="C13" s="17"/>
      <c r="D13" s="17"/>
      <c r="E13" s="17"/>
      <c r="F13" s="17"/>
    </row>
    <row r="14" spans="1:6" s="13" customFormat="1" ht="15" x14ac:dyDescent="0.25">
      <c r="A14" s="17"/>
      <c r="B14" s="17"/>
      <c r="C14" s="17"/>
      <c r="D14" s="17"/>
      <c r="E14" s="17"/>
      <c r="F14" s="17"/>
    </row>
    <row r="15" spans="1:6" s="13" customFormat="1" ht="15" x14ac:dyDescent="0.25">
      <c r="A15" s="17"/>
      <c r="B15" s="17"/>
      <c r="C15" s="17"/>
      <c r="D15" s="17"/>
      <c r="E15" s="17"/>
      <c r="F15" s="17"/>
    </row>
    <row r="16" spans="1:6" s="13" customFormat="1" ht="15" x14ac:dyDescent="0.25">
      <c r="A16" s="17"/>
      <c r="B16" s="17"/>
      <c r="C16" s="17"/>
      <c r="D16" s="17"/>
      <c r="E16" s="17"/>
      <c r="F16" s="17"/>
    </row>
    <row r="17" spans="1:6" s="16" customFormat="1" ht="15" x14ac:dyDescent="0.25">
      <c r="A17" s="17"/>
      <c r="B17" s="17"/>
      <c r="C17" s="17"/>
      <c r="D17" s="17"/>
      <c r="E17" s="17"/>
      <c r="F17" s="17"/>
    </row>
    <row r="18" spans="1:6" s="13" customFormat="1" ht="15" x14ac:dyDescent="0.25">
      <c r="A18" s="17"/>
      <c r="B18" s="17"/>
      <c r="C18" s="17"/>
      <c r="D18" s="17"/>
      <c r="E18" s="17"/>
      <c r="F18" s="17"/>
    </row>
    <row r="19" spans="1:6" s="13" customFormat="1" ht="15" x14ac:dyDescent="0.25">
      <c r="A19" s="15"/>
      <c r="B19" s="15"/>
      <c r="C19" s="15"/>
      <c r="D19" s="15"/>
      <c r="E19" s="15"/>
      <c r="F19" s="15"/>
    </row>
    <row r="20" spans="1:6" s="16" customFormat="1" ht="15" x14ac:dyDescent="0.25">
      <c r="A20" s="15"/>
      <c r="B20" s="15"/>
      <c r="C20" s="15"/>
      <c r="D20" s="15"/>
      <c r="E20" s="15"/>
      <c r="F20" s="15"/>
    </row>
    <row r="21" spans="1:6" s="13" customFormat="1" ht="15" x14ac:dyDescent="0.25">
      <c r="A21" s="15"/>
      <c r="B21" s="15"/>
      <c r="C21" s="15"/>
      <c r="D21" s="15"/>
      <c r="E21" s="15"/>
      <c r="F21" s="15"/>
    </row>
    <row r="22" spans="1:6" s="13" customFormat="1" ht="15" x14ac:dyDescent="0.25">
      <c r="A22" s="15"/>
      <c r="B22" s="15"/>
      <c r="C22" s="15"/>
      <c r="D22" s="15"/>
      <c r="E22" s="15"/>
      <c r="F22" s="15"/>
    </row>
    <row r="23" spans="1:6" s="13" customFormat="1" ht="15" x14ac:dyDescent="0.25">
      <c r="A23" s="15"/>
      <c r="B23" s="15"/>
      <c r="C23" s="15"/>
      <c r="D23" s="15"/>
      <c r="E23" s="15"/>
      <c r="F23" s="15"/>
    </row>
    <row r="24" spans="1:6" s="13" customFormat="1" ht="39.75" customHeight="1" x14ac:dyDescent="0.25">
      <c r="A24" s="15"/>
      <c r="B24" s="15"/>
      <c r="C24" s="15"/>
      <c r="D24" s="15"/>
      <c r="E24" s="15"/>
      <c r="F24" s="15"/>
    </row>
    <row r="25" spans="1:6" s="16" customFormat="1" ht="15" x14ac:dyDescent="0.25">
      <c r="A25" s="15"/>
      <c r="B25" s="15"/>
      <c r="C25" s="15"/>
      <c r="D25" s="15"/>
      <c r="E25" s="15"/>
      <c r="F25" s="15"/>
    </row>
    <row r="26" spans="1:6" s="16" customFormat="1" ht="15" x14ac:dyDescent="0.25">
      <c r="A26" s="15"/>
      <c r="B26" s="15"/>
      <c r="C26" s="15"/>
      <c r="D26" s="15"/>
      <c r="E26" s="15"/>
      <c r="F26" s="15"/>
    </row>
    <row r="27" spans="1:6" s="16" customFormat="1" ht="15" x14ac:dyDescent="0.25">
      <c r="A27" s="15"/>
      <c r="B27" s="15"/>
      <c r="C27" s="15"/>
      <c r="D27" s="15"/>
      <c r="E27" s="15"/>
      <c r="F27" s="15"/>
    </row>
    <row r="28" spans="1:6" s="16" customFormat="1" ht="15" x14ac:dyDescent="0.25">
      <c r="A28" s="15"/>
      <c r="B28" s="15"/>
      <c r="C28" s="15"/>
      <c r="D28" s="15"/>
      <c r="E28" s="15"/>
      <c r="F28" s="15"/>
    </row>
    <row r="29" spans="1:6" s="16" customFormat="1" ht="15" x14ac:dyDescent="0.25">
      <c r="A29" s="15"/>
      <c r="B29" s="15"/>
      <c r="C29" s="15"/>
      <c r="D29" s="15"/>
      <c r="E29" s="15"/>
      <c r="F29" s="15"/>
    </row>
    <row r="30" spans="1:6" s="16" customFormat="1" ht="15" x14ac:dyDescent="0.25">
      <c r="A30" s="15"/>
      <c r="B30" s="15"/>
      <c r="C30" s="15"/>
      <c r="D30" s="15"/>
      <c r="E30" s="15"/>
      <c r="F30" s="15"/>
    </row>
    <row r="31" spans="1:6" s="16" customFormat="1" ht="15" x14ac:dyDescent="0.25">
      <c r="A31" s="15"/>
      <c r="B31" s="15"/>
      <c r="C31" s="15"/>
      <c r="D31" s="15"/>
      <c r="E31" s="15"/>
      <c r="F31" s="15"/>
    </row>
    <row r="32" spans="1:6" s="16" customFormat="1" ht="135" customHeight="1" x14ac:dyDescent="0.25">
      <c r="A32" s="15"/>
      <c r="B32" s="15"/>
      <c r="C32" s="15"/>
      <c r="D32" s="15"/>
      <c r="E32" s="15"/>
      <c r="F32" s="15"/>
    </row>
    <row r="33" spans="1:6" s="16" customFormat="1" ht="84.75" customHeight="1" x14ac:dyDescent="0.25">
      <c r="A33" s="15"/>
      <c r="B33" s="15"/>
      <c r="C33" s="15"/>
      <c r="D33" s="15"/>
      <c r="E33" s="15"/>
      <c r="F33" s="15"/>
    </row>
    <row r="34" spans="1:6" s="16" customFormat="1" ht="48" customHeight="1" x14ac:dyDescent="0.25">
      <c r="A34" s="15"/>
      <c r="B34" s="15"/>
      <c r="C34" s="15"/>
      <c r="D34" s="15"/>
      <c r="E34" s="15"/>
      <c r="F34" s="15"/>
    </row>
    <row r="35" spans="1:6" s="16" customFormat="1" ht="15" x14ac:dyDescent="0.25">
      <c r="A35" s="15"/>
      <c r="B35" s="17"/>
      <c r="C35" s="15"/>
      <c r="D35" s="15"/>
      <c r="E35" s="15"/>
      <c r="F35" s="15"/>
    </row>
    <row r="36" spans="1:6" s="16" customFormat="1" ht="15" x14ac:dyDescent="0.25">
      <c r="A36" s="15"/>
      <c r="B36" s="15"/>
      <c r="C36" s="15"/>
      <c r="D36" s="15"/>
      <c r="E36" s="15"/>
      <c r="F36" s="15"/>
    </row>
    <row r="37" spans="1:6" s="13" customFormat="1" ht="15" x14ac:dyDescent="0.25">
      <c r="A37" s="15"/>
      <c r="B37" s="43"/>
      <c r="C37" s="15"/>
      <c r="D37" s="15"/>
      <c r="E37" s="15"/>
      <c r="F37" s="15"/>
    </row>
    <row r="38" spans="1:6" s="13" customFormat="1" ht="15" x14ac:dyDescent="0.25">
      <c r="A38" s="15"/>
      <c r="B38" s="15"/>
      <c r="C38" s="15"/>
      <c r="D38" s="15"/>
      <c r="E38" s="15"/>
      <c r="F38" s="15"/>
    </row>
    <row r="39" spans="1:6" s="13" customFormat="1" ht="45.75" customHeight="1" x14ac:dyDescent="0.25">
      <c r="A39" s="15"/>
      <c r="B39" s="15"/>
      <c r="C39" s="15"/>
      <c r="D39" s="15"/>
      <c r="E39" s="15"/>
      <c r="F39" s="15"/>
    </row>
    <row r="40" spans="1:6" s="13" customFormat="1" ht="15" x14ac:dyDescent="0.25">
      <c r="A40" s="15"/>
      <c r="B40" s="15"/>
      <c r="C40" s="15"/>
      <c r="D40" s="15"/>
      <c r="E40" s="15"/>
      <c r="F40" s="15"/>
    </row>
    <row r="41" spans="1:6" s="16" customFormat="1" ht="15" x14ac:dyDescent="0.25">
      <c r="A41" s="15"/>
      <c r="B41" s="15"/>
      <c r="C41" s="15"/>
      <c r="D41" s="15"/>
      <c r="E41" s="15"/>
      <c r="F41" s="15"/>
    </row>
    <row r="42" spans="1:6" s="16" customFormat="1" ht="15" x14ac:dyDescent="0.25">
      <c r="A42" s="15"/>
      <c r="B42" s="15"/>
      <c r="C42" s="15"/>
      <c r="D42" s="15"/>
      <c r="E42" s="15"/>
      <c r="F42" s="15"/>
    </row>
    <row r="43" spans="1:6" s="16" customFormat="1" ht="15" x14ac:dyDescent="0.25">
      <c r="A43" s="15"/>
      <c r="B43" s="15"/>
      <c r="C43" s="15"/>
      <c r="D43" s="15"/>
      <c r="E43" s="15"/>
      <c r="F43" s="15"/>
    </row>
    <row r="44" spans="1:6" s="16" customFormat="1" ht="15" x14ac:dyDescent="0.25">
      <c r="A44" s="15"/>
      <c r="B44" s="15"/>
      <c r="C44" s="15"/>
      <c r="D44" s="15"/>
      <c r="E44" s="15"/>
      <c r="F44" s="15"/>
    </row>
    <row r="45" spans="1:6" s="16" customFormat="1" ht="15" x14ac:dyDescent="0.25">
      <c r="A45" s="15"/>
      <c r="B45" s="15"/>
      <c r="C45" s="15"/>
      <c r="D45" s="15"/>
      <c r="E45" s="15"/>
      <c r="F45" s="15"/>
    </row>
    <row r="46" spans="1:6" s="13" customFormat="1" ht="15" x14ac:dyDescent="0.25">
      <c r="A46" s="15"/>
      <c r="B46" s="15"/>
      <c r="C46" s="15"/>
      <c r="D46" s="15"/>
      <c r="E46" s="15"/>
      <c r="F46" s="15"/>
    </row>
    <row r="47" spans="1:6" s="16" customFormat="1" ht="15" x14ac:dyDescent="0.25">
      <c r="A47" s="15"/>
      <c r="B47" s="15"/>
      <c r="C47" s="15"/>
      <c r="D47" s="15"/>
      <c r="E47" s="15"/>
      <c r="F47" s="15"/>
    </row>
    <row r="48" spans="1:6" s="16" customFormat="1" ht="15" x14ac:dyDescent="0.25">
      <c r="A48" s="15"/>
      <c r="B48" s="15"/>
      <c r="C48" s="15"/>
      <c r="D48" s="15"/>
      <c r="E48" s="15"/>
      <c r="F48" s="15"/>
    </row>
    <row r="49" spans="1:6" s="13" customFormat="1" ht="15" x14ac:dyDescent="0.25">
      <c r="A49" s="15"/>
      <c r="B49" s="15"/>
      <c r="C49" s="15"/>
      <c r="D49" s="15"/>
      <c r="E49" s="15"/>
      <c r="F49" s="15"/>
    </row>
    <row r="50" spans="1:6" s="13" customFormat="1" ht="15" x14ac:dyDescent="0.25">
      <c r="A50" s="15"/>
      <c r="B50" s="18"/>
      <c r="C50" s="18"/>
      <c r="D50" s="18"/>
      <c r="E50" s="15"/>
      <c r="F50" s="15"/>
    </row>
    <row r="51" spans="1:6" s="13" customFormat="1" ht="15" x14ac:dyDescent="0.25">
      <c r="A51" s="15"/>
      <c r="B51" s="15"/>
      <c r="C51" s="15"/>
      <c r="D51" s="15"/>
      <c r="E51" s="15"/>
      <c r="F51" s="15"/>
    </row>
    <row r="52" spans="1:6" s="13" customFormat="1" ht="15" x14ac:dyDescent="0.25">
      <c r="A52" s="15"/>
      <c r="B52" s="15"/>
      <c r="C52" s="15"/>
      <c r="D52" s="15"/>
      <c r="E52" s="15"/>
      <c r="F52" s="15"/>
    </row>
    <row r="53" spans="1:6" s="13" customFormat="1" ht="15" x14ac:dyDescent="0.25">
      <c r="A53" s="15"/>
      <c r="B53" s="15"/>
      <c r="C53" s="15"/>
      <c r="D53" s="15"/>
      <c r="E53" s="15"/>
      <c r="F53" s="15"/>
    </row>
    <row r="54" spans="1:6" s="13" customFormat="1" ht="15" x14ac:dyDescent="0.25">
      <c r="A54" s="15"/>
      <c r="B54" s="15"/>
      <c r="C54" s="15"/>
      <c r="D54" s="15"/>
      <c r="E54" s="15"/>
      <c r="F54" s="15"/>
    </row>
    <row r="55" spans="1:6" s="13" customFormat="1" ht="15" x14ac:dyDescent="0.25">
      <c r="A55" s="15"/>
      <c r="B55" s="15"/>
      <c r="C55" s="15"/>
      <c r="D55" s="15"/>
      <c r="E55" s="15"/>
      <c r="F55" s="15"/>
    </row>
    <row r="56" spans="1:6" s="13" customFormat="1" ht="61.95" customHeight="1" x14ac:dyDescent="0.25">
      <c r="A56" s="15"/>
      <c r="B56" s="15"/>
      <c r="C56" s="15"/>
      <c r="D56" s="15"/>
      <c r="E56" s="15"/>
      <c r="F56" s="15"/>
    </row>
    <row r="57" spans="1:6" s="13" customFormat="1" ht="53.25" customHeight="1" x14ac:dyDescent="0.25">
      <c r="A57" s="15"/>
      <c r="B57" s="15"/>
      <c r="C57" s="15"/>
      <c r="D57" s="15"/>
      <c r="E57" s="15"/>
      <c r="F57" s="15"/>
    </row>
    <row r="58" spans="1:6" s="16" customFormat="1" ht="36.75" customHeight="1" x14ac:dyDescent="0.25">
      <c r="A58" s="15"/>
      <c r="B58" s="15"/>
      <c r="C58" s="15"/>
      <c r="D58" s="15"/>
      <c r="E58" s="15"/>
      <c r="F58" s="15"/>
    </row>
    <row r="59" spans="1:6" s="13" customFormat="1" ht="15" x14ac:dyDescent="0.25">
      <c r="A59" s="15"/>
      <c r="B59" s="15"/>
      <c r="C59" s="15"/>
      <c r="D59" s="15"/>
      <c r="E59" s="15"/>
      <c r="F59" s="15"/>
    </row>
    <row r="60" spans="1:6" s="16" customFormat="1" ht="15" x14ac:dyDescent="0.25">
      <c r="A60" s="15"/>
      <c r="B60" s="15"/>
      <c r="C60" s="15"/>
      <c r="D60" s="15"/>
      <c r="E60" s="15"/>
      <c r="F60" s="15"/>
    </row>
    <row r="61" spans="1:6" s="16" customFormat="1" ht="15" x14ac:dyDescent="0.25">
      <c r="A61" s="15"/>
      <c r="B61" s="15"/>
      <c r="C61" s="15"/>
      <c r="D61" s="15"/>
      <c r="E61" s="15"/>
      <c r="F61" s="15"/>
    </row>
    <row r="62" spans="1:6" s="16" customFormat="1" ht="15" x14ac:dyDescent="0.25">
      <c r="A62" s="15"/>
      <c r="B62" s="15"/>
      <c r="C62" s="15"/>
      <c r="D62" s="15"/>
      <c r="E62" s="15"/>
      <c r="F62" s="15"/>
    </row>
    <row r="63" spans="1:6" s="16" customFormat="1" ht="15" x14ac:dyDescent="0.25">
      <c r="A63" s="15"/>
      <c r="B63" s="15"/>
      <c r="C63" s="15"/>
      <c r="D63" s="15"/>
      <c r="E63" s="15"/>
      <c r="F63" s="15"/>
    </row>
    <row r="64" spans="1:6" s="16" customFormat="1" ht="15" x14ac:dyDescent="0.25">
      <c r="A64" s="15"/>
      <c r="B64" s="15"/>
      <c r="C64" s="15"/>
      <c r="D64" s="15"/>
      <c r="E64" s="15"/>
      <c r="F64" s="15"/>
    </row>
    <row r="65" spans="1:6" s="16" customFormat="1" ht="15" x14ac:dyDescent="0.25">
      <c r="A65" s="15"/>
      <c r="B65" s="15"/>
      <c r="C65" s="15"/>
      <c r="D65" s="15"/>
      <c r="E65" s="15"/>
      <c r="F65" s="15"/>
    </row>
    <row r="66" spans="1:6" s="16" customFormat="1" ht="15" x14ac:dyDescent="0.25">
      <c r="A66" s="15"/>
      <c r="B66" s="15"/>
      <c r="C66" s="15"/>
      <c r="D66" s="15"/>
      <c r="E66" s="15"/>
      <c r="F66" s="15"/>
    </row>
    <row r="67" spans="1:6" s="16" customFormat="1" ht="15" x14ac:dyDescent="0.25">
      <c r="A67" s="15"/>
      <c r="B67" s="15"/>
      <c r="C67" s="15"/>
      <c r="D67" s="15"/>
      <c r="E67" s="15"/>
      <c r="F67" s="15"/>
    </row>
    <row r="68" spans="1:6" s="13" customFormat="1" ht="15" x14ac:dyDescent="0.25">
      <c r="A68" s="15"/>
      <c r="B68" s="15"/>
      <c r="C68" s="15"/>
      <c r="D68" s="15"/>
      <c r="E68" s="15"/>
      <c r="F68" s="15"/>
    </row>
    <row r="69" spans="1:6" s="16" customFormat="1" ht="15" x14ac:dyDescent="0.25">
      <c r="A69" s="15"/>
      <c r="B69" s="15"/>
      <c r="C69" s="15"/>
      <c r="D69" s="15"/>
      <c r="E69" s="15"/>
      <c r="F69" s="15"/>
    </row>
    <row r="70" spans="1:6" s="16" customFormat="1" ht="15" x14ac:dyDescent="0.25">
      <c r="A70" s="15"/>
      <c r="B70" s="15"/>
      <c r="C70" s="15"/>
      <c r="D70" s="15"/>
      <c r="E70" s="15"/>
      <c r="F70" s="15"/>
    </row>
    <row r="71" spans="1:6" s="13" customFormat="1" ht="15" x14ac:dyDescent="0.25">
      <c r="A71" s="15"/>
      <c r="B71" s="15"/>
      <c r="C71" s="15"/>
      <c r="D71" s="15"/>
      <c r="E71" s="15"/>
      <c r="F71" s="15"/>
    </row>
    <row r="72" spans="1:6" s="16" customFormat="1" ht="15" x14ac:dyDescent="0.25">
      <c r="A72" s="15"/>
      <c r="B72" s="15"/>
      <c r="C72" s="15"/>
      <c r="D72" s="15"/>
      <c r="E72" s="15"/>
      <c r="F72" s="15"/>
    </row>
    <row r="73" spans="1:6" s="13" customFormat="1" ht="15" x14ac:dyDescent="0.25">
      <c r="A73" s="15"/>
      <c r="B73" s="15"/>
      <c r="C73" s="15"/>
      <c r="D73" s="15"/>
      <c r="E73" s="15"/>
      <c r="F73" s="15"/>
    </row>
    <row r="74" spans="1:6" s="13" customFormat="1" ht="40.5" customHeight="1" x14ac:dyDescent="0.25">
      <c r="A74" s="15"/>
      <c r="B74" s="15"/>
      <c r="C74" s="15"/>
      <c r="D74" s="15"/>
      <c r="E74" s="15"/>
      <c r="F74" s="15"/>
    </row>
    <row r="75" spans="1:6" s="13" customFormat="1" ht="15" x14ac:dyDescent="0.25">
      <c r="A75" s="15"/>
      <c r="B75" s="19"/>
      <c r="C75" s="19"/>
      <c r="D75" s="19"/>
      <c r="E75" s="15"/>
      <c r="F75" s="15"/>
    </row>
    <row r="76" spans="1:6" s="16" customFormat="1" ht="15" x14ac:dyDescent="0.25">
      <c r="A76" s="15"/>
      <c r="B76" s="15"/>
      <c r="C76" s="15"/>
      <c r="D76" s="15"/>
      <c r="E76" s="15"/>
      <c r="F76" s="15"/>
    </row>
    <row r="77" spans="1:6" s="13" customFormat="1" ht="15" x14ac:dyDescent="0.25">
      <c r="A77" s="15"/>
      <c r="B77" s="15"/>
      <c r="C77" s="15"/>
      <c r="D77" s="15"/>
      <c r="E77" s="15"/>
      <c r="F77" s="15"/>
    </row>
    <row r="78" spans="1:6" s="16" customFormat="1" ht="54.75" customHeight="1" x14ac:dyDescent="0.25">
      <c r="A78" s="15"/>
      <c r="B78" s="15"/>
      <c r="C78" s="15"/>
      <c r="D78" s="15"/>
      <c r="E78" s="15"/>
      <c r="F78" s="15"/>
    </row>
    <row r="79" spans="1:6" s="13" customFormat="1" ht="15" x14ac:dyDescent="0.25">
      <c r="A79" s="15"/>
      <c r="B79" s="15"/>
      <c r="C79" s="15"/>
      <c r="D79" s="15"/>
      <c r="E79" s="15"/>
      <c r="F79" s="15"/>
    </row>
    <row r="80" spans="1:6" s="13" customFormat="1" ht="15" x14ac:dyDescent="0.25">
      <c r="A80" s="15"/>
      <c r="B80" s="15"/>
      <c r="C80" s="15"/>
      <c r="D80" s="15"/>
      <c r="E80" s="15"/>
      <c r="F80" s="15"/>
    </row>
    <row r="81" spans="1:6" s="13" customFormat="1" ht="15" x14ac:dyDescent="0.25">
      <c r="A81" s="15"/>
      <c r="B81" s="15"/>
      <c r="C81" s="15"/>
      <c r="D81" s="15"/>
      <c r="E81" s="15"/>
      <c r="F81" s="15"/>
    </row>
    <row r="82" spans="1:6" s="13" customFormat="1" ht="15" x14ac:dyDescent="0.25">
      <c r="A82" s="15"/>
      <c r="B82" s="15"/>
      <c r="C82" s="15"/>
      <c r="D82" s="15"/>
      <c r="E82" s="15"/>
      <c r="F82" s="15"/>
    </row>
    <row r="83" spans="1:6" s="16" customFormat="1" ht="15" x14ac:dyDescent="0.25">
      <c r="A83" s="15"/>
      <c r="B83" s="15"/>
      <c r="C83" s="15"/>
      <c r="D83" s="15"/>
      <c r="E83" s="15"/>
      <c r="F83" s="15"/>
    </row>
    <row r="84" spans="1:6" s="16" customFormat="1" ht="15" x14ac:dyDescent="0.25">
      <c r="A84" s="15"/>
      <c r="B84" s="15"/>
      <c r="C84" s="15"/>
      <c r="D84" s="15"/>
      <c r="E84" s="15"/>
      <c r="F84" s="15"/>
    </row>
    <row r="85" spans="1:6" s="16" customFormat="1" ht="15" x14ac:dyDescent="0.25">
      <c r="A85" s="15"/>
      <c r="B85" s="15"/>
      <c r="C85" s="15"/>
      <c r="D85" s="15"/>
      <c r="E85" s="15"/>
      <c r="F85" s="15"/>
    </row>
    <row r="86" spans="1:6" s="13" customFormat="1" ht="15" x14ac:dyDescent="0.25">
      <c r="A86" s="15"/>
      <c r="B86" s="15"/>
      <c r="C86" s="15"/>
      <c r="D86" s="15"/>
      <c r="E86" s="15"/>
      <c r="F86" s="15"/>
    </row>
    <row r="87" spans="1:6" s="13" customFormat="1" ht="15" x14ac:dyDescent="0.25">
      <c r="A87" s="15"/>
      <c r="B87" s="15"/>
      <c r="C87" s="15"/>
      <c r="D87" s="15"/>
      <c r="E87" s="15"/>
      <c r="F87" s="15"/>
    </row>
    <row r="88" spans="1:6" s="16" customFormat="1" ht="15" x14ac:dyDescent="0.25">
      <c r="A88" s="15"/>
      <c r="B88" s="15"/>
      <c r="C88" s="15"/>
      <c r="D88" s="15"/>
      <c r="E88" s="15"/>
      <c r="F88" s="15"/>
    </row>
    <row r="89" spans="1:6" s="13" customFormat="1" ht="15" x14ac:dyDescent="0.25">
      <c r="A89" s="15"/>
      <c r="B89" s="15"/>
      <c r="C89" s="15"/>
      <c r="D89" s="15"/>
      <c r="E89" s="15"/>
      <c r="F89" s="15"/>
    </row>
    <row r="90" spans="1:6" s="13" customFormat="1" ht="15" x14ac:dyDescent="0.25">
      <c r="A90" s="15"/>
      <c r="B90" s="15"/>
      <c r="C90" s="15"/>
      <c r="D90" s="15"/>
      <c r="E90" s="15"/>
      <c r="F90" s="15"/>
    </row>
    <row r="91" spans="1:6" s="13" customFormat="1" ht="15" x14ac:dyDescent="0.25">
      <c r="A91" s="15"/>
      <c r="B91" s="15"/>
      <c r="C91" s="15"/>
      <c r="D91" s="15"/>
      <c r="E91" s="15"/>
      <c r="F91" s="15"/>
    </row>
    <row r="92" spans="1:6" s="13" customFormat="1" ht="34.5" customHeight="1" x14ac:dyDescent="0.25">
      <c r="A92" s="15"/>
      <c r="B92" s="15"/>
      <c r="C92" s="15"/>
      <c r="D92" s="15"/>
      <c r="E92" s="15"/>
      <c r="F92" s="15"/>
    </row>
    <row r="93" spans="1:6" s="13" customFormat="1" ht="15" x14ac:dyDescent="0.25">
      <c r="A93" s="15"/>
      <c r="B93" s="15"/>
      <c r="C93" s="15"/>
      <c r="D93" s="15"/>
      <c r="E93" s="15"/>
      <c r="F93" s="15"/>
    </row>
    <row r="94" spans="1:6" s="16" customFormat="1" ht="51.75" customHeight="1" x14ac:dyDescent="0.25">
      <c r="A94" s="15"/>
      <c r="B94" s="15"/>
      <c r="C94" s="15"/>
      <c r="D94" s="15"/>
      <c r="E94" s="15"/>
      <c r="F94" s="15"/>
    </row>
    <row r="95" spans="1:6" ht="15" x14ac:dyDescent="0.25">
      <c r="A95" s="15"/>
      <c r="B95" s="15"/>
      <c r="C95" s="15"/>
      <c r="D95" s="15"/>
      <c r="E95" s="15"/>
      <c r="F95" s="15"/>
    </row>
    <row r="96" spans="1:6" ht="15" x14ac:dyDescent="0.25">
      <c r="A96" s="15"/>
      <c r="B96" s="15"/>
      <c r="C96" s="15"/>
      <c r="D96" s="15"/>
      <c r="E96" s="15"/>
      <c r="F96" s="15"/>
    </row>
  </sheetData>
  <conditionalFormatting sqref="D84 E37:E39 F39 C8:F9 E11:E16 F11:F14">
    <cfRule type="expression" dxfId="5" priority="4">
      <formula>AND(LEN($B8)&gt;0,LEN(C8)=0)</formula>
    </cfRule>
  </conditionalFormatting>
  <conditionalFormatting sqref="F15:F16">
    <cfRule type="expression" dxfId="4" priority="3">
      <formula>AND(LEN($B15)&gt;0,LEN(F15)=0)</formula>
    </cfRule>
  </conditionalFormatting>
  <conditionalFormatting sqref="F37:F38">
    <cfRule type="expression" dxfId="3" priority="2">
      <formula>AND(LEN($B37)&gt;0,LEN(F37)=0)</formula>
    </cfRule>
  </conditionalFormatting>
  <conditionalFormatting sqref="B37">
    <cfRule type="expression" dxfId="2" priority="1">
      <formula>AND(LEN(#REF!)&gt;0,LEN(B37)=0)</formula>
    </cfRule>
  </conditionalFormatting>
  <hyperlinks>
    <hyperlink ref="A1" location="Contents!A1" display="Contents" xr:uid="{1CDC3F0C-8563-44F7-B691-1B34CE60F074}"/>
  </hyperlinks>
  <pageMargins left="0.70866141732283472" right="0.70866141732283472" top="0.74803149606299213" bottom="0.74803149606299213" header="0.31496062992125984" footer="0.31496062992125984"/>
  <pageSetup paperSize="9" scale="50"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9999"/>
  </sheetPr>
  <dimension ref="A1:F28"/>
  <sheetViews>
    <sheetView zoomScaleNormal="100" workbookViewId="0">
      <selection activeCell="C18" sqref="C18"/>
    </sheetView>
  </sheetViews>
  <sheetFormatPr defaultColWidth="8.69921875" defaultRowHeight="13.8" x14ac:dyDescent="0.25"/>
  <cols>
    <col min="1" max="1" width="41.5" style="47" customWidth="1"/>
    <col min="2" max="2" width="41" style="47" customWidth="1"/>
    <col min="3" max="3" width="43.19921875" style="47" customWidth="1"/>
    <col min="4" max="4" width="16.09765625" style="47" customWidth="1"/>
    <col min="5" max="5" width="15.19921875" style="47" customWidth="1"/>
    <col min="6" max="6" width="38.69921875" style="47" customWidth="1"/>
    <col min="7" max="16384" width="8.69921875" style="47"/>
  </cols>
  <sheetData>
    <row r="1" spans="1:6" x14ac:dyDescent="0.25">
      <c r="A1" s="89" t="s">
        <v>2</v>
      </c>
    </row>
    <row r="2" spans="1:6" ht="27.6" x14ac:dyDescent="0.25">
      <c r="A2" s="176" t="s">
        <v>382</v>
      </c>
    </row>
    <row r="4" spans="1:6" ht="15" x14ac:dyDescent="0.25">
      <c r="A4" s="51" t="s">
        <v>383</v>
      </c>
    </row>
    <row r="5" spans="1:6" ht="15.6" x14ac:dyDescent="0.25">
      <c r="A5" s="51" t="s">
        <v>92</v>
      </c>
    </row>
    <row r="6" spans="1:6" ht="15" x14ac:dyDescent="0.25">
      <c r="A6" s="51"/>
    </row>
    <row r="7" spans="1:6" ht="30" x14ac:dyDescent="0.25">
      <c r="A7" s="162" t="s">
        <v>384</v>
      </c>
      <c r="B7" s="162" t="s">
        <v>385</v>
      </c>
      <c r="C7" s="162" t="s">
        <v>386</v>
      </c>
      <c r="D7" s="162" t="s">
        <v>387</v>
      </c>
      <c r="E7" s="162" t="s">
        <v>330</v>
      </c>
      <c r="F7" s="162" t="s">
        <v>388</v>
      </c>
    </row>
    <row r="8" spans="1:6" ht="30" x14ac:dyDescent="0.25">
      <c r="A8" s="17" t="s">
        <v>389</v>
      </c>
      <c r="B8" s="17" t="s">
        <v>390</v>
      </c>
      <c r="C8" s="17" t="s">
        <v>391</v>
      </c>
      <c r="D8" s="134">
        <v>43831</v>
      </c>
      <c r="E8" s="17" t="s">
        <v>229</v>
      </c>
      <c r="F8" s="17"/>
    </row>
    <row r="9" spans="1:6" ht="15" x14ac:dyDescent="0.25">
      <c r="A9" s="17"/>
      <c r="B9" s="17"/>
      <c r="C9" s="17"/>
      <c r="D9" s="17"/>
      <c r="E9" s="17"/>
      <c r="F9" s="17"/>
    </row>
    <row r="10" spans="1:6" ht="15" x14ac:dyDescent="0.25">
      <c r="A10" s="17"/>
      <c r="B10" s="17"/>
      <c r="C10" s="17"/>
      <c r="D10" s="17"/>
      <c r="E10" s="17"/>
      <c r="F10" s="17"/>
    </row>
    <row r="11" spans="1:6" ht="15" x14ac:dyDescent="0.25">
      <c r="A11" s="17"/>
      <c r="B11" s="17"/>
      <c r="C11" s="17"/>
      <c r="D11" s="17"/>
      <c r="E11" s="17"/>
      <c r="F11" s="17"/>
    </row>
    <row r="12" spans="1:6" ht="15" x14ac:dyDescent="0.25">
      <c r="A12" s="17"/>
      <c r="B12" s="17"/>
      <c r="C12" s="17"/>
      <c r="D12" s="17"/>
      <c r="E12" s="17"/>
      <c r="F12" s="17"/>
    </row>
    <row r="13" spans="1:6" ht="15" x14ac:dyDescent="0.25">
      <c r="A13" s="17"/>
      <c r="B13" s="17"/>
      <c r="C13" s="17"/>
      <c r="D13" s="17"/>
      <c r="E13" s="17"/>
      <c r="F13" s="17"/>
    </row>
    <row r="14" spans="1:6" ht="15" x14ac:dyDescent="0.25">
      <c r="A14" s="17"/>
      <c r="B14" s="17"/>
      <c r="C14" s="17"/>
      <c r="D14" s="17"/>
      <c r="E14" s="17"/>
      <c r="F14" s="17"/>
    </row>
    <row r="15" spans="1:6" ht="15" x14ac:dyDescent="0.25">
      <c r="A15" s="17"/>
      <c r="B15" s="17"/>
      <c r="C15" s="17"/>
      <c r="D15" s="17"/>
      <c r="E15" s="17"/>
      <c r="F15" s="17"/>
    </row>
    <row r="16" spans="1:6" ht="15" x14ac:dyDescent="0.25">
      <c r="A16" s="17"/>
      <c r="B16" s="17"/>
      <c r="C16" s="17"/>
      <c r="D16" s="17"/>
      <c r="E16" s="17"/>
      <c r="F16" s="17"/>
    </row>
    <row r="17" spans="1:6" ht="15" x14ac:dyDescent="0.25">
      <c r="A17" s="17"/>
      <c r="B17" s="17"/>
      <c r="C17" s="17"/>
      <c r="D17" s="17"/>
      <c r="E17" s="17"/>
      <c r="F17" s="17"/>
    </row>
    <row r="18" spans="1:6" ht="15" x14ac:dyDescent="0.25">
      <c r="A18" s="17"/>
      <c r="B18" s="17"/>
      <c r="C18" s="17"/>
      <c r="D18" s="17"/>
      <c r="E18" s="17"/>
      <c r="F18" s="17"/>
    </row>
    <row r="19" spans="1:6" ht="15" x14ac:dyDescent="0.25">
      <c r="A19" s="17"/>
      <c r="B19" s="17"/>
      <c r="C19" s="17"/>
      <c r="D19" s="17"/>
      <c r="E19" s="17"/>
      <c r="F19" s="17"/>
    </row>
    <row r="20" spans="1:6" ht="15" x14ac:dyDescent="0.25">
      <c r="A20" s="17"/>
      <c r="B20" s="17"/>
      <c r="C20" s="17"/>
      <c r="D20" s="17"/>
      <c r="E20" s="17"/>
      <c r="F20" s="17"/>
    </row>
    <row r="21" spans="1:6" ht="15" x14ac:dyDescent="0.25">
      <c r="A21" s="17"/>
      <c r="B21" s="17"/>
      <c r="C21" s="17"/>
      <c r="D21" s="17"/>
      <c r="E21" s="17"/>
      <c r="F21" s="17"/>
    </row>
    <row r="22" spans="1:6" ht="15" x14ac:dyDescent="0.25">
      <c r="A22" s="17"/>
      <c r="B22" s="17"/>
      <c r="C22" s="17"/>
      <c r="D22" s="17"/>
      <c r="E22" s="17"/>
      <c r="F22" s="17"/>
    </row>
    <row r="23" spans="1:6" ht="15" x14ac:dyDescent="0.25">
      <c r="A23" s="17"/>
      <c r="B23" s="17"/>
      <c r="C23" s="17"/>
      <c r="D23" s="17"/>
      <c r="E23" s="17"/>
      <c r="F23" s="17"/>
    </row>
    <row r="24" spans="1:6" ht="15" x14ac:dyDescent="0.25">
      <c r="A24" s="17"/>
      <c r="B24" s="17"/>
      <c r="C24" s="17"/>
      <c r="D24" s="17"/>
      <c r="E24" s="17"/>
      <c r="F24" s="17"/>
    </row>
    <row r="25" spans="1:6" ht="15" x14ac:dyDescent="0.25">
      <c r="A25" s="17"/>
      <c r="B25" s="17"/>
      <c r="C25" s="17"/>
      <c r="D25" s="17"/>
      <c r="E25" s="17"/>
      <c r="F25" s="17"/>
    </row>
    <row r="26" spans="1:6" ht="15" x14ac:dyDescent="0.25">
      <c r="A26" s="17"/>
      <c r="B26" s="17"/>
      <c r="C26" s="17"/>
      <c r="D26" s="17"/>
      <c r="E26" s="17"/>
      <c r="F26" s="17"/>
    </row>
    <row r="27" spans="1:6" ht="15" x14ac:dyDescent="0.25">
      <c r="A27" s="17"/>
      <c r="B27" s="17"/>
      <c r="C27" s="17"/>
      <c r="D27" s="17"/>
      <c r="E27" s="17"/>
      <c r="F27" s="17"/>
    </row>
    <row r="28" spans="1:6" ht="15" x14ac:dyDescent="0.25">
      <c r="A28" s="17"/>
      <c r="B28" s="17"/>
      <c r="C28" s="17"/>
      <c r="D28" s="17"/>
      <c r="E28" s="17"/>
      <c r="F28" s="17"/>
    </row>
  </sheetData>
  <hyperlinks>
    <hyperlink ref="A1" location="Contents!A1" display="Contents" xr:uid="{E020E23B-AC63-47A3-A559-36353500D905}"/>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9999"/>
  </sheetPr>
  <dimension ref="A1:E35"/>
  <sheetViews>
    <sheetView zoomScaleNormal="100" workbookViewId="0">
      <selection activeCell="B4" sqref="B4"/>
    </sheetView>
  </sheetViews>
  <sheetFormatPr defaultColWidth="8.69921875" defaultRowHeight="13.8" x14ac:dyDescent="0.25"/>
  <cols>
    <col min="1" max="1" width="72" style="47" customWidth="1"/>
    <col min="2" max="2" width="40" style="73" customWidth="1"/>
    <col min="3" max="3" width="61.8984375" style="47" customWidth="1"/>
    <col min="4" max="4" width="36.8984375" style="47" customWidth="1"/>
    <col min="5" max="5" width="33.69921875" style="47" customWidth="1"/>
    <col min="6" max="16384" width="8.69921875" style="47"/>
  </cols>
  <sheetData>
    <row r="1" spans="1:5" x14ac:dyDescent="0.25">
      <c r="A1" s="89" t="s">
        <v>2</v>
      </c>
    </row>
    <row r="2" spans="1:5" ht="27.6" x14ac:dyDescent="0.25">
      <c r="A2" s="176" t="s">
        <v>392</v>
      </c>
    </row>
    <row r="4" spans="1:5" ht="15" x14ac:dyDescent="0.25">
      <c r="A4" s="51" t="s">
        <v>393</v>
      </c>
      <c r="C4" s="48"/>
    </row>
    <row r="5" spans="1:5" ht="15" x14ac:dyDescent="0.25">
      <c r="A5" s="51" t="s">
        <v>394</v>
      </c>
    </row>
    <row r="6" spans="1:5" ht="15" x14ac:dyDescent="0.25">
      <c r="A6" s="51" t="s">
        <v>830</v>
      </c>
    </row>
    <row r="7" spans="1:5" ht="15" x14ac:dyDescent="0.25">
      <c r="A7" s="51" t="s">
        <v>395</v>
      </c>
    </row>
    <row r="8" spans="1:5" ht="15" x14ac:dyDescent="0.25">
      <c r="A8" s="51" t="s">
        <v>832</v>
      </c>
    </row>
    <row r="9" spans="1:5" ht="15" x14ac:dyDescent="0.25">
      <c r="A9" s="51" t="s">
        <v>396</v>
      </c>
    </row>
    <row r="10" spans="1:5" ht="15.6" x14ac:dyDescent="0.25">
      <c r="A10" s="51" t="s">
        <v>92</v>
      </c>
    </row>
    <row r="11" spans="1:5" ht="15" x14ac:dyDescent="0.25">
      <c r="A11" s="51"/>
    </row>
    <row r="12" spans="1:5" ht="29.25" customHeight="1" x14ac:dyDescent="0.25">
      <c r="A12" s="177" t="s">
        <v>397</v>
      </c>
      <c r="B12" s="177" t="s">
        <v>398</v>
      </c>
      <c r="C12" s="177" t="s">
        <v>399</v>
      </c>
      <c r="D12" s="177" t="s">
        <v>387</v>
      </c>
      <c r="E12" s="177" t="s">
        <v>330</v>
      </c>
    </row>
    <row r="13" spans="1:5" ht="45" x14ac:dyDescent="0.25">
      <c r="A13" s="17" t="s">
        <v>400</v>
      </c>
      <c r="B13" s="17" t="s">
        <v>401</v>
      </c>
      <c r="C13" s="17" t="s">
        <v>402</v>
      </c>
      <c r="D13" s="134">
        <v>43831</v>
      </c>
      <c r="E13" s="17" t="s">
        <v>229</v>
      </c>
    </row>
    <row r="14" spans="1:5" ht="30" x14ac:dyDescent="0.25">
      <c r="A14" s="17" t="s">
        <v>403</v>
      </c>
      <c r="B14" s="17" t="s">
        <v>404</v>
      </c>
      <c r="C14" s="17" t="s">
        <v>405</v>
      </c>
      <c r="D14" s="134">
        <v>43831</v>
      </c>
      <c r="E14" s="17" t="s">
        <v>229</v>
      </c>
    </row>
    <row r="15" spans="1:5" ht="45" x14ac:dyDescent="0.25">
      <c r="A15" s="17" t="s">
        <v>406</v>
      </c>
      <c r="B15" s="17" t="s">
        <v>407</v>
      </c>
      <c r="C15" s="17" t="s">
        <v>408</v>
      </c>
      <c r="D15" s="134">
        <v>43835</v>
      </c>
      <c r="E15" s="17" t="s">
        <v>229</v>
      </c>
    </row>
    <row r="16" spans="1:5" ht="15" x14ac:dyDescent="0.25">
      <c r="A16" s="17"/>
      <c r="B16" s="17"/>
      <c r="C16" s="17"/>
      <c r="D16" s="17"/>
      <c r="E16" s="17"/>
    </row>
    <row r="17" spans="1:5" ht="15" x14ac:dyDescent="0.25">
      <c r="A17" s="17"/>
      <c r="B17" s="17"/>
      <c r="C17" s="17"/>
      <c r="D17" s="17"/>
      <c r="E17" s="17"/>
    </row>
    <row r="18" spans="1:5" ht="15" x14ac:dyDescent="0.25">
      <c r="A18" s="17"/>
      <c r="B18" s="17"/>
      <c r="C18" s="17"/>
      <c r="D18" s="17"/>
      <c r="E18" s="17"/>
    </row>
    <row r="19" spans="1:5" ht="15" x14ac:dyDescent="0.25">
      <c r="A19" s="17"/>
      <c r="B19" s="17"/>
      <c r="C19" s="17"/>
      <c r="D19" s="17"/>
      <c r="E19" s="17"/>
    </row>
    <row r="20" spans="1:5" ht="15" x14ac:dyDescent="0.25">
      <c r="A20" s="17"/>
      <c r="B20" s="17"/>
      <c r="C20" s="17"/>
      <c r="D20" s="17"/>
      <c r="E20" s="17"/>
    </row>
    <row r="21" spans="1:5" ht="15" x14ac:dyDescent="0.25">
      <c r="A21" s="17"/>
      <c r="B21" s="17"/>
      <c r="C21" s="17"/>
      <c r="D21" s="17"/>
      <c r="E21" s="17"/>
    </row>
    <row r="22" spans="1:5" ht="15" x14ac:dyDescent="0.25">
      <c r="A22" s="17"/>
      <c r="B22" s="17"/>
      <c r="C22" s="17"/>
      <c r="D22" s="17"/>
      <c r="E22" s="17"/>
    </row>
    <row r="23" spans="1:5" ht="15" x14ac:dyDescent="0.25">
      <c r="A23" s="17"/>
      <c r="B23" s="17"/>
      <c r="C23" s="17"/>
      <c r="D23" s="17"/>
      <c r="E23" s="17"/>
    </row>
    <row r="24" spans="1:5" ht="15" x14ac:dyDescent="0.25">
      <c r="A24" s="17"/>
      <c r="B24" s="17"/>
      <c r="C24" s="17"/>
      <c r="D24" s="17"/>
      <c r="E24" s="17"/>
    </row>
    <row r="25" spans="1:5" ht="15" x14ac:dyDescent="0.25">
      <c r="A25" s="17"/>
      <c r="B25" s="17"/>
      <c r="C25" s="17"/>
      <c r="D25" s="17"/>
      <c r="E25" s="17"/>
    </row>
    <row r="26" spans="1:5" ht="15" x14ac:dyDescent="0.25">
      <c r="A26" s="17"/>
      <c r="B26" s="17"/>
      <c r="C26" s="17"/>
      <c r="D26" s="17"/>
      <c r="E26" s="17"/>
    </row>
    <row r="27" spans="1:5" ht="15" x14ac:dyDescent="0.25">
      <c r="A27" s="17"/>
      <c r="B27" s="17"/>
      <c r="C27" s="17"/>
      <c r="D27" s="17"/>
      <c r="E27" s="17"/>
    </row>
    <row r="28" spans="1:5" ht="15" x14ac:dyDescent="0.25">
      <c r="A28" s="17"/>
      <c r="B28" s="17"/>
      <c r="C28" s="17"/>
      <c r="D28" s="17"/>
      <c r="E28" s="17"/>
    </row>
    <row r="29" spans="1:5" ht="15" x14ac:dyDescent="0.25">
      <c r="A29" s="17"/>
      <c r="B29" s="17"/>
      <c r="C29" s="17"/>
      <c r="D29" s="17"/>
      <c r="E29" s="17"/>
    </row>
    <row r="30" spans="1:5" ht="15" x14ac:dyDescent="0.25">
      <c r="A30" s="17"/>
      <c r="B30" s="17"/>
      <c r="C30" s="17"/>
      <c r="D30" s="17"/>
      <c r="E30" s="17"/>
    </row>
    <row r="31" spans="1:5" ht="15" x14ac:dyDescent="0.25">
      <c r="A31" s="17"/>
      <c r="B31" s="17"/>
      <c r="C31" s="17"/>
      <c r="D31" s="17"/>
      <c r="E31" s="17"/>
    </row>
    <row r="32" spans="1:5" ht="15" x14ac:dyDescent="0.25">
      <c r="A32" s="17"/>
      <c r="B32" s="17"/>
      <c r="C32" s="17"/>
      <c r="D32" s="17"/>
      <c r="E32" s="17"/>
    </row>
    <row r="33" spans="1:5" ht="15" x14ac:dyDescent="0.25">
      <c r="A33" s="17"/>
      <c r="B33" s="17"/>
      <c r="C33" s="17"/>
      <c r="D33" s="17"/>
      <c r="E33" s="17"/>
    </row>
    <row r="34" spans="1:5" ht="15" x14ac:dyDescent="0.25">
      <c r="A34" s="17"/>
      <c r="B34" s="17"/>
      <c r="C34" s="17"/>
      <c r="D34" s="17"/>
      <c r="E34" s="17"/>
    </row>
    <row r="35" spans="1:5" ht="15" x14ac:dyDescent="0.25">
      <c r="A35" s="17"/>
      <c r="B35" s="17"/>
      <c r="C35" s="17"/>
      <c r="D35" s="17"/>
      <c r="E35" s="17"/>
    </row>
  </sheetData>
  <dataValidations count="1">
    <dataValidation type="list" allowBlank="1" showInputMessage="1" showErrorMessage="1" sqref="A16:A35 A13" xr:uid="{00000000-0002-0000-1600-000000000000}">
      <formula1>$A$6:$A$9</formula1>
    </dataValidation>
  </dataValidations>
  <hyperlinks>
    <hyperlink ref="A1" location="Contents!A1" display="Contents" xr:uid="{66EBAB71-4D3F-45C2-BE02-E011F763633E}"/>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9999"/>
  </sheetPr>
  <dimension ref="A1:E18"/>
  <sheetViews>
    <sheetView workbookViewId="0">
      <selection activeCell="B16" sqref="B16"/>
    </sheetView>
  </sheetViews>
  <sheetFormatPr defaultColWidth="8.69921875" defaultRowHeight="13.8" x14ac:dyDescent="0.25"/>
  <cols>
    <col min="1" max="1" width="17.09765625" style="47" customWidth="1"/>
    <col min="2" max="2" width="28.5" style="47" customWidth="1"/>
    <col min="3" max="3" width="34.5" style="47" customWidth="1"/>
    <col min="4" max="4" width="22.69921875" style="49" customWidth="1"/>
    <col min="5" max="5" width="46.3984375" style="47" customWidth="1"/>
    <col min="6" max="16384" width="8.69921875" style="47"/>
  </cols>
  <sheetData>
    <row r="1" spans="1:5" x14ac:dyDescent="0.25">
      <c r="A1" s="89" t="s">
        <v>2</v>
      </c>
    </row>
    <row r="2" spans="1:5" ht="27.6" x14ac:dyDescent="0.25">
      <c r="A2" s="176" t="s">
        <v>409</v>
      </c>
    </row>
    <row r="4" spans="1:5" ht="15" x14ac:dyDescent="0.25">
      <c r="A4" s="51" t="s">
        <v>410</v>
      </c>
    </row>
    <row r="5" spans="1:5" ht="15.6" x14ac:dyDescent="0.25">
      <c r="A5" s="51" t="s">
        <v>92</v>
      </c>
    </row>
    <row r="6" spans="1:5" ht="15" x14ac:dyDescent="0.25">
      <c r="A6" s="51"/>
    </row>
    <row r="7" spans="1:5" ht="30" x14ac:dyDescent="0.25">
      <c r="A7" s="162" t="s">
        <v>86</v>
      </c>
      <c r="B7" s="162" t="s">
        <v>411</v>
      </c>
      <c r="C7" s="162" t="s">
        <v>412</v>
      </c>
      <c r="D7" s="162" t="s">
        <v>413</v>
      </c>
      <c r="E7" s="162" t="s">
        <v>414</v>
      </c>
    </row>
    <row r="8" spans="1:5" s="50" customFormat="1" ht="30" x14ac:dyDescent="0.25">
      <c r="A8" s="74">
        <v>44048</v>
      </c>
      <c r="B8" s="44" t="s">
        <v>415</v>
      </c>
      <c r="C8" s="44" t="s">
        <v>416</v>
      </c>
      <c r="D8" s="44">
        <v>6</v>
      </c>
      <c r="E8" s="44" t="s">
        <v>417</v>
      </c>
    </row>
    <row r="9" spans="1:5" s="50" customFormat="1" ht="15" x14ac:dyDescent="0.25">
      <c r="A9" s="44"/>
      <c r="B9" s="44"/>
      <c r="C9" s="44"/>
      <c r="D9" s="44"/>
      <c r="E9" s="44"/>
    </row>
    <row r="10" spans="1:5" s="50" customFormat="1" ht="15" x14ac:dyDescent="0.25">
      <c r="A10" s="44"/>
      <c r="B10" s="44"/>
      <c r="C10" s="44"/>
      <c r="D10" s="44"/>
      <c r="E10" s="44"/>
    </row>
    <row r="11" spans="1:5" s="50" customFormat="1" ht="15" x14ac:dyDescent="0.25">
      <c r="A11" s="44"/>
      <c r="B11" s="44"/>
      <c r="C11" s="44"/>
      <c r="D11" s="44"/>
      <c r="E11" s="44"/>
    </row>
    <row r="12" spans="1:5" s="50" customFormat="1" ht="15" x14ac:dyDescent="0.25">
      <c r="A12" s="44"/>
      <c r="B12" s="44"/>
      <c r="C12" s="44"/>
      <c r="D12" s="44"/>
      <c r="E12" s="44"/>
    </row>
    <row r="13" spans="1:5" s="50" customFormat="1" ht="15" x14ac:dyDescent="0.25">
      <c r="A13" s="44"/>
      <c r="B13" s="44"/>
      <c r="C13" s="44"/>
      <c r="D13" s="44"/>
      <c r="E13" s="44"/>
    </row>
    <row r="14" spans="1:5" s="50" customFormat="1" ht="15" x14ac:dyDescent="0.25">
      <c r="A14" s="44"/>
      <c r="B14" s="44"/>
      <c r="C14" s="44"/>
      <c r="D14" s="44"/>
      <c r="E14" s="44"/>
    </row>
    <row r="15" spans="1:5" s="50" customFormat="1" ht="15" x14ac:dyDescent="0.25">
      <c r="A15" s="44"/>
      <c r="B15" s="44"/>
      <c r="C15" s="44"/>
      <c r="D15" s="44"/>
      <c r="E15" s="44"/>
    </row>
    <row r="16" spans="1:5" s="50" customFormat="1" ht="15" x14ac:dyDescent="0.25">
      <c r="A16" s="44"/>
      <c r="B16" s="44"/>
      <c r="C16" s="44"/>
      <c r="D16" s="44"/>
      <c r="E16" s="44"/>
    </row>
    <row r="17" spans="1:5" s="50" customFormat="1" ht="15" x14ac:dyDescent="0.25">
      <c r="A17" s="44"/>
      <c r="B17" s="44"/>
      <c r="C17" s="44"/>
      <c r="D17" s="44"/>
      <c r="E17" s="44"/>
    </row>
    <row r="18" spans="1:5" ht="15" x14ac:dyDescent="0.25">
      <c r="A18" s="44"/>
      <c r="B18" s="44"/>
      <c r="C18" s="44"/>
      <c r="D18" s="44"/>
      <c r="E18" s="44"/>
    </row>
  </sheetData>
  <hyperlinks>
    <hyperlink ref="A1" location="Contents!A1" display="Contents" xr:uid="{DB0865BB-E590-4B4B-B38D-F39398290E0A}"/>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D33"/>
  <sheetViews>
    <sheetView showGridLines="0" topLeftCell="A25" zoomScale="90" zoomScaleNormal="90" workbookViewId="0">
      <selection activeCell="B33" sqref="B33"/>
    </sheetView>
  </sheetViews>
  <sheetFormatPr defaultColWidth="9" defaultRowHeight="13.8" x14ac:dyDescent="0.25"/>
  <cols>
    <col min="1" max="1" width="11.69921875" style="25" customWidth="1"/>
    <col min="2" max="2" width="32" style="25" customWidth="1"/>
    <col min="3" max="3" width="130" style="25" customWidth="1"/>
    <col min="4" max="4" width="19.19921875" style="25" customWidth="1"/>
    <col min="5" max="16384" width="9" style="25"/>
  </cols>
  <sheetData>
    <row r="1" spans="1:4" ht="32.25" customHeight="1" x14ac:dyDescent="0.25">
      <c r="A1" s="216" t="s">
        <v>2</v>
      </c>
      <c r="B1" s="216"/>
    </row>
    <row r="3" spans="1:4" ht="30" x14ac:dyDescent="0.25">
      <c r="A3" s="150" t="s">
        <v>3</v>
      </c>
      <c r="B3" s="151" t="s">
        <v>4</v>
      </c>
      <c r="C3" s="150" t="s">
        <v>5</v>
      </c>
      <c r="D3" s="152" t="s">
        <v>6</v>
      </c>
    </row>
    <row r="4" spans="1:4" ht="30" customHeight="1" x14ac:dyDescent="0.25">
      <c r="A4" s="101">
        <v>1</v>
      </c>
      <c r="B4" s="145" t="s">
        <v>7</v>
      </c>
      <c r="C4" s="102" t="s">
        <v>8</v>
      </c>
      <c r="D4" s="102" t="s">
        <v>9</v>
      </c>
    </row>
    <row r="5" spans="1:4" ht="59.4" customHeight="1" x14ac:dyDescent="0.25">
      <c r="A5" s="103">
        <v>2</v>
      </c>
      <c r="B5" s="123" t="s">
        <v>10</v>
      </c>
      <c r="C5" s="104" t="s">
        <v>11</v>
      </c>
      <c r="D5" s="104" t="s">
        <v>12</v>
      </c>
    </row>
    <row r="6" spans="1:4" ht="30" customHeight="1" x14ac:dyDescent="0.25">
      <c r="A6" s="101">
        <v>3</v>
      </c>
      <c r="B6" s="123" t="s">
        <v>13</v>
      </c>
      <c r="C6" s="102" t="s">
        <v>14</v>
      </c>
      <c r="D6" s="102" t="s">
        <v>12</v>
      </c>
    </row>
    <row r="7" spans="1:4" ht="30" customHeight="1" x14ac:dyDescent="0.25">
      <c r="A7" s="103">
        <v>4</v>
      </c>
      <c r="B7" s="123" t="s">
        <v>15</v>
      </c>
      <c r="C7" s="104" t="s">
        <v>16</v>
      </c>
      <c r="D7" s="104" t="s">
        <v>17</v>
      </c>
    </row>
    <row r="8" spans="1:4" ht="30" customHeight="1" x14ac:dyDescent="0.25">
      <c r="A8" s="101">
        <v>5</v>
      </c>
      <c r="B8" s="123" t="s">
        <v>18</v>
      </c>
      <c r="C8" s="102" t="s">
        <v>19</v>
      </c>
      <c r="D8" s="102" t="s">
        <v>20</v>
      </c>
    </row>
    <row r="9" spans="1:4" ht="30" customHeight="1" x14ac:dyDescent="0.25">
      <c r="A9" s="103">
        <v>6</v>
      </c>
      <c r="B9" s="123" t="s">
        <v>21</v>
      </c>
      <c r="C9" s="104" t="s">
        <v>22</v>
      </c>
      <c r="D9" s="104" t="s">
        <v>17</v>
      </c>
    </row>
    <row r="10" spans="1:4" ht="30" customHeight="1" x14ac:dyDescent="0.25">
      <c r="A10" s="101">
        <v>7</v>
      </c>
      <c r="B10" s="123" t="s">
        <v>23</v>
      </c>
      <c r="C10" s="102" t="s">
        <v>24</v>
      </c>
      <c r="D10" s="102" t="s">
        <v>17</v>
      </c>
    </row>
    <row r="11" spans="1:4" ht="30" customHeight="1" x14ac:dyDescent="0.25">
      <c r="A11" s="103">
        <v>8</v>
      </c>
      <c r="B11" s="123" t="s">
        <v>25</v>
      </c>
      <c r="C11" s="104" t="s">
        <v>26</v>
      </c>
      <c r="D11" s="104" t="s">
        <v>27</v>
      </c>
    </row>
    <row r="12" spans="1:4" ht="30" customHeight="1" x14ac:dyDescent="0.25">
      <c r="A12" s="101">
        <v>9</v>
      </c>
      <c r="B12" s="123" t="s">
        <v>28</v>
      </c>
      <c r="C12" s="102" t="s">
        <v>29</v>
      </c>
      <c r="D12" s="102" t="s">
        <v>30</v>
      </c>
    </row>
    <row r="13" spans="1:4" ht="30" customHeight="1" x14ac:dyDescent="0.25">
      <c r="A13" s="103">
        <v>10</v>
      </c>
      <c r="B13" s="123" t="s">
        <v>31</v>
      </c>
      <c r="C13" s="104" t="s">
        <v>32</v>
      </c>
      <c r="D13" s="104" t="s">
        <v>30</v>
      </c>
    </row>
    <row r="14" spans="1:4" ht="30" customHeight="1" x14ac:dyDescent="0.25">
      <c r="A14" s="101">
        <v>11</v>
      </c>
      <c r="B14" s="123" t="s">
        <v>33</v>
      </c>
      <c r="C14" s="102" t="s">
        <v>34</v>
      </c>
      <c r="D14" s="102" t="s">
        <v>27</v>
      </c>
    </row>
    <row r="15" spans="1:4" ht="30" customHeight="1" x14ac:dyDescent="0.25">
      <c r="A15" s="103">
        <v>12</v>
      </c>
      <c r="B15" s="123" t="s">
        <v>35</v>
      </c>
      <c r="C15" s="104" t="s">
        <v>36</v>
      </c>
      <c r="D15" s="104" t="s">
        <v>37</v>
      </c>
    </row>
    <row r="16" spans="1:4" ht="30" customHeight="1" x14ac:dyDescent="0.25">
      <c r="A16" s="101">
        <v>13</v>
      </c>
      <c r="B16" s="123" t="s">
        <v>38</v>
      </c>
      <c r="C16" s="102" t="s">
        <v>39</v>
      </c>
      <c r="D16" s="102" t="s">
        <v>40</v>
      </c>
    </row>
    <row r="17" spans="1:4" ht="30" customHeight="1" x14ac:dyDescent="0.25">
      <c r="A17" s="103">
        <v>14</v>
      </c>
      <c r="B17" s="123" t="s">
        <v>41</v>
      </c>
      <c r="C17" s="104" t="s">
        <v>42</v>
      </c>
      <c r="D17" s="104" t="s">
        <v>43</v>
      </c>
    </row>
    <row r="18" spans="1:4" ht="30" customHeight="1" x14ac:dyDescent="0.25">
      <c r="A18" s="101">
        <v>15</v>
      </c>
      <c r="B18" s="123" t="s">
        <v>44</v>
      </c>
      <c r="C18" s="102" t="s">
        <v>45</v>
      </c>
      <c r="D18" s="102" t="s">
        <v>46</v>
      </c>
    </row>
    <row r="19" spans="1:4" ht="30" customHeight="1" x14ac:dyDescent="0.25">
      <c r="A19" s="103">
        <v>16</v>
      </c>
      <c r="B19" s="123" t="s">
        <v>47</v>
      </c>
      <c r="C19" s="104" t="s">
        <v>48</v>
      </c>
      <c r="D19" s="104" t="s">
        <v>12</v>
      </c>
    </row>
    <row r="20" spans="1:4" ht="30" customHeight="1" x14ac:dyDescent="0.25">
      <c r="A20" s="101">
        <v>17</v>
      </c>
      <c r="B20" s="123" t="s">
        <v>49</v>
      </c>
      <c r="C20" s="102" t="s">
        <v>50</v>
      </c>
      <c r="D20" s="102" t="s">
        <v>51</v>
      </c>
    </row>
    <row r="21" spans="1:4" ht="30" customHeight="1" x14ac:dyDescent="0.25">
      <c r="A21" s="103">
        <v>18</v>
      </c>
      <c r="B21" s="123" t="s">
        <v>52</v>
      </c>
      <c r="C21" s="104" t="s">
        <v>53</v>
      </c>
      <c r="D21" s="104" t="s">
        <v>54</v>
      </c>
    </row>
    <row r="22" spans="1:4" ht="30" customHeight="1" x14ac:dyDescent="0.25">
      <c r="A22" s="101">
        <v>19</v>
      </c>
      <c r="B22" s="123" t="s">
        <v>55</v>
      </c>
      <c r="C22" s="102" t="s">
        <v>56</v>
      </c>
      <c r="D22" s="102" t="s">
        <v>30</v>
      </c>
    </row>
    <row r="23" spans="1:4" ht="30" customHeight="1" x14ac:dyDescent="0.25">
      <c r="A23" s="103">
        <v>20</v>
      </c>
      <c r="B23" s="123" t="s">
        <v>57</v>
      </c>
      <c r="C23" s="104" t="s">
        <v>58</v>
      </c>
      <c r="D23" s="104" t="s">
        <v>59</v>
      </c>
    </row>
    <row r="24" spans="1:4" ht="30" customHeight="1" x14ac:dyDescent="0.25">
      <c r="A24" s="101">
        <v>21</v>
      </c>
      <c r="B24" s="123" t="s">
        <v>60</v>
      </c>
      <c r="C24" s="102" t="s">
        <v>61</v>
      </c>
      <c r="D24" s="102" t="s">
        <v>62</v>
      </c>
    </row>
    <row r="25" spans="1:4" ht="30" customHeight="1" x14ac:dyDescent="0.25">
      <c r="A25" s="101">
        <v>22</v>
      </c>
      <c r="B25" s="123" t="s">
        <v>63</v>
      </c>
      <c r="C25" s="102" t="s">
        <v>64</v>
      </c>
      <c r="D25" s="104" t="s">
        <v>51</v>
      </c>
    </row>
    <row r="26" spans="1:4" ht="30" customHeight="1" x14ac:dyDescent="0.25">
      <c r="A26" s="101">
        <v>23</v>
      </c>
      <c r="B26" s="123" t="s">
        <v>65</v>
      </c>
      <c r="C26" s="102" t="s">
        <v>66</v>
      </c>
      <c r="D26" s="104" t="s">
        <v>67</v>
      </c>
    </row>
    <row r="27" spans="1:4" ht="30" customHeight="1" x14ac:dyDescent="0.25">
      <c r="A27" s="101">
        <v>24</v>
      </c>
      <c r="B27" s="123" t="s">
        <v>68</v>
      </c>
      <c r="C27" s="102" t="s">
        <v>69</v>
      </c>
      <c r="D27" s="104" t="s">
        <v>67</v>
      </c>
    </row>
    <row r="28" spans="1:4" ht="30" customHeight="1" x14ac:dyDescent="0.25">
      <c r="A28" s="101">
        <v>25</v>
      </c>
      <c r="B28" s="123" t="s">
        <v>70</v>
      </c>
      <c r="C28" s="102" t="s">
        <v>71</v>
      </c>
      <c r="D28" s="104" t="s">
        <v>72</v>
      </c>
    </row>
    <row r="29" spans="1:4" ht="30" customHeight="1" x14ac:dyDescent="0.25">
      <c r="A29" s="105">
        <v>26</v>
      </c>
      <c r="B29" s="123" t="s">
        <v>73</v>
      </c>
      <c r="C29" s="106" t="s">
        <v>74</v>
      </c>
      <c r="D29" s="104" t="s">
        <v>75</v>
      </c>
    </row>
    <row r="30" spans="1:4" ht="30" customHeight="1" x14ac:dyDescent="0.25">
      <c r="A30" s="105">
        <v>27</v>
      </c>
      <c r="B30" s="146" t="s">
        <v>76</v>
      </c>
      <c r="C30" s="106" t="s">
        <v>77</v>
      </c>
      <c r="D30" s="104" t="s">
        <v>78</v>
      </c>
    </row>
    <row r="31" spans="1:4" ht="30" x14ac:dyDescent="0.25">
      <c r="A31" s="104">
        <v>28</v>
      </c>
      <c r="B31" s="146" t="s">
        <v>79</v>
      </c>
      <c r="C31" s="106" t="s">
        <v>80</v>
      </c>
      <c r="D31" s="106" t="s">
        <v>81</v>
      </c>
    </row>
    <row r="32" spans="1:4" ht="30" x14ac:dyDescent="0.25">
      <c r="A32" s="104">
        <v>29</v>
      </c>
      <c r="B32" s="123" t="s">
        <v>82</v>
      </c>
      <c r="C32" s="122" t="s">
        <v>83</v>
      </c>
      <c r="D32" s="106" t="s">
        <v>84</v>
      </c>
    </row>
    <row r="33" spans="1:4" ht="15" x14ac:dyDescent="0.25">
      <c r="A33" s="104">
        <v>30</v>
      </c>
      <c r="B33" s="241" t="s">
        <v>951</v>
      </c>
      <c r="C33" s="106" t="s">
        <v>952</v>
      </c>
      <c r="D33" s="106" t="s">
        <v>953</v>
      </c>
    </row>
  </sheetData>
  <mergeCells count="1">
    <mergeCell ref="A1:B1"/>
  </mergeCells>
  <hyperlinks>
    <hyperlink ref="A6:B6" location="'1.3 Local activity definitions'!A1" display="'1.3 Local activity definitions'!A1" xr:uid="{00000000-0004-0000-0100-000002000000}"/>
    <hyperlink ref="A7:B7" location="'2.1 Timing of activity feeds'!A1" display="'2.1 Timing of activity feeds'!A1" xr:uid="{00000000-0004-0000-0100-000004000000}"/>
    <hyperlink ref="A8:B8" location="'2.2 Activity Load Record'!A1" display="'2.2 Activity Load Record'!A1" xr:uid="{00000000-0004-0000-0100-000005000000}"/>
    <hyperlink ref="A9:B9" location="'4. Activity data quality checks'!A1" display="'4. Activity data quality checks'!A1" xr:uid="{00000000-0004-0000-0100-000008000000}"/>
    <hyperlink ref="A10:B10" location="'5. Activity data cleansing'!A1" display="'5. Activity data cleansing'!A1" xr:uid="{00000000-0004-0000-0100-000009000000}"/>
    <hyperlink ref="A11:B11" location="'6. Extracting GL output'!A1" display="'6. Extracting GL output'!A1" xr:uid="{00000000-0004-0000-0100-00000A000000}"/>
    <hyperlink ref="A12:B12" location="'7.1  GL to CL mapping'!A1" display="'7.1  GL to CL mapping'!A1" xr:uid="{00000000-0004-0000-0100-00000B000000}"/>
    <hyperlink ref="A13:B13" location="'7.2 GL to CL automapper output'!A1" display="'7.2 GL to CL automapper output'!A1" xr:uid="{00000000-0004-0000-0100-00000C000000}"/>
    <hyperlink ref="A14:B14" location="'7.3 GL adjustments log'!A1" display="'7.3 GL adjustments log'!A1" xr:uid="{00000000-0004-0000-0100-00000D000000}"/>
    <hyperlink ref="A15:B15" location="'7.4 GL Load Record'!A1" display="'7.4 GL Load Record'!A1" xr:uid="{00000000-0004-0000-0100-00000E000000}"/>
    <hyperlink ref="A16:B16" location="'8.2 % allocation bases'!A1" display="'8.2 % allocation bases'!A1" xr:uid="{00000000-0004-0000-0100-000010000000}"/>
    <hyperlink ref="A17:B17" location="'10.1 Local costing methods'!A1" display="'10.1 Local costing methods'!A1" xr:uid="{00000000-0004-0000-0100-000012000000}"/>
    <hyperlink ref="A18:B18" location="'11. Superior costing methods'!A1" display="'11. Superior costing methods'!A1" xr:uid="{00000000-0004-0000-0100-000014000000}"/>
    <hyperlink ref="A20:B20" location="'12.1 Consultation&amp;Engagement'!A1" display="'12.1 Consultation&amp;Engagement'!A1" xr:uid="{00000000-0004-0000-0100-000015000000}"/>
    <hyperlink ref="A21:B21" location="'12.2 Decision audit trail'!A1" display="'12.2 Decision audit trail'!A1" xr:uid="{00000000-0004-0000-0100-000016000000}"/>
    <hyperlink ref="A22:B22" location="'13. Block Income Allocation'!A1" display="'13. Block Income Allocation'!A1" xr:uid="{00000000-0004-0000-0100-000017000000}"/>
    <hyperlink ref="A23:B23" location="'14. R&amp;D'!A1" display="'14. R&amp;D'!A1" xr:uid="{00000000-0004-0000-0100-000018000000}"/>
    <hyperlink ref="A24:B24" location="'17. E&amp;T'!A1" display="'17. E&amp;T'!A1" xr:uid="{00000000-0004-0000-0100-00001B000000}"/>
    <hyperlink ref="B4" location="'1. Patient level activity feeds'!A1" display="Patient level activity feeds" xr:uid="{156AFA5B-C02A-40F2-8DD4-718C096E77A3}"/>
    <hyperlink ref="A5:B5" location="'1.2 Additional info source'!A1" display="'1.2 Additional info source'!A1" xr:uid="{00000000-0004-0000-0100-000001000000}"/>
    <hyperlink ref="B5" location="'2. Additional info source'!A1" display="Additional info source" xr:uid="{62119797-4C9B-4BFF-865D-760B329E8EBC}"/>
    <hyperlink ref="B6" location="'3. Local activity definitions'!A1" display="Local activity definitions" xr:uid="{90CF9CCA-2765-49E3-A6DC-59DCD96DBA7B}"/>
    <hyperlink ref="B7" location="'4. Timing of activity feeds'!A1" display="Timing of activity feeds" xr:uid="{988EC95C-142E-4DDF-B281-60DFE1598778}"/>
    <hyperlink ref="B8" location="'5. Activity load record'!A1" display="Activity load record" xr:uid="{FF05DAE5-EEA2-410E-95B8-447DCAFCC5DD}"/>
    <hyperlink ref="B9" location="'6. Activity data quality checks'!A1" display="Activity data quality checks" xr:uid="{17C54A07-59A5-4854-86E0-F84C2A3FBA36}"/>
    <hyperlink ref="B10" location="'7. Activity data cleansing'!A1" display="Activity data cleansing" xr:uid="{A17CA895-42B3-4814-BE65-5E7B79F620E7}"/>
    <hyperlink ref="B11" location="'8. Extracting GL output'!A1" display="Extracting GL output" xr:uid="{BAF6790E-3D3A-418A-95FA-E89200A36334}"/>
    <hyperlink ref="B12" location="'9. GL to CL mapping'!A1" display="GL to CL mapping" xr:uid="{2EF0E621-F132-4BE3-B0BF-276729E710BF}"/>
    <hyperlink ref="B13" location="'10. GL to CL automapper output'!A1" display="GL to CL automapper output" xr:uid="{9F07FB84-362C-41AA-A278-5A0716173082}"/>
    <hyperlink ref="B14" location="'11. GL adjustments log'!A1" display="GL adjustments log" xr:uid="{3D8DE861-70C8-493B-A6F5-705D25C2D10B}"/>
    <hyperlink ref="B15" location="'12. GL load record'!A1" display="GL load record" xr:uid="{3841124A-65E8-4146-9974-91A2481A5874}"/>
    <hyperlink ref="B16" location="'13. % allocation bases'!A1" display="% allocation bases" xr:uid="{FE39B03A-F4F8-45F9-A538-3F5E6D93534E}"/>
    <hyperlink ref="B17" location="'14. Local costing methods'!A1" display="Local costing methods" xr:uid="{3CBFDE0D-6E53-45AC-8A67-112BC730A786}"/>
    <hyperlink ref="B18" location="'15. Superior costing methods'!A1" display="Superior costing methods " xr:uid="{1DF23790-D349-4F8B-9E96-74A8BE5535EE}"/>
    <hyperlink ref="A9:B9" location="'3.2 Duration caps'!A1" display="'3.2 Duration caps'!A1" xr:uid="{00000000-0004-0000-0100-000007000000}"/>
    <hyperlink ref="B19" location="'16. Proxy records'!A1" display="Proxy records" xr:uid="{C7A3E819-30DD-46C7-9F28-14000B779543}"/>
    <hyperlink ref="B20" location="'17. Consultation and engagement'!A1" display="Consultation and engagement" xr:uid="{0CD42BED-21A9-4D9A-83B4-9B2AC6E5440C}"/>
    <hyperlink ref="B21" location="'18. Decision audit trail'!A1" display="Decision audit trail" xr:uid="{A1E3268B-F2B9-409B-9825-C67D70A2CE1E}"/>
    <hyperlink ref="B22" location="'19. Block income allocation'!A1" display="Block income allocation" xr:uid="{08F66CFD-BB1B-4919-B9A3-AA8FBA2E2728}"/>
    <hyperlink ref="B23" location="'20. R&amp;D'!A1" display="Research and development" xr:uid="{6383A23F-9A27-4E33-93EB-6C6246840C5B}"/>
    <hyperlink ref="B24" location="'21. E&amp;T'!A1" display="Education and Training" xr:uid="{64D06776-867B-47F9-87F3-A94E104858A4}"/>
    <hyperlink ref="A7" location="'1.2 Additional info source'!A1" display="'1.2 Additional info source'!A1" xr:uid="{134E9691-7C92-4F6B-8478-93A47598B3F5}"/>
    <hyperlink ref="A9" location="'1.2 Additional info source'!A1" display="'1.2 Additional info source'!A1" xr:uid="{91550E37-69A8-45E0-ABE2-89B8F272D61A}"/>
    <hyperlink ref="A11" location="'1.2 Additional info source'!A1" display="'1.2 Additional info source'!A1" xr:uid="{47115020-DA3E-49A1-81D9-5EBCB0D6100B}"/>
    <hyperlink ref="A13" location="'1.2 Additional info source'!A1" display="'1.2 Additional info source'!A1" xr:uid="{326E6A8B-620F-4417-A490-B0C727686367}"/>
    <hyperlink ref="A15" location="'1.2 Additional info source'!A1" display="'1.2 Additional info source'!A1" xr:uid="{1204FF18-3E80-4765-86E9-1CD53A90309D}"/>
    <hyperlink ref="A17" location="'1.2 Additional info source'!A1" display="'1.2 Additional info source'!A1" xr:uid="{CC6277CD-51A1-4741-9F4E-DE087DD15D07}"/>
    <hyperlink ref="A19" location="'1.2 Additional info source'!A1" display="'1.2 Additional info source'!A1" xr:uid="{D6F55861-7A56-4A85-B3DA-F5B60C615CC6}"/>
    <hyperlink ref="A21" location="'1.2 Additional info source'!A1" display="'1.2 Additional info source'!A1" xr:uid="{D059344B-0883-4315-AA0D-C0343CD0A74E}"/>
    <hyperlink ref="A23" location="'1.2 Additional info source'!A1" display="'1.2 Additional info source'!A1" xr:uid="{F724520C-8590-4424-9365-79559F253919}"/>
    <hyperlink ref="A25:B25" location="'17. E&amp;T'!A1" display="'17. E&amp;T'!A1" xr:uid="{10A6F5C3-7450-4DB0-96A6-C3AA42903ED7}"/>
    <hyperlink ref="A26:B26" location="'17. E&amp;T'!A1" display="'17. E&amp;T'!A1" xr:uid="{F0A711A7-01C3-4AC7-BD6F-F6E510720C80}"/>
    <hyperlink ref="A27:B27" location="'17. E&amp;T'!A1" display="'17. E&amp;T'!A1" xr:uid="{3A659C45-448C-4B84-AD99-0D4A38F727E6}"/>
    <hyperlink ref="A28:B28" location="'17. E&amp;T'!A1" display="'17. E&amp;T'!A1" xr:uid="{80237A8C-A49E-40F6-AFBC-0CC5CC1F5050}"/>
    <hyperlink ref="B25" location="'22. Other notes'!A1" display="Other notes" xr:uid="{666FC154-2D09-4527-B37E-A3DEEC23CD36}"/>
    <hyperlink ref="B26" location="'23. CM1 Medical Staff % split'!A1" display="CM1 Medical Staff % split" xr:uid="{7B57B328-64A8-4C2A-B361-ED255AC29890}"/>
    <hyperlink ref="B27" location="'24. CM1 Medical Staff reasoning'!A1" display="CM1 Medical Staff % reasoning" xr:uid="{413D09B0-6589-4434-A103-93D5EA589AEC}"/>
    <hyperlink ref="B28" location="'25. CM3 DNAs'!A1" display="CM3 DNAs" xr:uid="{5E5ADB1C-FE16-4E59-8271-4147BF158EB1}"/>
    <hyperlink ref="B29" location="'26. CM6 Critical Care'!A1" display="CM6 Critical Care" xr:uid="{1308FAC8-B59B-4CFC-93BE-DF9AE77FD89A}"/>
    <hyperlink ref="B30" location="'27. CM9 Cancer MDT meetings '!A1" display="CM9 Cancer MDT meetings" xr:uid="{3D6DE07E-22B1-43E2-85AD-3A31E02C3FDF}"/>
    <hyperlink ref="B31" location="'28. Covid19 Decision Log'!A1" display="Covid19 decision log" xr:uid="{0030E761-BCB5-4983-9FFD-7AC26889BA02}"/>
    <hyperlink ref="B32" location="'29. Superior matching rules'!A1" display="Superior matching rules" xr:uid="{58CB46E6-AF2F-42C2-99D7-1984524F549C}"/>
    <hyperlink ref="B33" location="'30.Patient event reconciliation'!A1" display="Patient event reconciliation" xr:uid="{FA0F893B-964A-4C66-9D69-9192C050CA6A}"/>
  </hyperlinks>
  <pageMargins left="0.70866141732283472" right="0.70866141732283472" top="0.74803149606299213" bottom="0.74803149606299213" header="0.31496062992125984" footer="0.31496062992125984"/>
  <pageSetup paperSize="9" scale="59" orientation="landscape"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0">
    <tabColor theme="9"/>
    <pageSetUpPr fitToPage="1"/>
  </sheetPr>
  <dimension ref="A1:L44"/>
  <sheetViews>
    <sheetView showGridLines="0" zoomScaleNormal="100" workbookViewId="0">
      <selection activeCell="B13" sqref="B13"/>
    </sheetView>
  </sheetViews>
  <sheetFormatPr defaultRowHeight="13.8" x14ac:dyDescent="0.25"/>
  <cols>
    <col min="1" max="1" width="27.59765625" customWidth="1"/>
    <col min="2" max="2" width="22.5" customWidth="1"/>
    <col min="3" max="3" width="18.8984375" customWidth="1"/>
    <col min="4" max="4" width="17.3984375" customWidth="1"/>
    <col min="5" max="5" width="19.19921875" customWidth="1"/>
    <col min="6" max="6" width="18.69921875" customWidth="1"/>
    <col min="7" max="8" width="19.5" customWidth="1"/>
    <col min="9" max="9" width="19" customWidth="1"/>
    <col min="10" max="10" width="16.8984375" customWidth="1"/>
    <col min="11" max="11" width="23" customWidth="1"/>
    <col min="12" max="12" width="39.19921875" customWidth="1"/>
  </cols>
  <sheetData>
    <row r="1" spans="1:12" x14ac:dyDescent="0.25">
      <c r="A1" s="99" t="s">
        <v>2</v>
      </c>
    </row>
    <row r="2" spans="1:12" ht="27.6" x14ac:dyDescent="0.25">
      <c r="A2" s="158" t="s">
        <v>433</v>
      </c>
    </row>
    <row r="4" spans="1:12" ht="15" x14ac:dyDescent="0.25">
      <c r="A4" s="31" t="s">
        <v>434</v>
      </c>
    </row>
    <row r="5" spans="1:12" ht="15" x14ac:dyDescent="0.25">
      <c r="A5" s="31" t="s">
        <v>435</v>
      </c>
    </row>
    <row r="7" spans="1:12" ht="42.75" customHeight="1" x14ac:dyDescent="0.25">
      <c r="A7" s="179" t="s">
        <v>436</v>
      </c>
      <c r="B7" s="180" t="s">
        <v>437</v>
      </c>
      <c r="C7" s="180" t="s">
        <v>438</v>
      </c>
      <c r="D7" s="180" t="s">
        <v>439</v>
      </c>
      <c r="E7" s="180" t="s">
        <v>440</v>
      </c>
      <c r="F7" s="180" t="s">
        <v>441</v>
      </c>
      <c r="G7" s="180" t="s">
        <v>442</v>
      </c>
      <c r="H7" s="180" t="s">
        <v>443</v>
      </c>
      <c r="I7" s="180" t="s">
        <v>444</v>
      </c>
      <c r="J7" s="180" t="s">
        <v>445</v>
      </c>
      <c r="K7" s="180" t="s">
        <v>446</v>
      </c>
      <c r="L7" s="181" t="s">
        <v>447</v>
      </c>
    </row>
    <row r="8" spans="1:12" ht="15" x14ac:dyDescent="0.25">
      <c r="A8" s="21"/>
      <c r="B8" s="22"/>
      <c r="C8" s="22"/>
      <c r="D8" s="22"/>
      <c r="E8" s="22"/>
      <c r="F8" s="22"/>
      <c r="G8" s="22"/>
      <c r="H8" s="22"/>
      <c r="I8" s="22"/>
      <c r="J8" s="22"/>
      <c r="K8" s="22"/>
      <c r="L8" s="33"/>
    </row>
    <row r="9" spans="1:12" ht="15" x14ac:dyDescent="0.25">
      <c r="A9" s="30"/>
      <c r="B9" s="4"/>
      <c r="C9" s="4"/>
      <c r="D9" s="4"/>
      <c r="E9" s="4"/>
      <c r="F9" s="4"/>
      <c r="G9" s="4"/>
      <c r="H9" s="4"/>
      <c r="I9" s="4"/>
      <c r="J9" s="4"/>
      <c r="K9" s="4"/>
      <c r="L9" s="32"/>
    </row>
    <row r="10" spans="1:12" ht="15" x14ac:dyDescent="0.25">
      <c r="A10" s="21"/>
      <c r="B10" s="22"/>
      <c r="C10" s="22"/>
      <c r="D10" s="4"/>
      <c r="E10" s="4"/>
      <c r="F10" s="4"/>
      <c r="G10" s="4"/>
      <c r="H10" s="4"/>
      <c r="I10" s="4"/>
      <c r="J10" s="4"/>
      <c r="K10" s="4"/>
      <c r="L10" s="32"/>
    </row>
    <row r="11" spans="1:12" ht="15" x14ac:dyDescent="0.25">
      <c r="A11" s="21"/>
      <c r="B11" s="22"/>
      <c r="C11" s="22"/>
      <c r="D11" s="4"/>
      <c r="E11" s="4"/>
      <c r="F11" s="4"/>
      <c r="G11" s="4"/>
      <c r="H11" s="4"/>
      <c r="I11" s="4"/>
      <c r="J11" s="4"/>
      <c r="K11" s="4"/>
      <c r="L11" s="32"/>
    </row>
    <row r="12" spans="1:12" ht="15" x14ac:dyDescent="0.25">
      <c r="A12" s="21"/>
      <c r="B12" s="22"/>
      <c r="C12" s="22"/>
      <c r="D12" s="4"/>
      <c r="E12" s="4"/>
      <c r="F12" s="4"/>
      <c r="G12" s="4"/>
      <c r="H12" s="4"/>
      <c r="I12" s="4"/>
      <c r="J12" s="4"/>
      <c r="K12" s="4"/>
      <c r="L12" s="32"/>
    </row>
    <row r="13" spans="1:12" ht="15" x14ac:dyDescent="0.25">
      <c r="A13" s="21"/>
      <c r="B13" s="22"/>
      <c r="C13" s="22"/>
      <c r="D13" s="4"/>
      <c r="E13" s="4"/>
      <c r="F13" s="4"/>
      <c r="G13" s="4"/>
      <c r="H13" s="4"/>
      <c r="I13" s="4"/>
      <c r="J13" s="4"/>
      <c r="K13" s="4"/>
      <c r="L13" s="32"/>
    </row>
    <row r="14" spans="1:12" ht="15" x14ac:dyDescent="0.25">
      <c r="A14" s="21"/>
      <c r="B14" s="22"/>
      <c r="C14" s="22"/>
      <c r="D14" s="4"/>
      <c r="E14" s="4"/>
      <c r="F14" s="4"/>
      <c r="G14" s="4"/>
      <c r="H14" s="4"/>
      <c r="I14" s="4"/>
      <c r="J14" s="4"/>
      <c r="K14" s="4"/>
      <c r="L14" s="32"/>
    </row>
    <row r="15" spans="1:12" ht="15" x14ac:dyDescent="0.25">
      <c r="A15" s="21"/>
      <c r="B15" s="22"/>
      <c r="C15" s="22"/>
      <c r="D15" s="4"/>
      <c r="E15" s="4"/>
      <c r="F15" s="4"/>
      <c r="G15" s="4"/>
      <c r="H15" s="4"/>
      <c r="I15" s="4"/>
      <c r="J15" s="4"/>
      <c r="K15" s="4"/>
      <c r="L15" s="32"/>
    </row>
    <row r="16" spans="1:12" ht="15" x14ac:dyDescent="0.25">
      <c r="A16" s="21"/>
      <c r="B16" s="22"/>
      <c r="C16" s="22"/>
      <c r="D16" s="4"/>
      <c r="E16" s="4"/>
      <c r="F16" s="4"/>
      <c r="G16" s="4"/>
      <c r="H16" s="4"/>
      <c r="I16" s="4"/>
      <c r="J16" s="4"/>
      <c r="K16" s="4"/>
      <c r="L16" s="32"/>
    </row>
    <row r="17" spans="1:12" ht="15" x14ac:dyDescent="0.25">
      <c r="A17" s="34"/>
      <c r="B17" s="34"/>
      <c r="C17" s="34"/>
      <c r="D17" s="15"/>
      <c r="E17" s="15"/>
      <c r="F17" s="15"/>
      <c r="G17" s="15"/>
      <c r="H17" s="15"/>
      <c r="I17" s="15"/>
      <c r="J17" s="15"/>
      <c r="K17" s="15"/>
      <c r="L17" s="15"/>
    </row>
    <row r="18" spans="1:12" ht="15" x14ac:dyDescent="0.25">
      <c r="A18" s="34"/>
      <c r="B18" s="34"/>
      <c r="C18" s="34"/>
      <c r="D18" s="15"/>
      <c r="E18" s="15"/>
      <c r="F18" s="15"/>
      <c r="G18" s="15"/>
      <c r="H18" s="15"/>
      <c r="I18" s="15"/>
      <c r="J18" s="15"/>
      <c r="K18" s="15"/>
      <c r="L18" s="15"/>
    </row>
    <row r="19" spans="1:12" ht="15" x14ac:dyDescent="0.25">
      <c r="A19" s="34"/>
      <c r="B19" s="34"/>
      <c r="C19" s="34"/>
      <c r="D19" s="15"/>
      <c r="E19" s="15"/>
      <c r="F19" s="15"/>
      <c r="G19" s="15"/>
      <c r="H19" s="15"/>
      <c r="I19" s="15"/>
      <c r="J19" s="15"/>
      <c r="K19" s="15"/>
      <c r="L19" s="15"/>
    </row>
    <row r="20" spans="1:12" ht="15" x14ac:dyDescent="0.25">
      <c r="A20" s="34"/>
      <c r="B20" s="34"/>
      <c r="C20" s="34"/>
      <c r="D20" s="15"/>
      <c r="E20" s="15"/>
      <c r="F20" s="15"/>
      <c r="G20" s="15"/>
      <c r="H20" s="15"/>
      <c r="I20" s="15"/>
      <c r="J20" s="15"/>
      <c r="K20" s="15"/>
      <c r="L20" s="15"/>
    </row>
    <row r="21" spans="1:12" ht="15" x14ac:dyDescent="0.25">
      <c r="A21" s="34"/>
      <c r="B21" s="34"/>
      <c r="C21" s="34"/>
      <c r="D21" s="15"/>
      <c r="E21" s="15"/>
      <c r="F21" s="15"/>
      <c r="G21" s="15"/>
      <c r="H21" s="15"/>
      <c r="I21" s="15"/>
      <c r="J21" s="15"/>
      <c r="K21" s="15"/>
      <c r="L21" s="15"/>
    </row>
    <row r="22" spans="1:12" ht="15" x14ac:dyDescent="0.25">
      <c r="A22" s="34"/>
      <c r="B22" s="34"/>
      <c r="C22" s="34"/>
      <c r="D22" s="15"/>
      <c r="E22" s="15"/>
      <c r="F22" s="15"/>
      <c r="G22" s="15"/>
      <c r="H22" s="15"/>
      <c r="I22" s="15"/>
      <c r="J22" s="15"/>
      <c r="K22" s="15"/>
      <c r="L22" s="15"/>
    </row>
    <row r="23" spans="1:12" ht="15" x14ac:dyDescent="0.25">
      <c r="A23" s="34"/>
      <c r="B23" s="34"/>
      <c r="C23" s="34"/>
      <c r="D23" s="15"/>
      <c r="E23" s="15"/>
      <c r="F23" s="15"/>
      <c r="G23" s="15"/>
      <c r="H23" s="15"/>
      <c r="I23" s="15"/>
      <c r="J23" s="15"/>
      <c r="K23" s="15"/>
      <c r="L23" s="15"/>
    </row>
    <row r="24" spans="1:12" ht="15" x14ac:dyDescent="0.25">
      <c r="A24" s="34"/>
      <c r="B24" s="34"/>
      <c r="C24" s="34"/>
      <c r="D24" s="15"/>
      <c r="E24" s="15"/>
      <c r="F24" s="15"/>
      <c r="G24" s="15"/>
      <c r="H24" s="15"/>
      <c r="I24" s="15"/>
      <c r="J24" s="15"/>
      <c r="K24" s="15"/>
      <c r="L24" s="15"/>
    </row>
    <row r="25" spans="1:12" ht="15" x14ac:dyDescent="0.25">
      <c r="A25" s="34"/>
      <c r="B25" s="34"/>
      <c r="C25" s="34"/>
      <c r="D25" s="15"/>
      <c r="E25" s="15"/>
      <c r="F25" s="15"/>
      <c r="G25" s="15"/>
      <c r="H25" s="15"/>
      <c r="I25" s="15"/>
      <c r="J25" s="15"/>
      <c r="K25" s="15"/>
      <c r="L25" s="15"/>
    </row>
    <row r="26" spans="1:12" ht="15" x14ac:dyDescent="0.25">
      <c r="A26" s="34"/>
      <c r="B26" s="34"/>
      <c r="C26" s="34"/>
      <c r="D26" s="15"/>
      <c r="E26" s="15"/>
      <c r="F26" s="15"/>
      <c r="G26" s="15"/>
      <c r="H26" s="15"/>
      <c r="I26" s="15"/>
      <c r="J26" s="15"/>
      <c r="K26" s="15"/>
      <c r="L26" s="15"/>
    </row>
    <row r="27" spans="1:12" ht="15" x14ac:dyDescent="0.25">
      <c r="A27" s="34"/>
      <c r="B27" s="34"/>
      <c r="C27" s="34"/>
      <c r="D27" s="15"/>
      <c r="E27" s="15"/>
      <c r="F27" s="15"/>
      <c r="G27" s="15"/>
      <c r="H27" s="15"/>
      <c r="I27" s="15"/>
      <c r="J27" s="15"/>
      <c r="K27" s="15"/>
      <c r="L27" s="15"/>
    </row>
    <row r="28" spans="1:12" ht="15" x14ac:dyDescent="0.25">
      <c r="A28" s="34"/>
      <c r="B28" s="34"/>
      <c r="C28" s="34"/>
      <c r="D28" s="15"/>
      <c r="E28" s="15"/>
      <c r="F28" s="15"/>
      <c r="G28" s="15"/>
      <c r="H28" s="15"/>
      <c r="I28" s="15"/>
      <c r="J28" s="15"/>
      <c r="K28" s="15"/>
      <c r="L28" s="15"/>
    </row>
    <row r="29" spans="1:12" ht="15" x14ac:dyDescent="0.25">
      <c r="A29" s="34"/>
      <c r="B29" s="34"/>
      <c r="C29" s="34"/>
      <c r="D29" s="15"/>
      <c r="E29" s="15"/>
      <c r="F29" s="15"/>
      <c r="G29" s="15"/>
      <c r="H29" s="15"/>
      <c r="I29" s="15"/>
      <c r="J29" s="15"/>
      <c r="K29" s="15"/>
      <c r="L29" s="15"/>
    </row>
    <row r="30" spans="1:12" ht="15" x14ac:dyDescent="0.25">
      <c r="A30" s="34"/>
      <c r="B30" s="34"/>
      <c r="C30" s="34"/>
      <c r="D30" s="15"/>
      <c r="E30" s="15"/>
      <c r="F30" s="15"/>
      <c r="G30" s="15"/>
      <c r="H30" s="15"/>
      <c r="I30" s="15"/>
      <c r="J30" s="15"/>
      <c r="K30" s="15"/>
      <c r="L30" s="15"/>
    </row>
    <row r="31" spans="1:12" ht="15" x14ac:dyDescent="0.25">
      <c r="A31" s="34"/>
      <c r="B31" s="34"/>
      <c r="C31" s="34"/>
      <c r="D31" s="15"/>
      <c r="E31" s="15"/>
      <c r="F31" s="15"/>
      <c r="G31" s="15"/>
      <c r="H31" s="15"/>
      <c r="I31" s="15"/>
      <c r="J31" s="15"/>
      <c r="K31" s="15"/>
      <c r="L31" s="15"/>
    </row>
    <row r="32" spans="1:12" ht="15" x14ac:dyDescent="0.25">
      <c r="A32" s="34"/>
      <c r="B32" s="34"/>
      <c r="C32" s="34"/>
      <c r="D32" s="15"/>
      <c r="E32" s="15"/>
      <c r="F32" s="15"/>
      <c r="G32" s="15"/>
      <c r="H32" s="15"/>
      <c r="I32" s="15"/>
      <c r="J32" s="15"/>
      <c r="K32" s="15"/>
      <c r="L32" s="15"/>
    </row>
    <row r="33" spans="1:12" ht="15" x14ac:dyDescent="0.25">
      <c r="A33" s="34"/>
      <c r="B33" s="34"/>
      <c r="C33" s="34"/>
      <c r="D33" s="15"/>
      <c r="E33" s="15"/>
      <c r="F33" s="15"/>
      <c r="G33" s="15"/>
      <c r="H33" s="15"/>
      <c r="I33" s="15"/>
      <c r="J33" s="15"/>
      <c r="K33" s="15"/>
      <c r="L33" s="15"/>
    </row>
    <row r="34" spans="1:12" ht="15" x14ac:dyDescent="0.25">
      <c r="A34" s="34"/>
      <c r="B34" s="34"/>
      <c r="C34" s="34"/>
      <c r="D34" s="15"/>
      <c r="E34" s="15"/>
      <c r="F34" s="15"/>
      <c r="G34" s="15"/>
      <c r="H34" s="15"/>
      <c r="I34" s="15"/>
      <c r="J34" s="15"/>
      <c r="K34" s="15"/>
      <c r="L34" s="15"/>
    </row>
    <row r="35" spans="1:12" ht="15" x14ac:dyDescent="0.25">
      <c r="A35" s="34"/>
      <c r="B35" s="34"/>
      <c r="C35" s="34"/>
      <c r="D35" s="15"/>
      <c r="E35" s="15"/>
      <c r="F35" s="15"/>
      <c r="G35" s="15"/>
      <c r="H35" s="15"/>
      <c r="I35" s="15"/>
      <c r="J35" s="15"/>
      <c r="K35" s="15"/>
      <c r="L35" s="15"/>
    </row>
    <row r="36" spans="1:12" ht="15" x14ac:dyDescent="0.25">
      <c r="A36" s="34"/>
      <c r="B36" s="34"/>
      <c r="C36" s="34"/>
      <c r="D36" s="15"/>
      <c r="E36" s="15"/>
      <c r="F36" s="15"/>
      <c r="G36" s="15"/>
      <c r="H36" s="15"/>
      <c r="I36" s="15"/>
      <c r="J36" s="15"/>
      <c r="K36" s="15"/>
      <c r="L36" s="15"/>
    </row>
    <row r="37" spans="1:12" ht="15" x14ac:dyDescent="0.25">
      <c r="A37" s="34"/>
      <c r="B37" s="34"/>
      <c r="C37" s="34"/>
      <c r="D37" s="15"/>
      <c r="E37" s="15"/>
      <c r="F37" s="15"/>
      <c r="G37" s="15"/>
      <c r="H37" s="15"/>
      <c r="I37" s="15"/>
      <c r="J37" s="15"/>
      <c r="K37" s="15"/>
      <c r="L37" s="15"/>
    </row>
    <row r="38" spans="1:12" ht="15" x14ac:dyDescent="0.25">
      <c r="A38" s="34"/>
      <c r="B38" s="34"/>
      <c r="C38" s="34"/>
      <c r="D38" s="34"/>
      <c r="E38" s="34"/>
      <c r="F38" s="34"/>
      <c r="G38" s="34"/>
      <c r="H38" s="34"/>
      <c r="I38" s="34"/>
      <c r="J38" s="34"/>
      <c r="K38" s="34"/>
      <c r="L38" s="34"/>
    </row>
    <row r="39" spans="1:12" ht="15" x14ac:dyDescent="0.25">
      <c r="A39" s="34"/>
      <c r="B39" s="34"/>
      <c r="C39" s="34"/>
      <c r="D39" s="34"/>
      <c r="E39" s="34"/>
      <c r="F39" s="34"/>
      <c r="G39" s="34"/>
      <c r="H39" s="34"/>
      <c r="I39" s="34"/>
      <c r="J39" s="34"/>
      <c r="K39" s="34"/>
      <c r="L39" s="34"/>
    </row>
    <row r="40" spans="1:12" ht="15" x14ac:dyDescent="0.25">
      <c r="A40" s="34"/>
      <c r="B40" s="34"/>
      <c r="C40" s="34"/>
      <c r="D40" s="34"/>
      <c r="E40" s="34"/>
      <c r="F40" s="34"/>
      <c r="G40" s="34"/>
      <c r="H40" s="34"/>
      <c r="I40" s="34"/>
      <c r="J40" s="34"/>
      <c r="K40" s="34"/>
      <c r="L40" s="34"/>
    </row>
    <row r="41" spans="1:12" ht="15" x14ac:dyDescent="0.25">
      <c r="A41" s="34"/>
      <c r="B41" s="34"/>
      <c r="C41" s="34"/>
      <c r="D41" s="34"/>
      <c r="E41" s="34"/>
      <c r="F41" s="34"/>
      <c r="G41" s="34"/>
      <c r="H41" s="34"/>
      <c r="I41" s="34"/>
      <c r="J41" s="34"/>
      <c r="K41" s="34"/>
      <c r="L41" s="34"/>
    </row>
    <row r="42" spans="1:12" ht="15" x14ac:dyDescent="0.25">
      <c r="A42" s="34"/>
      <c r="B42" s="34"/>
      <c r="C42" s="34"/>
      <c r="D42" s="34"/>
      <c r="E42" s="34"/>
      <c r="F42" s="34"/>
      <c r="G42" s="34"/>
      <c r="H42" s="34"/>
      <c r="I42" s="34"/>
      <c r="J42" s="34"/>
      <c r="K42" s="34"/>
      <c r="L42" s="34"/>
    </row>
    <row r="43" spans="1:12" ht="15" x14ac:dyDescent="0.25">
      <c r="A43" s="34"/>
      <c r="B43" s="34"/>
      <c r="C43" s="34"/>
      <c r="D43" s="34"/>
      <c r="E43" s="34"/>
      <c r="F43" s="34"/>
      <c r="G43" s="34"/>
      <c r="H43" s="34"/>
      <c r="I43" s="34"/>
      <c r="J43" s="34"/>
      <c r="K43" s="34"/>
      <c r="L43" s="34"/>
    </row>
    <row r="44" spans="1:12" ht="15" x14ac:dyDescent="0.25">
      <c r="A44" s="34"/>
      <c r="B44" s="34"/>
      <c r="C44" s="34"/>
      <c r="D44" s="34"/>
      <c r="E44" s="34"/>
      <c r="F44" s="34"/>
      <c r="G44" s="34"/>
      <c r="H44" s="34"/>
      <c r="I44" s="34"/>
      <c r="J44" s="34"/>
      <c r="K44" s="34"/>
      <c r="L44" s="34"/>
    </row>
  </sheetData>
  <conditionalFormatting sqref="D9:L37">
    <cfRule type="expression" dxfId="1" priority="2">
      <formula>AND(LEN($B9)&gt;0,LEN(D9)=0)</formula>
    </cfRule>
  </conditionalFormatting>
  <hyperlinks>
    <hyperlink ref="A1" location="Contents!A1" display="Contents" xr:uid="{280389B9-DD23-4CDF-BB3C-7DAC3DAACD3C}"/>
  </hyperlinks>
  <pageMargins left="0.70866141732283472" right="0.70866141732283472" top="0.74803149606299213" bottom="0.74803149606299213" header="0.31496062992125984" footer="0.31496062992125984"/>
  <pageSetup paperSize="9" scale="39" fitToHeight="0"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pageSetUpPr fitToPage="1"/>
  </sheetPr>
  <dimension ref="A1:F44"/>
  <sheetViews>
    <sheetView showGridLines="0" zoomScaleNormal="100" workbookViewId="0">
      <selection activeCell="D13" sqref="D13"/>
    </sheetView>
  </sheetViews>
  <sheetFormatPr defaultRowHeight="13.8" x14ac:dyDescent="0.25"/>
  <cols>
    <col min="1" max="1" width="14.3984375" customWidth="1"/>
    <col min="2" max="2" width="22.5" customWidth="1"/>
    <col min="3" max="3" width="35.09765625" customWidth="1"/>
    <col min="4" max="4" width="34.69921875" customWidth="1"/>
    <col min="5" max="5" width="17.3984375" customWidth="1"/>
    <col min="6" max="6" width="23.69921875" customWidth="1"/>
  </cols>
  <sheetData>
    <row r="1" spans="1:6" x14ac:dyDescent="0.25">
      <c r="A1" s="99" t="s">
        <v>2</v>
      </c>
    </row>
    <row r="2" spans="1:6" ht="27.6" x14ac:dyDescent="0.25">
      <c r="A2" s="158" t="s">
        <v>448</v>
      </c>
    </row>
    <row r="4" spans="1:6" ht="15" x14ac:dyDescent="0.25">
      <c r="A4" s="31" t="s">
        <v>449</v>
      </c>
    </row>
    <row r="5" spans="1:6" ht="15.6" x14ac:dyDescent="0.25">
      <c r="A5" s="51" t="s">
        <v>92</v>
      </c>
    </row>
    <row r="6" spans="1:6" ht="15" x14ac:dyDescent="0.25">
      <c r="A6" s="51"/>
    </row>
    <row r="7" spans="1:6" ht="31.2" x14ac:dyDescent="0.25">
      <c r="A7" s="179" t="s">
        <v>86</v>
      </c>
      <c r="B7" s="180" t="s">
        <v>450</v>
      </c>
      <c r="C7" s="180" t="s">
        <v>451</v>
      </c>
      <c r="D7" s="180" t="s">
        <v>452</v>
      </c>
      <c r="E7" s="180" t="s">
        <v>453</v>
      </c>
      <c r="F7" s="182" t="s">
        <v>454</v>
      </c>
    </row>
    <row r="8" spans="1:6" ht="75" x14ac:dyDescent="0.25">
      <c r="A8" s="29">
        <v>43898</v>
      </c>
      <c r="B8" s="22" t="s">
        <v>455</v>
      </c>
      <c r="C8" s="22" t="s">
        <v>456</v>
      </c>
      <c r="D8" s="22" t="s">
        <v>457</v>
      </c>
      <c r="E8" s="22" t="s">
        <v>458</v>
      </c>
      <c r="F8" s="149">
        <v>44258</v>
      </c>
    </row>
    <row r="9" spans="1:6" ht="15" x14ac:dyDescent="0.25">
      <c r="A9" s="30"/>
      <c r="B9" s="4"/>
      <c r="C9" s="4"/>
      <c r="D9" s="4"/>
      <c r="E9" s="4"/>
      <c r="F9" s="56"/>
    </row>
    <row r="10" spans="1:6" ht="15" x14ac:dyDescent="0.25">
      <c r="A10" s="21"/>
      <c r="B10" s="22"/>
      <c r="C10" s="4"/>
      <c r="D10" s="4"/>
      <c r="E10" s="22"/>
      <c r="F10" s="56"/>
    </row>
    <row r="11" spans="1:6" ht="15" x14ac:dyDescent="0.25">
      <c r="A11" s="21"/>
      <c r="B11" s="22"/>
      <c r="C11" s="4"/>
      <c r="D11" s="4"/>
      <c r="E11" s="22"/>
      <c r="F11" s="56"/>
    </row>
    <row r="12" spans="1:6" ht="15" x14ac:dyDescent="0.25">
      <c r="A12" s="21"/>
      <c r="B12" s="22"/>
      <c r="C12" s="4"/>
      <c r="D12" s="4"/>
      <c r="E12" s="22"/>
      <c r="F12" s="56"/>
    </row>
    <row r="13" spans="1:6" ht="15" x14ac:dyDescent="0.25">
      <c r="A13" s="21"/>
      <c r="B13" s="22"/>
      <c r="C13" s="4"/>
      <c r="D13" s="4"/>
      <c r="E13" s="22"/>
      <c r="F13" s="56"/>
    </row>
    <row r="14" spans="1:6" ht="15" x14ac:dyDescent="0.25">
      <c r="A14" s="21"/>
      <c r="B14" s="22"/>
      <c r="C14" s="4"/>
      <c r="D14" s="4"/>
      <c r="E14" s="22"/>
      <c r="F14" s="56"/>
    </row>
    <row r="15" spans="1:6" ht="15" x14ac:dyDescent="0.25">
      <c r="A15" s="21"/>
      <c r="B15" s="22"/>
      <c r="C15" s="4"/>
      <c r="D15" s="4"/>
      <c r="E15" s="22"/>
      <c r="F15" s="56"/>
    </row>
    <row r="16" spans="1:6" ht="15" x14ac:dyDescent="0.25">
      <c r="A16" s="21"/>
      <c r="B16" s="22"/>
      <c r="C16" s="4"/>
      <c r="D16" s="4"/>
      <c r="E16" s="22"/>
      <c r="F16" s="56"/>
    </row>
    <row r="17" spans="1:6" ht="15" x14ac:dyDescent="0.25">
      <c r="A17" s="21"/>
      <c r="B17" s="22"/>
      <c r="C17" s="4"/>
      <c r="D17" s="4"/>
      <c r="E17" s="22"/>
      <c r="F17" s="56"/>
    </row>
    <row r="18" spans="1:6" ht="15" x14ac:dyDescent="0.25">
      <c r="A18" s="34"/>
      <c r="B18" s="34"/>
      <c r="C18" s="15"/>
      <c r="D18" s="15"/>
      <c r="E18" s="34"/>
      <c r="F18" s="34"/>
    </row>
    <row r="19" spans="1:6" ht="15" x14ac:dyDescent="0.25">
      <c r="A19" s="34"/>
      <c r="B19" s="34"/>
      <c r="C19" s="15"/>
      <c r="D19" s="15"/>
      <c r="E19" s="34"/>
      <c r="F19" s="34"/>
    </row>
    <row r="20" spans="1:6" ht="15" x14ac:dyDescent="0.25">
      <c r="A20" s="34"/>
      <c r="B20" s="34"/>
      <c r="C20" s="15"/>
      <c r="D20" s="15"/>
      <c r="E20" s="34"/>
      <c r="F20" s="34"/>
    </row>
    <row r="21" spans="1:6" ht="15" x14ac:dyDescent="0.25">
      <c r="A21" s="34"/>
      <c r="B21" s="34"/>
      <c r="C21" s="15"/>
      <c r="D21" s="15"/>
      <c r="E21" s="34"/>
      <c r="F21" s="34"/>
    </row>
    <row r="22" spans="1:6" ht="15" x14ac:dyDescent="0.25">
      <c r="A22" s="34"/>
      <c r="B22" s="34"/>
      <c r="C22" s="15"/>
      <c r="D22" s="15"/>
      <c r="E22" s="34"/>
      <c r="F22" s="34"/>
    </row>
    <row r="23" spans="1:6" ht="15" x14ac:dyDescent="0.25">
      <c r="A23" s="34"/>
      <c r="B23" s="34"/>
      <c r="C23" s="15"/>
      <c r="D23" s="15"/>
      <c r="E23" s="34"/>
      <c r="F23" s="34"/>
    </row>
    <row r="24" spans="1:6" ht="15" x14ac:dyDescent="0.25">
      <c r="A24" s="34"/>
      <c r="B24" s="34"/>
      <c r="C24" s="15"/>
      <c r="D24" s="15"/>
      <c r="E24" s="34"/>
      <c r="F24" s="34"/>
    </row>
    <row r="25" spans="1:6" ht="15" x14ac:dyDescent="0.25">
      <c r="A25" s="34"/>
      <c r="B25" s="34"/>
      <c r="C25" s="15"/>
      <c r="D25" s="15"/>
      <c r="E25" s="34"/>
      <c r="F25" s="34"/>
    </row>
    <row r="26" spans="1:6" ht="15" x14ac:dyDescent="0.25">
      <c r="A26" s="34"/>
      <c r="B26" s="34"/>
      <c r="C26" s="15"/>
      <c r="D26" s="15"/>
      <c r="E26" s="34"/>
      <c r="F26" s="34"/>
    </row>
    <row r="27" spans="1:6" ht="15" x14ac:dyDescent="0.25">
      <c r="A27" s="34"/>
      <c r="B27" s="34"/>
      <c r="C27" s="15"/>
      <c r="D27" s="15"/>
      <c r="E27" s="34"/>
      <c r="F27" s="34"/>
    </row>
    <row r="28" spans="1:6" ht="15" x14ac:dyDescent="0.25">
      <c r="A28" s="34"/>
      <c r="B28" s="34"/>
      <c r="C28" s="15"/>
      <c r="D28" s="15"/>
      <c r="E28" s="34"/>
      <c r="F28" s="34"/>
    </row>
    <row r="29" spans="1:6" ht="15" x14ac:dyDescent="0.25">
      <c r="A29" s="34"/>
      <c r="B29" s="34"/>
      <c r="C29" s="15"/>
      <c r="D29" s="15"/>
      <c r="E29" s="34"/>
      <c r="F29" s="34"/>
    </row>
    <row r="30" spans="1:6" ht="15" x14ac:dyDescent="0.25">
      <c r="A30" s="34"/>
      <c r="B30" s="34"/>
      <c r="C30" s="15"/>
      <c r="D30" s="15"/>
      <c r="E30" s="34"/>
      <c r="F30" s="34"/>
    </row>
    <row r="31" spans="1:6" ht="15" x14ac:dyDescent="0.25">
      <c r="A31" s="34"/>
      <c r="B31" s="34"/>
      <c r="C31" s="15"/>
      <c r="D31" s="15"/>
      <c r="E31" s="34"/>
      <c r="F31" s="34"/>
    </row>
    <row r="32" spans="1:6" ht="15" x14ac:dyDescent="0.25">
      <c r="A32" s="34"/>
      <c r="B32" s="34"/>
      <c r="C32" s="15"/>
      <c r="D32" s="15"/>
      <c r="E32" s="34"/>
      <c r="F32" s="34"/>
    </row>
    <row r="33" spans="1:6" ht="15" x14ac:dyDescent="0.25">
      <c r="A33" s="34"/>
      <c r="B33" s="34"/>
      <c r="C33" s="15"/>
      <c r="D33" s="15"/>
      <c r="E33" s="34"/>
      <c r="F33" s="34"/>
    </row>
    <row r="34" spans="1:6" ht="15" x14ac:dyDescent="0.25">
      <c r="A34" s="34"/>
      <c r="B34" s="34"/>
      <c r="C34" s="15"/>
      <c r="D34" s="15"/>
      <c r="E34" s="34"/>
      <c r="F34" s="34"/>
    </row>
    <row r="35" spans="1:6" ht="15" x14ac:dyDescent="0.25">
      <c r="A35" s="34"/>
      <c r="B35" s="34"/>
      <c r="C35" s="15"/>
      <c r="D35" s="15"/>
      <c r="E35" s="34"/>
      <c r="F35" s="34"/>
    </row>
    <row r="36" spans="1:6" ht="15" x14ac:dyDescent="0.25">
      <c r="A36" s="34"/>
      <c r="B36" s="34"/>
      <c r="C36" s="15"/>
      <c r="D36" s="15"/>
      <c r="E36" s="34"/>
      <c r="F36" s="34"/>
    </row>
    <row r="37" spans="1:6" ht="15" x14ac:dyDescent="0.25">
      <c r="A37" s="34"/>
      <c r="B37" s="34"/>
      <c r="C37" s="15"/>
      <c r="D37" s="15"/>
      <c r="E37" s="34"/>
      <c r="F37" s="34"/>
    </row>
    <row r="38" spans="1:6" ht="15" x14ac:dyDescent="0.25">
      <c r="A38" s="34"/>
      <c r="B38" s="34"/>
      <c r="C38" s="34"/>
      <c r="D38" s="34"/>
      <c r="E38" s="34"/>
      <c r="F38" s="34"/>
    </row>
    <row r="39" spans="1:6" ht="15" x14ac:dyDescent="0.25">
      <c r="A39" s="34"/>
      <c r="B39" s="34"/>
      <c r="C39" s="34"/>
      <c r="D39" s="34"/>
      <c r="E39" s="34"/>
      <c r="F39" s="34"/>
    </row>
    <row r="40" spans="1:6" ht="15" x14ac:dyDescent="0.25">
      <c r="A40" s="34"/>
      <c r="B40" s="34"/>
      <c r="C40" s="34"/>
      <c r="D40" s="34"/>
      <c r="E40" s="34"/>
      <c r="F40" s="34"/>
    </row>
    <row r="41" spans="1:6" ht="15" x14ac:dyDescent="0.25">
      <c r="A41" s="34"/>
      <c r="B41" s="34"/>
      <c r="C41" s="34"/>
      <c r="D41" s="34"/>
      <c r="E41" s="34"/>
      <c r="F41" s="34"/>
    </row>
    <row r="42" spans="1:6" ht="15" x14ac:dyDescent="0.25">
      <c r="A42" s="34"/>
      <c r="B42" s="34"/>
      <c r="C42" s="34"/>
      <c r="D42" s="34"/>
      <c r="E42" s="34"/>
      <c r="F42" s="34"/>
    </row>
    <row r="43" spans="1:6" ht="15" x14ac:dyDescent="0.25">
      <c r="A43" s="34"/>
      <c r="B43" s="34"/>
      <c r="C43" s="34"/>
      <c r="D43" s="34"/>
      <c r="E43" s="34"/>
      <c r="F43" s="34"/>
    </row>
    <row r="44" spans="1:6" ht="15" x14ac:dyDescent="0.25">
      <c r="A44" s="34"/>
      <c r="B44" s="34"/>
      <c r="C44" s="34"/>
      <c r="D44" s="34"/>
      <c r="E44" s="34"/>
      <c r="F44" s="34"/>
    </row>
  </sheetData>
  <conditionalFormatting sqref="C9:D37">
    <cfRule type="expression" dxfId="0" priority="1">
      <formula>AND(LEN($B9)&gt;0,LEN(C9)=0)</formula>
    </cfRule>
  </conditionalFormatting>
  <hyperlinks>
    <hyperlink ref="A1" location="Contents!A1" display="Contents" xr:uid="{6EF972FF-C94F-4078-9A53-1AC2377E0517}"/>
  </hyperlinks>
  <pageMargins left="0.70866141732283472" right="0.70866141732283472" top="0.74803149606299213" bottom="0.74803149606299213" header="0.31496062992125984" footer="0.31496062992125984"/>
  <pageSetup paperSize="9" scale="39" fitToHeight="0" orientation="landscape"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tabColor theme="9"/>
    <pageSetUpPr fitToPage="1"/>
  </sheetPr>
  <dimension ref="A1:D86"/>
  <sheetViews>
    <sheetView showGridLines="0" zoomScale="90" zoomScaleNormal="90" workbookViewId="0">
      <selection activeCell="C14" sqref="C14"/>
    </sheetView>
  </sheetViews>
  <sheetFormatPr defaultRowHeight="13.8" x14ac:dyDescent="0.25"/>
  <cols>
    <col min="1" max="1" width="26.3984375" customWidth="1"/>
    <col min="2" max="2" width="32.19921875" customWidth="1"/>
    <col min="3" max="3" width="70.19921875" customWidth="1"/>
    <col min="4" max="4" width="34.5" customWidth="1"/>
  </cols>
  <sheetData>
    <row r="1" spans="1:4" x14ac:dyDescent="0.25">
      <c r="A1" s="99" t="s">
        <v>2</v>
      </c>
    </row>
    <row r="2" spans="1:4" ht="27.6" x14ac:dyDescent="0.25">
      <c r="A2" s="158" t="s">
        <v>459</v>
      </c>
    </row>
    <row r="4" spans="1:4" ht="15" x14ac:dyDescent="0.25">
      <c r="A4" s="31" t="s">
        <v>460</v>
      </c>
    </row>
    <row r="5" spans="1:4" ht="15.6" x14ac:dyDescent="0.25">
      <c r="A5" s="51" t="s">
        <v>92</v>
      </c>
    </row>
    <row r="6" spans="1:4" ht="15" x14ac:dyDescent="0.25">
      <c r="A6" s="51"/>
    </row>
    <row r="7" spans="1:4" ht="28.8" customHeight="1" x14ac:dyDescent="0.25">
      <c r="A7" s="156" t="s">
        <v>371</v>
      </c>
      <c r="B7" s="156" t="s">
        <v>461</v>
      </c>
      <c r="C7" s="167" t="s">
        <v>462</v>
      </c>
      <c r="D7" s="156" t="s">
        <v>463</v>
      </c>
    </row>
    <row r="8" spans="1:4" ht="30" x14ac:dyDescent="0.25">
      <c r="A8" s="45" t="s">
        <v>464</v>
      </c>
      <c r="B8" s="46">
        <v>999</v>
      </c>
      <c r="C8" s="75" t="s">
        <v>465</v>
      </c>
      <c r="D8" s="135" t="s">
        <v>466</v>
      </c>
    </row>
    <row r="9" spans="1:4" ht="15" x14ac:dyDescent="0.25">
      <c r="A9" s="45">
        <v>111</v>
      </c>
      <c r="B9" s="46">
        <v>111</v>
      </c>
      <c r="C9" s="75" t="s">
        <v>467</v>
      </c>
      <c r="D9" s="135" t="s">
        <v>466</v>
      </c>
    </row>
    <row r="10" spans="1:4" ht="15" x14ac:dyDescent="0.25">
      <c r="A10" s="45" t="s">
        <v>468</v>
      </c>
      <c r="B10" s="46" t="s">
        <v>469</v>
      </c>
      <c r="C10" s="75" t="s">
        <v>470</v>
      </c>
      <c r="D10" s="135" t="s">
        <v>466</v>
      </c>
    </row>
    <row r="11" spans="1:4" ht="30" x14ac:dyDescent="0.25">
      <c r="A11" s="45" t="s">
        <v>471</v>
      </c>
      <c r="B11" s="46" t="s">
        <v>472</v>
      </c>
      <c r="C11" s="75" t="s">
        <v>473</v>
      </c>
      <c r="D11" s="135" t="s">
        <v>466</v>
      </c>
    </row>
    <row r="12" spans="1:4" ht="30" x14ac:dyDescent="0.25">
      <c r="A12" s="45" t="s">
        <v>474</v>
      </c>
      <c r="B12" s="46" t="s">
        <v>475</v>
      </c>
      <c r="C12" s="75" t="s">
        <v>476</v>
      </c>
      <c r="D12" s="135" t="s">
        <v>477</v>
      </c>
    </row>
    <row r="13" spans="1:4" ht="30" x14ac:dyDescent="0.25">
      <c r="A13" s="45" t="s">
        <v>474</v>
      </c>
      <c r="B13" s="46" t="s">
        <v>478</v>
      </c>
      <c r="C13" s="75" t="s">
        <v>476</v>
      </c>
      <c r="D13" s="135" t="s">
        <v>477</v>
      </c>
    </row>
    <row r="14" spans="1:4" ht="30" x14ac:dyDescent="0.25">
      <c r="A14" s="45" t="s">
        <v>474</v>
      </c>
      <c r="B14" s="46" t="s">
        <v>479</v>
      </c>
      <c r="C14" s="75" t="s">
        <v>476</v>
      </c>
      <c r="D14" s="135" t="s">
        <v>477</v>
      </c>
    </row>
    <row r="15" spans="1:4" ht="60" x14ac:dyDescent="0.25">
      <c r="A15" s="45" t="s">
        <v>480</v>
      </c>
      <c r="B15" s="46" t="s">
        <v>474</v>
      </c>
      <c r="C15" s="75" t="s">
        <v>481</v>
      </c>
      <c r="D15" s="135" t="s">
        <v>477</v>
      </c>
    </row>
    <row r="16" spans="1:4" ht="60" x14ac:dyDescent="0.25">
      <c r="A16" s="45" t="s">
        <v>480</v>
      </c>
      <c r="B16" s="46" t="s">
        <v>482</v>
      </c>
      <c r="C16" s="75" t="s">
        <v>481</v>
      </c>
      <c r="D16" s="135" t="s">
        <v>477</v>
      </c>
    </row>
    <row r="17" spans="1:4" ht="45" x14ac:dyDescent="0.25">
      <c r="A17" s="45" t="s">
        <v>480</v>
      </c>
      <c r="B17" s="46" t="s">
        <v>483</v>
      </c>
      <c r="C17" s="75" t="s">
        <v>484</v>
      </c>
      <c r="D17" s="135" t="s">
        <v>477</v>
      </c>
    </row>
    <row r="18" spans="1:4" ht="45" x14ac:dyDescent="0.25">
      <c r="A18" s="45" t="s">
        <v>480</v>
      </c>
      <c r="B18" s="46" t="s">
        <v>485</v>
      </c>
      <c r="C18" s="75" t="s">
        <v>486</v>
      </c>
      <c r="D18" s="135" t="s">
        <v>487</v>
      </c>
    </row>
    <row r="19" spans="1:4" ht="15" x14ac:dyDescent="0.25">
      <c r="A19" s="45" t="s">
        <v>480</v>
      </c>
      <c r="B19" s="46" t="s">
        <v>488</v>
      </c>
      <c r="C19" s="75" t="s">
        <v>489</v>
      </c>
      <c r="D19" s="135" t="s">
        <v>487</v>
      </c>
    </row>
    <row r="20" spans="1:4" ht="60" x14ac:dyDescent="0.25">
      <c r="A20" s="45" t="s">
        <v>480</v>
      </c>
      <c r="B20" s="46" t="s">
        <v>490</v>
      </c>
      <c r="C20" s="75" t="s">
        <v>491</v>
      </c>
      <c r="D20" s="135" t="s">
        <v>51</v>
      </c>
    </row>
    <row r="21" spans="1:4" ht="60" x14ac:dyDescent="0.25">
      <c r="A21" s="45" t="s">
        <v>480</v>
      </c>
      <c r="B21" s="46" t="s">
        <v>492</v>
      </c>
      <c r="C21" s="75" t="s">
        <v>493</v>
      </c>
      <c r="D21" s="135" t="s">
        <v>487</v>
      </c>
    </row>
    <row r="22" spans="1:4" ht="45" x14ac:dyDescent="0.25">
      <c r="A22" s="45" t="s">
        <v>480</v>
      </c>
      <c r="B22" s="46" t="s">
        <v>494</v>
      </c>
      <c r="C22" s="75" t="s">
        <v>495</v>
      </c>
      <c r="D22" s="135" t="s">
        <v>477</v>
      </c>
    </row>
    <row r="23" spans="1:4" ht="15" x14ac:dyDescent="0.25">
      <c r="A23" s="45" t="s">
        <v>480</v>
      </c>
      <c r="B23" s="46" t="s">
        <v>496</v>
      </c>
      <c r="C23" s="75" t="s">
        <v>489</v>
      </c>
      <c r="D23" s="135" t="s">
        <v>51</v>
      </c>
    </row>
    <row r="24" spans="1:4" ht="15" x14ac:dyDescent="0.25">
      <c r="A24" s="45" t="s">
        <v>480</v>
      </c>
      <c r="B24" s="46" t="s">
        <v>497</v>
      </c>
      <c r="C24" s="75" t="s">
        <v>489</v>
      </c>
      <c r="D24" s="135" t="s">
        <v>487</v>
      </c>
    </row>
    <row r="25" spans="1:4" ht="15" x14ac:dyDescent="0.25">
      <c r="A25" s="45" t="s">
        <v>480</v>
      </c>
      <c r="B25" s="46" t="s">
        <v>498</v>
      </c>
      <c r="C25" s="75" t="s">
        <v>489</v>
      </c>
      <c r="D25" s="135" t="s">
        <v>487</v>
      </c>
    </row>
    <row r="26" spans="1:4" ht="45" x14ac:dyDescent="0.25">
      <c r="A26" s="45" t="s">
        <v>480</v>
      </c>
      <c r="B26" s="46" t="s">
        <v>499</v>
      </c>
      <c r="C26" s="75" t="s">
        <v>484</v>
      </c>
      <c r="D26" s="135" t="s">
        <v>51</v>
      </c>
    </row>
    <row r="27" spans="1:4" ht="45" x14ac:dyDescent="0.25">
      <c r="A27" s="45" t="s">
        <v>480</v>
      </c>
      <c r="B27" s="46" t="s">
        <v>499</v>
      </c>
      <c r="C27" s="75" t="s">
        <v>484</v>
      </c>
      <c r="D27" s="135" t="s">
        <v>51</v>
      </c>
    </row>
    <row r="28" spans="1:4" ht="45" x14ac:dyDescent="0.25">
      <c r="A28" s="45" t="s">
        <v>480</v>
      </c>
      <c r="B28" s="46" t="s">
        <v>499</v>
      </c>
      <c r="C28" s="75" t="s">
        <v>484</v>
      </c>
      <c r="D28" s="135" t="s">
        <v>51</v>
      </c>
    </row>
    <row r="29" spans="1:4" ht="45" x14ac:dyDescent="0.25">
      <c r="A29" s="45" t="s">
        <v>480</v>
      </c>
      <c r="B29" s="46" t="s">
        <v>500</v>
      </c>
      <c r="C29" s="75" t="s">
        <v>501</v>
      </c>
      <c r="D29" s="135" t="s">
        <v>51</v>
      </c>
    </row>
    <row r="30" spans="1:4" ht="45" x14ac:dyDescent="0.25">
      <c r="A30" s="45" t="s">
        <v>480</v>
      </c>
      <c r="B30" s="46" t="s">
        <v>500</v>
      </c>
      <c r="C30" s="75" t="s">
        <v>501</v>
      </c>
      <c r="D30" s="135" t="s">
        <v>51</v>
      </c>
    </row>
    <row r="31" spans="1:4" ht="45" x14ac:dyDescent="0.25">
      <c r="A31" s="45" t="s">
        <v>480</v>
      </c>
      <c r="B31" s="46" t="s">
        <v>500</v>
      </c>
      <c r="C31" s="75" t="s">
        <v>501</v>
      </c>
      <c r="D31" s="135" t="s">
        <v>51</v>
      </c>
    </row>
    <row r="32" spans="1:4" ht="45" x14ac:dyDescent="0.25">
      <c r="A32" s="45" t="s">
        <v>480</v>
      </c>
      <c r="B32" s="46" t="s">
        <v>468</v>
      </c>
      <c r="C32" s="75" t="s">
        <v>501</v>
      </c>
      <c r="D32" s="135" t="s">
        <v>51</v>
      </c>
    </row>
    <row r="33" spans="1:4" ht="45" x14ac:dyDescent="0.25">
      <c r="A33" s="45" t="s">
        <v>480</v>
      </c>
      <c r="B33" s="46" t="s">
        <v>502</v>
      </c>
      <c r="C33" s="75" t="s">
        <v>503</v>
      </c>
      <c r="D33" s="135" t="s">
        <v>51</v>
      </c>
    </row>
    <row r="34" spans="1:4" ht="15" x14ac:dyDescent="0.25">
      <c r="A34" s="45" t="s">
        <v>504</v>
      </c>
      <c r="B34" s="46" t="s">
        <v>505</v>
      </c>
      <c r="C34" s="75" t="s">
        <v>506</v>
      </c>
      <c r="D34" s="135" t="s">
        <v>507</v>
      </c>
    </row>
    <row r="35" spans="1:4" ht="15" x14ac:dyDescent="0.25">
      <c r="A35" s="45" t="s">
        <v>508</v>
      </c>
      <c r="B35" s="46" t="s">
        <v>509</v>
      </c>
      <c r="C35" s="75" t="s">
        <v>506</v>
      </c>
      <c r="D35" s="135" t="s">
        <v>51</v>
      </c>
    </row>
    <row r="36" spans="1:4" ht="15" x14ac:dyDescent="0.25">
      <c r="A36" s="45" t="s">
        <v>510</v>
      </c>
      <c r="B36" s="46" t="s">
        <v>511</v>
      </c>
      <c r="C36" s="75" t="s">
        <v>506</v>
      </c>
      <c r="D36" s="135" t="s">
        <v>507</v>
      </c>
    </row>
    <row r="37" spans="1:4" ht="45" x14ac:dyDescent="0.25">
      <c r="A37" s="45" t="s">
        <v>512</v>
      </c>
      <c r="B37" s="46" t="s">
        <v>513</v>
      </c>
      <c r="C37" s="75" t="s">
        <v>514</v>
      </c>
      <c r="D37" s="135" t="s">
        <v>487</v>
      </c>
    </row>
    <row r="38" spans="1:4" ht="45" x14ac:dyDescent="0.25">
      <c r="A38" s="45" t="s">
        <v>512</v>
      </c>
      <c r="B38" s="46" t="s">
        <v>515</v>
      </c>
      <c r="C38" s="75" t="s">
        <v>516</v>
      </c>
      <c r="D38" s="135" t="s">
        <v>487</v>
      </c>
    </row>
    <row r="39" spans="1:4" ht="30" x14ac:dyDescent="0.25">
      <c r="A39" s="45" t="s">
        <v>512</v>
      </c>
      <c r="B39" s="46" t="s">
        <v>517</v>
      </c>
      <c r="C39" s="75" t="s">
        <v>518</v>
      </c>
      <c r="D39" s="135" t="s">
        <v>487</v>
      </c>
    </row>
    <row r="40" spans="1:4" ht="45" x14ac:dyDescent="0.25">
      <c r="A40" s="45" t="s">
        <v>512</v>
      </c>
      <c r="B40" s="46" t="s">
        <v>519</v>
      </c>
      <c r="C40" s="75" t="s">
        <v>520</v>
      </c>
      <c r="D40" s="136" t="s">
        <v>487</v>
      </c>
    </row>
    <row r="41" spans="1:4" ht="60" x14ac:dyDescent="0.25">
      <c r="A41" s="45" t="s">
        <v>512</v>
      </c>
      <c r="B41" s="46" t="s">
        <v>521</v>
      </c>
      <c r="C41" s="75" t="s">
        <v>522</v>
      </c>
      <c r="D41" s="135" t="s">
        <v>487</v>
      </c>
    </row>
    <row r="42" spans="1:4" ht="45" x14ac:dyDescent="0.25">
      <c r="A42" s="45" t="s">
        <v>512</v>
      </c>
      <c r="B42" s="46" t="s">
        <v>523</v>
      </c>
      <c r="C42" s="75" t="s">
        <v>524</v>
      </c>
      <c r="D42" s="135" t="s">
        <v>487</v>
      </c>
    </row>
    <row r="43" spans="1:4" ht="45" x14ac:dyDescent="0.25">
      <c r="A43" s="45" t="s">
        <v>512</v>
      </c>
      <c r="B43" s="46" t="s">
        <v>525</v>
      </c>
      <c r="C43" s="75" t="s">
        <v>526</v>
      </c>
      <c r="D43" s="135" t="s">
        <v>487</v>
      </c>
    </row>
    <row r="44" spans="1:4" ht="45" x14ac:dyDescent="0.25">
      <c r="A44" s="45" t="s">
        <v>512</v>
      </c>
      <c r="B44" s="46" t="s">
        <v>527</v>
      </c>
      <c r="C44" s="75" t="s">
        <v>528</v>
      </c>
      <c r="D44" s="135" t="s">
        <v>487</v>
      </c>
    </row>
    <row r="45" spans="1:4" ht="30" x14ac:dyDescent="0.25">
      <c r="A45" s="45" t="s">
        <v>512</v>
      </c>
      <c r="B45" s="46" t="s">
        <v>529</v>
      </c>
      <c r="C45" s="75" t="s">
        <v>530</v>
      </c>
      <c r="D45" s="135" t="s">
        <v>487</v>
      </c>
    </row>
    <row r="46" spans="1:4" ht="60" x14ac:dyDescent="0.25">
      <c r="A46" s="45" t="s">
        <v>512</v>
      </c>
      <c r="B46" s="46" t="s">
        <v>531</v>
      </c>
      <c r="C46" s="75" t="s">
        <v>532</v>
      </c>
      <c r="D46" s="135" t="s">
        <v>487</v>
      </c>
    </row>
    <row r="47" spans="1:4" ht="60" x14ac:dyDescent="0.25">
      <c r="A47" s="45" t="s">
        <v>512</v>
      </c>
      <c r="B47" s="46" t="s">
        <v>533</v>
      </c>
      <c r="C47" s="75" t="s">
        <v>534</v>
      </c>
      <c r="D47" s="135" t="s">
        <v>487</v>
      </c>
    </row>
    <row r="48" spans="1:4" ht="45" x14ac:dyDescent="0.25">
      <c r="A48" s="45" t="s">
        <v>512</v>
      </c>
      <c r="B48" s="46" t="s">
        <v>535</v>
      </c>
      <c r="C48" s="75" t="s">
        <v>536</v>
      </c>
      <c r="D48" s="135" t="s">
        <v>487</v>
      </c>
    </row>
    <row r="49" spans="1:4" ht="45" x14ac:dyDescent="0.25">
      <c r="A49" s="45" t="s">
        <v>537</v>
      </c>
      <c r="B49" s="46" t="s">
        <v>519</v>
      </c>
      <c r="C49" s="75" t="s">
        <v>538</v>
      </c>
      <c r="D49" s="135" t="s">
        <v>487</v>
      </c>
    </row>
    <row r="50" spans="1:4" ht="60" x14ac:dyDescent="0.25">
      <c r="A50" s="45" t="s">
        <v>537</v>
      </c>
      <c r="B50" s="46" t="s">
        <v>539</v>
      </c>
      <c r="C50" s="75" t="s">
        <v>540</v>
      </c>
      <c r="D50" s="135" t="s">
        <v>487</v>
      </c>
    </row>
    <row r="51" spans="1:4" ht="75" x14ac:dyDescent="0.25">
      <c r="A51" s="45" t="s">
        <v>537</v>
      </c>
      <c r="B51" s="46" t="s">
        <v>541</v>
      </c>
      <c r="C51" s="75" t="s">
        <v>542</v>
      </c>
      <c r="D51" s="135" t="s">
        <v>487</v>
      </c>
    </row>
    <row r="52" spans="1:4" ht="45" x14ac:dyDescent="0.25">
      <c r="A52" s="45" t="s">
        <v>537</v>
      </c>
      <c r="B52" s="46" t="s">
        <v>543</v>
      </c>
      <c r="C52" s="75" t="s">
        <v>544</v>
      </c>
      <c r="D52" s="135" t="s">
        <v>487</v>
      </c>
    </row>
    <row r="53" spans="1:4" ht="15" x14ac:dyDescent="0.25">
      <c r="A53" s="45" t="s">
        <v>537</v>
      </c>
      <c r="B53" s="46" t="s">
        <v>545</v>
      </c>
      <c r="C53" s="75" t="s">
        <v>546</v>
      </c>
      <c r="D53" s="135" t="s">
        <v>487</v>
      </c>
    </row>
    <row r="54" spans="1:4" ht="45" x14ac:dyDescent="0.25">
      <c r="A54" s="45" t="s">
        <v>537</v>
      </c>
      <c r="B54" s="46" t="s">
        <v>523</v>
      </c>
      <c r="C54" s="75" t="s">
        <v>547</v>
      </c>
      <c r="D54" s="135" t="s">
        <v>487</v>
      </c>
    </row>
    <row r="55" spans="1:4" ht="60" x14ac:dyDescent="0.25">
      <c r="A55" s="45" t="s">
        <v>537</v>
      </c>
      <c r="B55" s="46" t="s">
        <v>531</v>
      </c>
      <c r="C55" s="75" t="s">
        <v>532</v>
      </c>
      <c r="D55" s="135" t="s">
        <v>487</v>
      </c>
    </row>
    <row r="56" spans="1:4" ht="30" x14ac:dyDescent="0.25">
      <c r="A56" s="45" t="s">
        <v>548</v>
      </c>
      <c r="B56" s="46" t="s">
        <v>549</v>
      </c>
      <c r="C56" s="75" t="s">
        <v>550</v>
      </c>
      <c r="D56" s="135" t="s">
        <v>51</v>
      </c>
    </row>
    <row r="57" spans="1:4" ht="45" x14ac:dyDescent="0.25">
      <c r="A57" s="45" t="s">
        <v>548</v>
      </c>
      <c r="B57" s="46" t="s">
        <v>551</v>
      </c>
      <c r="C57" s="75" t="s">
        <v>552</v>
      </c>
      <c r="D57" s="135" t="s">
        <v>477</v>
      </c>
    </row>
    <row r="58" spans="1:4" ht="30" x14ac:dyDescent="0.25">
      <c r="A58" s="45" t="s">
        <v>548</v>
      </c>
      <c r="B58" s="46" t="s">
        <v>553</v>
      </c>
      <c r="C58" s="75" t="s">
        <v>554</v>
      </c>
      <c r="D58" s="135" t="s">
        <v>487</v>
      </c>
    </row>
    <row r="59" spans="1:4" ht="30" x14ac:dyDescent="0.25">
      <c r="A59" s="45" t="s">
        <v>548</v>
      </c>
      <c r="B59" s="46" t="s">
        <v>555</v>
      </c>
      <c r="C59" s="75" t="s">
        <v>556</v>
      </c>
      <c r="D59" s="135" t="s">
        <v>51</v>
      </c>
    </row>
    <row r="60" spans="1:4" ht="45" x14ac:dyDescent="0.25">
      <c r="A60" s="45" t="s">
        <v>548</v>
      </c>
      <c r="B60" s="46" t="s">
        <v>557</v>
      </c>
      <c r="C60" s="75" t="s">
        <v>558</v>
      </c>
      <c r="D60" s="135" t="s">
        <v>487</v>
      </c>
    </row>
    <row r="61" spans="1:4" ht="45" x14ac:dyDescent="0.25">
      <c r="A61" s="45" t="s">
        <v>548</v>
      </c>
      <c r="B61" s="46" t="s">
        <v>559</v>
      </c>
      <c r="C61" s="75" t="s">
        <v>560</v>
      </c>
      <c r="D61" s="135" t="s">
        <v>487</v>
      </c>
    </row>
    <row r="62" spans="1:4" ht="45" x14ac:dyDescent="0.25">
      <c r="A62" s="45" t="s">
        <v>548</v>
      </c>
      <c r="B62" s="46" t="s">
        <v>561</v>
      </c>
      <c r="C62" s="75" t="s">
        <v>562</v>
      </c>
      <c r="D62" s="135" t="s">
        <v>487</v>
      </c>
    </row>
    <row r="63" spans="1:4" ht="15" x14ac:dyDescent="0.25">
      <c r="A63" s="45" t="s">
        <v>548</v>
      </c>
      <c r="B63" s="46" t="s">
        <v>563</v>
      </c>
      <c r="C63" s="75" t="s">
        <v>564</v>
      </c>
      <c r="D63" s="135" t="s">
        <v>487</v>
      </c>
    </row>
    <row r="64" spans="1:4" ht="30" x14ac:dyDescent="0.25">
      <c r="A64" s="45" t="s">
        <v>548</v>
      </c>
      <c r="B64" s="46" t="s">
        <v>565</v>
      </c>
      <c r="C64" s="75" t="s">
        <v>566</v>
      </c>
      <c r="D64" s="135" t="s">
        <v>487</v>
      </c>
    </row>
    <row r="65" spans="1:4" ht="15" x14ac:dyDescent="0.25">
      <c r="A65" s="45" t="s">
        <v>548</v>
      </c>
      <c r="B65" s="46" t="s">
        <v>567</v>
      </c>
      <c r="C65" s="75" t="s">
        <v>568</v>
      </c>
      <c r="D65" s="135" t="s">
        <v>487</v>
      </c>
    </row>
    <row r="66" spans="1:4" ht="15" x14ac:dyDescent="0.25">
      <c r="A66" s="45" t="s">
        <v>548</v>
      </c>
      <c r="B66" s="46" t="s">
        <v>569</v>
      </c>
      <c r="C66" s="75" t="s">
        <v>570</v>
      </c>
      <c r="D66" s="135" t="s">
        <v>51</v>
      </c>
    </row>
    <row r="67" spans="1:4" ht="15" x14ac:dyDescent="0.25">
      <c r="A67" s="45" t="s">
        <v>548</v>
      </c>
      <c r="B67" s="46" t="s">
        <v>571</v>
      </c>
      <c r="C67" s="75" t="s">
        <v>489</v>
      </c>
      <c r="D67" s="135" t="s">
        <v>487</v>
      </c>
    </row>
    <row r="68" spans="1:4" ht="15" x14ac:dyDescent="0.25">
      <c r="A68" s="45" t="s">
        <v>548</v>
      </c>
      <c r="B68" s="46" t="s">
        <v>572</v>
      </c>
      <c r="C68" s="75" t="s">
        <v>573</v>
      </c>
      <c r="D68" s="135" t="s">
        <v>487</v>
      </c>
    </row>
    <row r="69" spans="1:4" ht="30" x14ac:dyDescent="0.25">
      <c r="A69" s="45" t="s">
        <v>548</v>
      </c>
      <c r="B69" s="46" t="s">
        <v>574</v>
      </c>
      <c r="C69" s="75" t="s">
        <v>575</v>
      </c>
      <c r="D69" s="135" t="s">
        <v>487</v>
      </c>
    </row>
    <row r="70" spans="1:4" ht="15" x14ac:dyDescent="0.25">
      <c r="A70" s="45" t="s">
        <v>548</v>
      </c>
      <c r="B70" s="46" t="s">
        <v>576</v>
      </c>
      <c r="C70" s="75" t="s">
        <v>577</v>
      </c>
      <c r="D70" s="135" t="s">
        <v>487</v>
      </c>
    </row>
    <row r="71" spans="1:4" ht="30" x14ac:dyDescent="0.25">
      <c r="A71" s="45" t="s">
        <v>548</v>
      </c>
      <c r="B71" s="46" t="s">
        <v>578</v>
      </c>
      <c r="C71" s="75" t="s">
        <v>579</v>
      </c>
      <c r="D71" s="135" t="s">
        <v>487</v>
      </c>
    </row>
    <row r="72" spans="1:4" ht="30" x14ac:dyDescent="0.25">
      <c r="A72" s="45" t="s">
        <v>548</v>
      </c>
      <c r="B72" s="46" t="s">
        <v>580</v>
      </c>
      <c r="C72" s="75" t="s">
        <v>579</v>
      </c>
      <c r="D72" s="135" t="s">
        <v>487</v>
      </c>
    </row>
    <row r="73" spans="1:4" ht="15" x14ac:dyDescent="0.25">
      <c r="A73" s="45" t="s">
        <v>581</v>
      </c>
      <c r="B73" s="46" t="s">
        <v>505</v>
      </c>
      <c r="C73" s="75" t="s">
        <v>506</v>
      </c>
      <c r="D73" s="135" t="s">
        <v>51</v>
      </c>
    </row>
    <row r="74" spans="1:4" ht="30" x14ac:dyDescent="0.25">
      <c r="A74" s="45" t="s">
        <v>582</v>
      </c>
      <c r="B74" s="46" t="s">
        <v>509</v>
      </c>
      <c r="C74" s="75" t="s">
        <v>583</v>
      </c>
      <c r="D74" s="135" t="s">
        <v>487</v>
      </c>
    </row>
    <row r="75" spans="1:4" ht="30" x14ac:dyDescent="0.25">
      <c r="A75" s="45" t="s">
        <v>584</v>
      </c>
      <c r="B75" s="46"/>
      <c r="C75" s="75" t="s">
        <v>585</v>
      </c>
      <c r="D75" s="135" t="s">
        <v>51</v>
      </c>
    </row>
    <row r="76" spans="1:4" ht="30" x14ac:dyDescent="0.25">
      <c r="A76" s="45" t="s">
        <v>586</v>
      </c>
      <c r="B76" s="46" t="s">
        <v>587</v>
      </c>
      <c r="C76" s="75" t="s">
        <v>588</v>
      </c>
      <c r="D76" s="135" t="s">
        <v>477</v>
      </c>
    </row>
    <row r="77" spans="1:4" ht="30" x14ac:dyDescent="0.25">
      <c r="A77" s="45" t="s">
        <v>586</v>
      </c>
      <c r="B77" s="46" t="s">
        <v>589</v>
      </c>
      <c r="C77" s="75" t="s">
        <v>590</v>
      </c>
      <c r="D77" s="135" t="s">
        <v>477</v>
      </c>
    </row>
    <row r="78" spans="1:4" ht="30" x14ac:dyDescent="0.25">
      <c r="A78" s="45" t="s">
        <v>586</v>
      </c>
      <c r="B78" s="46" t="s">
        <v>591</v>
      </c>
      <c r="C78" s="75" t="s">
        <v>592</v>
      </c>
      <c r="D78" s="135" t="s">
        <v>477</v>
      </c>
    </row>
    <row r="79" spans="1:4" ht="30" x14ac:dyDescent="0.25">
      <c r="A79" s="45" t="s">
        <v>586</v>
      </c>
      <c r="B79" s="46" t="s">
        <v>593</v>
      </c>
      <c r="C79" s="75" t="s">
        <v>594</v>
      </c>
      <c r="D79" s="135" t="s">
        <v>477</v>
      </c>
    </row>
    <row r="80" spans="1:4" ht="30" x14ac:dyDescent="0.25">
      <c r="A80" s="45" t="s">
        <v>586</v>
      </c>
      <c r="B80" s="46" t="s">
        <v>595</v>
      </c>
      <c r="C80" s="75" t="s">
        <v>596</v>
      </c>
      <c r="D80" s="135" t="s">
        <v>477</v>
      </c>
    </row>
    <row r="81" spans="1:4" ht="30" x14ac:dyDescent="0.25">
      <c r="A81" s="45" t="s">
        <v>597</v>
      </c>
      <c r="B81" s="46" t="s">
        <v>598</v>
      </c>
      <c r="C81" s="75" t="s">
        <v>599</v>
      </c>
      <c r="D81" s="135" t="s">
        <v>477</v>
      </c>
    </row>
    <row r="82" spans="1:4" ht="30" x14ac:dyDescent="0.25">
      <c r="A82" s="45" t="s">
        <v>597</v>
      </c>
      <c r="B82" s="46" t="s">
        <v>600</v>
      </c>
      <c r="C82" s="75" t="s">
        <v>601</v>
      </c>
      <c r="D82" s="135" t="s">
        <v>477</v>
      </c>
    </row>
    <row r="83" spans="1:4" ht="30" x14ac:dyDescent="0.25">
      <c r="A83" s="45" t="s">
        <v>597</v>
      </c>
      <c r="B83" s="46" t="s">
        <v>602</v>
      </c>
      <c r="C83" s="75" t="s">
        <v>603</v>
      </c>
      <c r="D83" s="135" t="s">
        <v>477</v>
      </c>
    </row>
    <row r="84" spans="1:4" ht="30" x14ac:dyDescent="0.25">
      <c r="A84" s="45" t="s">
        <v>604</v>
      </c>
      <c r="B84" s="46" t="s">
        <v>605</v>
      </c>
      <c r="C84" s="75" t="s">
        <v>606</v>
      </c>
      <c r="D84" s="135" t="s">
        <v>477</v>
      </c>
    </row>
    <row r="85" spans="1:4" ht="30" x14ac:dyDescent="0.25">
      <c r="A85" s="45" t="s">
        <v>604</v>
      </c>
      <c r="B85" s="46" t="s">
        <v>607</v>
      </c>
      <c r="C85" s="75" t="s">
        <v>608</v>
      </c>
      <c r="D85" s="135" t="s">
        <v>477</v>
      </c>
    </row>
    <row r="86" spans="1:4" ht="30" x14ac:dyDescent="0.25">
      <c r="A86" s="45" t="s">
        <v>609</v>
      </c>
      <c r="B86" s="46"/>
      <c r="C86" s="75" t="s">
        <v>610</v>
      </c>
      <c r="D86" s="135" t="s">
        <v>477</v>
      </c>
    </row>
  </sheetData>
  <hyperlinks>
    <hyperlink ref="A1" location="Contents!A1" display="Contents" xr:uid="{5B1DDE42-55CA-4B6A-85C3-C9038BA5558B}"/>
  </hyperlinks>
  <pageMargins left="0.70866141732283472" right="0.70866141732283472" top="0.74803149606299213" bottom="0.74803149606299213" header="0.31496062992125984" footer="0.31496062992125984"/>
  <pageSetup paperSize="9" scale="65" fitToHeight="0"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sheetPr>
  <dimension ref="A1:E18"/>
  <sheetViews>
    <sheetView workbookViewId="0">
      <selection activeCell="B13" sqref="B13"/>
    </sheetView>
  </sheetViews>
  <sheetFormatPr defaultColWidth="8.69921875" defaultRowHeight="13.8" x14ac:dyDescent="0.25"/>
  <cols>
    <col min="1" max="1" width="13" style="47" bestFit="1" customWidth="1"/>
    <col min="2" max="2" width="28.5" style="47" customWidth="1"/>
    <col min="3" max="3" width="27.3984375" style="47" customWidth="1"/>
    <col min="4" max="4" width="27.19921875" style="47" customWidth="1"/>
    <col min="5" max="5" width="42.8984375" style="47" customWidth="1"/>
    <col min="6" max="16384" width="8.69921875" style="47"/>
  </cols>
  <sheetData>
    <row r="1" spans="1:5" x14ac:dyDescent="0.25">
      <c r="A1" s="89" t="s">
        <v>2</v>
      </c>
    </row>
    <row r="2" spans="1:5" ht="27.6" x14ac:dyDescent="0.25">
      <c r="A2" s="176" t="s">
        <v>611</v>
      </c>
    </row>
    <row r="4" spans="1:5" ht="15" x14ac:dyDescent="0.25">
      <c r="A4" s="51" t="s">
        <v>612</v>
      </c>
    </row>
    <row r="5" spans="1:5" ht="15" x14ac:dyDescent="0.25">
      <c r="A5" s="51" t="s">
        <v>613</v>
      </c>
    </row>
    <row r="6" spans="1:5" ht="15.6" x14ac:dyDescent="0.25">
      <c r="A6" s="51" t="s">
        <v>92</v>
      </c>
    </row>
    <row r="7" spans="1:5" ht="15" x14ac:dyDescent="0.25">
      <c r="A7" s="51"/>
    </row>
    <row r="8" spans="1:5" ht="30" x14ac:dyDescent="0.25">
      <c r="A8" s="183" t="s">
        <v>614</v>
      </c>
      <c r="B8" s="183" t="s">
        <v>615</v>
      </c>
      <c r="C8" s="183" t="s">
        <v>616</v>
      </c>
      <c r="D8" s="183" t="s">
        <v>617</v>
      </c>
      <c r="E8" s="183" t="s">
        <v>618</v>
      </c>
    </row>
    <row r="9" spans="1:5" ht="45" x14ac:dyDescent="0.25">
      <c r="A9" s="21" t="s">
        <v>619</v>
      </c>
      <c r="B9" s="21" t="s">
        <v>620</v>
      </c>
      <c r="C9" s="21" t="s">
        <v>621</v>
      </c>
      <c r="D9" s="21" t="s">
        <v>622</v>
      </c>
      <c r="E9" s="21" t="s">
        <v>623</v>
      </c>
    </row>
    <row r="10" spans="1:5" ht="15" x14ac:dyDescent="0.25">
      <c r="A10" s="21"/>
      <c r="B10" s="21"/>
      <c r="C10" s="21"/>
      <c r="D10" s="21"/>
      <c r="E10" s="21"/>
    </row>
    <row r="11" spans="1:5" ht="15" x14ac:dyDescent="0.25">
      <c r="A11" s="21"/>
      <c r="B11" s="21"/>
      <c r="C11" s="21"/>
      <c r="D11" s="21"/>
      <c r="E11" s="21"/>
    </row>
    <row r="12" spans="1:5" ht="15" x14ac:dyDescent="0.25">
      <c r="A12" s="21"/>
      <c r="B12" s="21"/>
      <c r="C12" s="21"/>
      <c r="D12" s="21"/>
      <c r="E12" s="21"/>
    </row>
    <row r="13" spans="1:5" ht="15" x14ac:dyDescent="0.25">
      <c r="A13" s="21"/>
      <c r="B13" s="21"/>
      <c r="C13" s="21"/>
      <c r="D13" s="21"/>
      <c r="E13" s="21"/>
    </row>
    <row r="14" spans="1:5" ht="15" x14ac:dyDescent="0.25">
      <c r="A14" s="21"/>
      <c r="B14" s="21"/>
      <c r="C14" s="21"/>
      <c r="D14" s="21"/>
      <c r="E14" s="21"/>
    </row>
    <row r="15" spans="1:5" ht="15" x14ac:dyDescent="0.25">
      <c r="A15" s="21"/>
      <c r="B15" s="21"/>
      <c r="C15" s="21"/>
      <c r="D15" s="21"/>
      <c r="E15" s="21"/>
    </row>
    <row r="16" spans="1:5" ht="15" x14ac:dyDescent="0.25">
      <c r="A16" s="21"/>
      <c r="B16" s="21"/>
      <c r="C16" s="21"/>
      <c r="D16" s="21"/>
      <c r="E16" s="21"/>
    </row>
    <row r="17" spans="1:5" ht="15" x14ac:dyDescent="0.25">
      <c r="A17" s="21"/>
      <c r="B17" s="21"/>
      <c r="C17" s="21"/>
      <c r="D17" s="21"/>
      <c r="E17" s="21"/>
    </row>
    <row r="18" spans="1:5" ht="15" x14ac:dyDescent="0.25">
      <c r="A18" s="21"/>
      <c r="B18" s="21"/>
      <c r="C18" s="21"/>
      <c r="D18" s="21"/>
      <c r="E18" s="21"/>
    </row>
  </sheetData>
  <hyperlinks>
    <hyperlink ref="A1" location="Contents!A1" display="Contents" xr:uid="{3A7E3EFA-8558-422E-B1E7-CE9C57883A2C}"/>
  </hyperlinks>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sheetPr>
  <dimension ref="A1:F31"/>
  <sheetViews>
    <sheetView workbookViewId="0">
      <selection activeCell="C12" sqref="C12"/>
    </sheetView>
  </sheetViews>
  <sheetFormatPr defaultColWidth="8.69921875" defaultRowHeight="13.8" x14ac:dyDescent="0.25"/>
  <cols>
    <col min="1" max="1" width="14.19921875" style="47" bestFit="1" customWidth="1"/>
    <col min="2" max="2" width="28.5" style="47" customWidth="1"/>
    <col min="3" max="3" width="27.3984375" style="47" customWidth="1"/>
    <col min="4" max="4" width="27.19921875" style="47" customWidth="1"/>
    <col min="5" max="5" width="42.8984375" style="47" customWidth="1"/>
    <col min="6" max="6" width="38.5" style="47" customWidth="1"/>
    <col min="7" max="16384" width="8.69921875" style="47"/>
  </cols>
  <sheetData>
    <row r="1" spans="1:6" x14ac:dyDescent="0.25">
      <c r="A1" s="89" t="s">
        <v>2</v>
      </c>
    </row>
    <row r="2" spans="1:6" ht="27.6" x14ac:dyDescent="0.25">
      <c r="A2" s="176" t="s">
        <v>624</v>
      </c>
    </row>
    <row r="4" spans="1:6" ht="15" x14ac:dyDescent="0.25">
      <c r="A4" s="51" t="s">
        <v>625</v>
      </c>
    </row>
    <row r="5" spans="1:6" ht="15.6" x14ac:dyDescent="0.25">
      <c r="A5" s="51" t="s">
        <v>92</v>
      </c>
    </row>
    <row r="6" spans="1:6" ht="15" x14ac:dyDescent="0.25">
      <c r="A6" s="51"/>
    </row>
    <row r="7" spans="1:6" ht="45" x14ac:dyDescent="0.25">
      <c r="A7" s="184" t="s">
        <v>626</v>
      </c>
      <c r="B7" s="185" t="s">
        <v>615</v>
      </c>
      <c r="C7" s="185" t="s">
        <v>627</v>
      </c>
      <c r="D7" s="185" t="s">
        <v>628</v>
      </c>
      <c r="E7" s="186" t="s">
        <v>629</v>
      </c>
      <c r="F7" s="185" t="s">
        <v>630</v>
      </c>
    </row>
    <row r="8" spans="1:6" s="76" customFormat="1" ht="30" x14ac:dyDescent="0.25">
      <c r="A8" s="35" t="s">
        <v>631</v>
      </c>
      <c r="B8" s="35" t="s">
        <v>632</v>
      </c>
      <c r="C8" s="35" t="s">
        <v>60</v>
      </c>
      <c r="D8" s="35" t="s">
        <v>633</v>
      </c>
      <c r="E8" s="35" t="s">
        <v>634</v>
      </c>
      <c r="F8" s="35"/>
    </row>
    <row r="9" spans="1:6" ht="15" x14ac:dyDescent="0.25">
      <c r="A9" s="35"/>
      <c r="B9" s="35"/>
      <c r="C9" s="35"/>
      <c r="D9" s="35"/>
      <c r="F9" s="35"/>
    </row>
    <row r="10" spans="1:6" ht="15" x14ac:dyDescent="0.25">
      <c r="A10" s="35"/>
      <c r="B10" s="35"/>
      <c r="C10" s="35"/>
      <c r="D10" s="35"/>
      <c r="E10" s="35"/>
      <c r="F10" s="35"/>
    </row>
    <row r="11" spans="1:6" ht="15" x14ac:dyDescent="0.25">
      <c r="A11" s="35"/>
      <c r="B11" s="35"/>
      <c r="C11" s="35"/>
      <c r="D11" s="35"/>
      <c r="E11" s="35"/>
      <c r="F11" s="35"/>
    </row>
    <row r="12" spans="1:6" ht="15" x14ac:dyDescent="0.25">
      <c r="A12" s="35"/>
      <c r="B12" s="35"/>
      <c r="C12" s="35"/>
      <c r="D12" s="35"/>
      <c r="E12" s="35"/>
      <c r="F12" s="35"/>
    </row>
    <row r="13" spans="1:6" ht="15" x14ac:dyDescent="0.25">
      <c r="A13" s="35"/>
      <c r="B13" s="35"/>
      <c r="C13" s="35"/>
      <c r="D13" s="35"/>
      <c r="E13" s="35"/>
      <c r="F13" s="35"/>
    </row>
    <row r="14" spans="1:6" ht="15" x14ac:dyDescent="0.25">
      <c r="A14" s="35"/>
      <c r="B14" s="35"/>
      <c r="C14" s="35"/>
      <c r="D14" s="35"/>
      <c r="E14" s="35"/>
      <c r="F14" s="35"/>
    </row>
    <row r="15" spans="1:6" ht="15" x14ac:dyDescent="0.25">
      <c r="A15" s="35"/>
      <c r="B15" s="35"/>
      <c r="C15" s="35"/>
      <c r="D15" s="35"/>
      <c r="E15" s="35"/>
      <c r="F15" s="35"/>
    </row>
    <row r="16" spans="1:6" ht="15" x14ac:dyDescent="0.25">
      <c r="A16" s="35"/>
      <c r="B16" s="35"/>
      <c r="C16" s="35"/>
      <c r="D16" s="35"/>
      <c r="E16" s="35"/>
      <c r="F16" s="35"/>
    </row>
    <row r="17" spans="1:6" ht="15" x14ac:dyDescent="0.25">
      <c r="A17" s="35"/>
      <c r="B17" s="35"/>
      <c r="C17" s="35"/>
      <c r="D17" s="35"/>
      <c r="E17" s="35"/>
      <c r="F17" s="35"/>
    </row>
    <row r="22" spans="1:6" ht="13.2" customHeight="1" x14ac:dyDescent="0.25"/>
    <row r="24" spans="1:6" ht="15" x14ac:dyDescent="0.25">
      <c r="C24" s="141"/>
    </row>
    <row r="27" spans="1:6" x14ac:dyDescent="0.25">
      <c r="C27" s="142"/>
    </row>
    <row r="28" spans="1:6" x14ac:dyDescent="0.25">
      <c r="C28" s="143"/>
    </row>
    <row r="29" spans="1:6" x14ac:dyDescent="0.25">
      <c r="C29" s="143"/>
    </row>
    <row r="30" spans="1:6" x14ac:dyDescent="0.25">
      <c r="C30" s="144"/>
    </row>
    <row r="31" spans="1:6" x14ac:dyDescent="0.25">
      <c r="C31" s="143"/>
    </row>
  </sheetData>
  <hyperlinks>
    <hyperlink ref="A1" location="Contents!A1" display="Contents" xr:uid="{37E0526D-5E27-4097-A65B-B1E9F1665F14}"/>
  </hyperlinks>
  <pageMargins left="0.7" right="0.7" top="0.75" bottom="0.75" header="0.3" footer="0.3"/>
  <pageSetup paperSize="9" orientation="portrait" verticalDpi="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90A37-44FA-42E0-848F-232C9F99913E}">
  <sheetPr>
    <tabColor theme="9"/>
  </sheetPr>
  <dimension ref="A1:B16"/>
  <sheetViews>
    <sheetView workbookViewId="0">
      <selection activeCell="B19" sqref="B19"/>
    </sheetView>
  </sheetViews>
  <sheetFormatPr defaultColWidth="8.69921875" defaultRowHeight="13.8" x14ac:dyDescent="0.25"/>
  <cols>
    <col min="1" max="1" width="16.5" style="47" customWidth="1"/>
    <col min="2" max="2" width="86.5" style="47" customWidth="1"/>
    <col min="3" max="16384" width="8.69921875" style="47"/>
  </cols>
  <sheetData>
    <row r="1" spans="1:2" x14ac:dyDescent="0.25">
      <c r="A1" s="100" t="s">
        <v>2</v>
      </c>
    </row>
    <row r="2" spans="1:2" ht="27.6" x14ac:dyDescent="0.25">
      <c r="A2" s="176" t="s">
        <v>635</v>
      </c>
    </row>
    <row r="4" spans="1:2" ht="15" x14ac:dyDescent="0.25">
      <c r="A4" s="51" t="s">
        <v>64</v>
      </c>
    </row>
    <row r="6" spans="1:2" ht="15.6" x14ac:dyDescent="0.25">
      <c r="A6" s="187" t="s">
        <v>636</v>
      </c>
      <c r="B6" s="187" t="s">
        <v>637</v>
      </c>
    </row>
    <row r="7" spans="1:2" ht="15" x14ac:dyDescent="0.25">
      <c r="A7" s="80"/>
      <c r="B7" s="80"/>
    </row>
    <row r="8" spans="1:2" ht="15" x14ac:dyDescent="0.25">
      <c r="A8" s="83"/>
      <c r="B8" s="83"/>
    </row>
    <row r="9" spans="1:2" ht="15" x14ac:dyDescent="0.25">
      <c r="A9" s="80"/>
      <c r="B9" s="80"/>
    </row>
    <row r="10" spans="1:2" ht="15" x14ac:dyDescent="0.25">
      <c r="A10" s="83"/>
      <c r="B10" s="83"/>
    </row>
    <row r="11" spans="1:2" ht="15" x14ac:dyDescent="0.25">
      <c r="A11" s="80"/>
      <c r="B11" s="80"/>
    </row>
    <row r="12" spans="1:2" ht="15" x14ac:dyDescent="0.25">
      <c r="A12" s="83"/>
      <c r="B12" s="83"/>
    </row>
    <row r="13" spans="1:2" ht="15" x14ac:dyDescent="0.25">
      <c r="A13" s="80"/>
      <c r="B13" s="80"/>
    </row>
    <row r="14" spans="1:2" ht="15" x14ac:dyDescent="0.25">
      <c r="A14" s="83"/>
      <c r="B14" s="83"/>
    </row>
    <row r="15" spans="1:2" ht="15" x14ac:dyDescent="0.25">
      <c r="A15" s="80"/>
      <c r="B15" s="80"/>
    </row>
    <row r="16" spans="1:2" ht="15" x14ac:dyDescent="0.25">
      <c r="A16" s="98"/>
      <c r="B16" s="98"/>
    </row>
  </sheetData>
  <hyperlinks>
    <hyperlink ref="A1" location="Contents!A1" display="Contents" xr:uid="{559DA6CE-AFF4-4796-A27B-918FB376D50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83C67-6A74-4EC0-BBE9-1F3BB9612DD7}">
  <sheetPr>
    <tabColor rgb="FF0070C0"/>
  </sheetPr>
  <dimension ref="A1:AG228"/>
  <sheetViews>
    <sheetView zoomScaleNormal="100" workbookViewId="0">
      <selection activeCell="V8" sqref="V8"/>
    </sheetView>
  </sheetViews>
  <sheetFormatPr defaultColWidth="8.69921875" defaultRowHeight="13.8" x14ac:dyDescent="0.25"/>
  <cols>
    <col min="1" max="1" width="18.69921875" style="84" customWidth="1"/>
    <col min="2" max="2" width="12.09765625" style="84" customWidth="1"/>
    <col min="3" max="3" width="16.19921875" style="84" customWidth="1"/>
    <col min="4" max="4" width="11" style="84" customWidth="1"/>
    <col min="5" max="5" width="16.69921875" style="84" customWidth="1"/>
    <col min="6" max="6" width="19" style="84" customWidth="1"/>
    <col min="7" max="30" width="8.69921875" style="84"/>
    <col min="31" max="31" width="6.69921875" style="84" customWidth="1"/>
    <col min="32" max="32" width="7" style="84" customWidth="1"/>
    <col min="33" max="33" width="6.3984375" style="84" customWidth="1"/>
    <col min="34" max="16384" width="8.69921875" style="84"/>
  </cols>
  <sheetData>
    <row r="1" spans="1:33" x14ac:dyDescent="0.25">
      <c r="A1" s="89" t="s">
        <v>2</v>
      </c>
    </row>
    <row r="2" spans="1:33" ht="27.6" x14ac:dyDescent="0.25">
      <c r="A2" s="188" t="s">
        <v>638</v>
      </c>
    </row>
    <row r="4" spans="1:33" ht="15" x14ac:dyDescent="0.25">
      <c r="A4" s="69" t="s">
        <v>639</v>
      </c>
    </row>
    <row r="6" spans="1:33" ht="26.4" customHeight="1" x14ac:dyDescent="0.25">
      <c r="A6" s="221" t="s">
        <v>640</v>
      </c>
      <c r="B6" s="222"/>
      <c r="C6" s="222"/>
      <c r="D6" s="222"/>
      <c r="E6" s="222"/>
      <c r="F6" s="223"/>
      <c r="G6" s="233" t="s">
        <v>641</v>
      </c>
      <c r="H6" s="234"/>
      <c r="I6" s="234"/>
      <c r="J6" s="234"/>
      <c r="K6" s="234"/>
      <c r="L6" s="234"/>
      <c r="M6" s="234"/>
      <c r="N6" s="234"/>
      <c r="O6" s="234"/>
      <c r="P6" s="234"/>
      <c r="Q6" s="234"/>
      <c r="R6" s="234"/>
      <c r="S6" s="234"/>
      <c r="T6" s="234"/>
      <c r="U6" s="234"/>
      <c r="V6" s="234"/>
      <c r="W6" s="234"/>
      <c r="X6" s="234"/>
      <c r="Y6" s="234"/>
      <c r="Z6" s="234"/>
      <c r="AA6" s="234"/>
      <c r="AB6" s="235"/>
      <c r="AC6" s="86"/>
    </row>
    <row r="7" spans="1:33" ht="15.6" customHeight="1" x14ac:dyDescent="0.25">
      <c r="A7" s="224"/>
      <c r="B7" s="225"/>
      <c r="C7" s="225"/>
      <c r="D7" s="225"/>
      <c r="E7" s="225"/>
      <c r="F7" s="226"/>
      <c r="G7" s="230" t="s">
        <v>642</v>
      </c>
      <c r="H7" s="231"/>
      <c r="I7" s="231"/>
      <c r="J7" s="231"/>
      <c r="K7" s="232"/>
      <c r="L7" s="230" t="s">
        <v>643</v>
      </c>
      <c r="M7" s="231"/>
      <c r="N7" s="231"/>
      <c r="O7" s="231"/>
      <c r="P7" s="232"/>
      <c r="Q7" s="227" t="s">
        <v>644</v>
      </c>
      <c r="R7" s="228"/>
      <c r="S7" s="228"/>
      <c r="T7" s="228"/>
      <c r="U7" s="228"/>
      <c r="V7" s="228"/>
      <c r="W7" s="228"/>
      <c r="X7" s="228"/>
      <c r="Y7" s="228"/>
      <c r="Z7" s="228"/>
      <c r="AA7" s="228"/>
      <c r="AB7" s="229"/>
      <c r="AC7" s="87"/>
    </row>
    <row r="8" spans="1:33" ht="114" customHeight="1" x14ac:dyDescent="0.25">
      <c r="A8" s="189" t="s">
        <v>645</v>
      </c>
      <c r="B8" s="189" t="s">
        <v>646</v>
      </c>
      <c r="C8" s="189" t="s">
        <v>647</v>
      </c>
      <c r="D8" s="189" t="s">
        <v>648</v>
      </c>
      <c r="E8" s="189" t="s">
        <v>649</v>
      </c>
      <c r="F8" s="189" t="s">
        <v>650</v>
      </c>
      <c r="G8" s="190" t="s">
        <v>651</v>
      </c>
      <c r="H8" s="191" t="s">
        <v>652</v>
      </c>
      <c r="I8" s="191" t="s">
        <v>653</v>
      </c>
      <c r="J8" s="191" t="s">
        <v>644</v>
      </c>
      <c r="K8" s="192" t="s">
        <v>654</v>
      </c>
      <c r="L8" s="191" t="s">
        <v>655</v>
      </c>
      <c r="M8" s="191" t="s">
        <v>184</v>
      </c>
      <c r="N8" s="191" t="s">
        <v>656</v>
      </c>
      <c r="O8" s="191" t="s">
        <v>644</v>
      </c>
      <c r="P8" s="192" t="s">
        <v>654</v>
      </c>
      <c r="Q8" s="191" t="s">
        <v>657</v>
      </c>
      <c r="R8" s="191" t="s">
        <v>658</v>
      </c>
      <c r="S8" s="191" t="s">
        <v>659</v>
      </c>
      <c r="T8" s="191" t="s">
        <v>660</v>
      </c>
      <c r="U8" s="191" t="s">
        <v>661</v>
      </c>
      <c r="V8" s="191" t="s">
        <v>662</v>
      </c>
      <c r="W8" s="191" t="s">
        <v>663</v>
      </c>
      <c r="X8" s="191" t="s">
        <v>664</v>
      </c>
      <c r="Y8" s="191" t="s">
        <v>665</v>
      </c>
      <c r="Z8" s="191" t="s">
        <v>57</v>
      </c>
      <c r="AA8" s="191" t="s">
        <v>666</v>
      </c>
      <c r="AB8" s="192" t="s">
        <v>654</v>
      </c>
      <c r="AC8" s="192" t="s">
        <v>667</v>
      </c>
      <c r="AE8" s="137"/>
      <c r="AF8" s="137"/>
      <c r="AG8" s="137"/>
    </row>
    <row r="9" spans="1:33" ht="15" x14ac:dyDescent="0.25">
      <c r="A9" s="81"/>
      <c r="B9" s="81"/>
      <c r="C9" s="81"/>
      <c r="D9" s="81"/>
      <c r="E9" s="81"/>
      <c r="F9" s="81"/>
      <c r="G9" s="81"/>
      <c r="H9" s="81"/>
      <c r="I9" s="81"/>
      <c r="J9" s="81"/>
      <c r="K9" s="81">
        <f t="shared" ref="K9:K31" si="0">SUM(G9:J9)</f>
        <v>0</v>
      </c>
      <c r="L9" s="81"/>
      <c r="M9" s="81"/>
      <c r="N9" s="81"/>
      <c r="O9" s="81"/>
      <c r="P9" s="81">
        <f t="shared" ref="P9:P31" si="1">SUM(L9:N9)</f>
        <v>0</v>
      </c>
      <c r="Q9" s="81"/>
      <c r="R9" s="81"/>
      <c r="S9" s="81"/>
      <c r="T9" s="81"/>
      <c r="U9" s="81"/>
      <c r="V9" s="81"/>
      <c r="W9" s="81"/>
      <c r="X9" s="81"/>
      <c r="Y9" s="81"/>
      <c r="Z9" s="81"/>
      <c r="AA9" s="81"/>
      <c r="AB9" s="81">
        <f t="shared" ref="AB9:AB31" si="2">SUM(Q9:X9)</f>
        <v>0</v>
      </c>
      <c r="AC9" s="81">
        <f>AB9+P9+K9</f>
        <v>0</v>
      </c>
      <c r="AE9" s="138"/>
      <c r="AF9" s="138"/>
      <c r="AG9" s="138"/>
    </row>
    <row r="10" spans="1:33" ht="15" x14ac:dyDescent="0.25">
      <c r="A10" s="82"/>
      <c r="B10" s="82"/>
      <c r="C10" s="82"/>
      <c r="D10" s="82"/>
      <c r="E10" s="82"/>
      <c r="F10" s="82"/>
      <c r="G10" s="82"/>
      <c r="H10" s="82"/>
      <c r="I10" s="82"/>
      <c r="J10" s="82"/>
      <c r="K10" s="82">
        <f t="shared" si="0"/>
        <v>0</v>
      </c>
      <c r="L10" s="82"/>
      <c r="M10" s="82"/>
      <c r="N10" s="82"/>
      <c r="O10" s="82"/>
      <c r="P10" s="82">
        <f t="shared" si="1"/>
        <v>0</v>
      </c>
      <c r="Q10" s="82"/>
      <c r="R10" s="82"/>
      <c r="S10" s="82"/>
      <c r="T10" s="82"/>
      <c r="U10" s="82"/>
      <c r="V10" s="82"/>
      <c r="W10" s="82"/>
      <c r="X10" s="82"/>
      <c r="Y10" s="82"/>
      <c r="Z10" s="82"/>
      <c r="AA10" s="82"/>
      <c r="AB10" s="82">
        <f t="shared" si="2"/>
        <v>0</v>
      </c>
      <c r="AC10" s="82">
        <f t="shared" ref="AC10:AC32" si="3">AB10+P10+K10</f>
        <v>0</v>
      </c>
      <c r="AE10" s="138"/>
      <c r="AF10" s="138"/>
      <c r="AG10" s="138"/>
    </row>
    <row r="11" spans="1:33" ht="15" x14ac:dyDescent="0.25">
      <c r="A11" s="81"/>
      <c r="B11" s="81"/>
      <c r="C11" s="81"/>
      <c r="D11" s="81"/>
      <c r="E11" s="81"/>
      <c r="F11" s="81"/>
      <c r="G11" s="81"/>
      <c r="H11" s="81"/>
      <c r="I11" s="81"/>
      <c r="J11" s="81"/>
      <c r="K11" s="81">
        <f t="shared" si="0"/>
        <v>0</v>
      </c>
      <c r="L11" s="81"/>
      <c r="M11" s="81"/>
      <c r="N11" s="81"/>
      <c r="O11" s="81"/>
      <c r="P11" s="81">
        <f t="shared" si="1"/>
        <v>0</v>
      </c>
      <c r="Q11" s="81"/>
      <c r="R11" s="81"/>
      <c r="S11" s="81"/>
      <c r="T11" s="81"/>
      <c r="U11" s="81"/>
      <c r="V11" s="81"/>
      <c r="W11" s="81"/>
      <c r="X11" s="81"/>
      <c r="Y11" s="81"/>
      <c r="Z11" s="81"/>
      <c r="AA11" s="81"/>
      <c r="AB11" s="81">
        <f t="shared" si="2"/>
        <v>0</v>
      </c>
      <c r="AC11" s="81">
        <f t="shared" si="3"/>
        <v>0</v>
      </c>
      <c r="AE11" s="138"/>
      <c r="AF11" s="138"/>
      <c r="AG11" s="138"/>
    </row>
    <row r="12" spans="1:33" ht="15" x14ac:dyDescent="0.25">
      <c r="A12" s="82"/>
      <c r="B12" s="82"/>
      <c r="C12" s="82"/>
      <c r="D12" s="82"/>
      <c r="E12" s="82"/>
      <c r="F12" s="82"/>
      <c r="G12" s="82"/>
      <c r="H12" s="82"/>
      <c r="I12" s="82"/>
      <c r="J12" s="82"/>
      <c r="K12" s="82">
        <f t="shared" si="0"/>
        <v>0</v>
      </c>
      <c r="L12" s="82"/>
      <c r="M12" s="82"/>
      <c r="N12" s="82"/>
      <c r="O12" s="82"/>
      <c r="P12" s="82">
        <f t="shared" si="1"/>
        <v>0</v>
      </c>
      <c r="Q12" s="82"/>
      <c r="R12" s="82"/>
      <c r="S12" s="82"/>
      <c r="T12" s="82"/>
      <c r="U12" s="82"/>
      <c r="V12" s="82"/>
      <c r="W12" s="82"/>
      <c r="X12" s="82"/>
      <c r="Y12" s="82"/>
      <c r="Z12" s="82"/>
      <c r="AA12" s="82"/>
      <c r="AB12" s="82">
        <f t="shared" si="2"/>
        <v>0</v>
      </c>
      <c r="AC12" s="82">
        <f t="shared" si="3"/>
        <v>0</v>
      </c>
      <c r="AE12" s="138"/>
      <c r="AF12" s="138"/>
      <c r="AG12" s="138"/>
    </row>
    <row r="13" spans="1:33" ht="15" x14ac:dyDescent="0.25">
      <c r="A13" s="81"/>
      <c r="B13" s="81"/>
      <c r="C13" s="81"/>
      <c r="D13" s="81"/>
      <c r="E13" s="81"/>
      <c r="F13" s="81"/>
      <c r="G13" s="81"/>
      <c r="H13" s="81"/>
      <c r="I13" s="81"/>
      <c r="J13" s="81"/>
      <c r="K13" s="81">
        <f t="shared" si="0"/>
        <v>0</v>
      </c>
      <c r="L13" s="81"/>
      <c r="M13" s="81"/>
      <c r="N13" s="81"/>
      <c r="O13" s="81"/>
      <c r="P13" s="81">
        <f t="shared" si="1"/>
        <v>0</v>
      </c>
      <c r="Q13" s="81"/>
      <c r="R13" s="81"/>
      <c r="S13" s="81"/>
      <c r="T13" s="81"/>
      <c r="U13" s="81"/>
      <c r="V13" s="81"/>
      <c r="W13" s="81"/>
      <c r="X13" s="81"/>
      <c r="Y13" s="81"/>
      <c r="Z13" s="81"/>
      <c r="AA13" s="81"/>
      <c r="AB13" s="81">
        <f t="shared" si="2"/>
        <v>0</v>
      </c>
      <c r="AC13" s="81">
        <f t="shared" si="3"/>
        <v>0</v>
      </c>
      <c r="AE13" s="138"/>
      <c r="AF13" s="138"/>
      <c r="AG13" s="138"/>
    </row>
    <row r="14" spans="1:33" ht="15" x14ac:dyDescent="0.25">
      <c r="A14" s="82"/>
      <c r="B14" s="82"/>
      <c r="C14" s="82"/>
      <c r="D14" s="82"/>
      <c r="E14" s="82"/>
      <c r="F14" s="82"/>
      <c r="G14" s="82"/>
      <c r="H14" s="82"/>
      <c r="I14" s="82"/>
      <c r="J14" s="82"/>
      <c r="K14" s="82">
        <f t="shared" si="0"/>
        <v>0</v>
      </c>
      <c r="L14" s="82"/>
      <c r="M14" s="82"/>
      <c r="N14" s="82"/>
      <c r="O14" s="82"/>
      <c r="P14" s="82">
        <f t="shared" si="1"/>
        <v>0</v>
      </c>
      <c r="Q14" s="82"/>
      <c r="R14" s="82"/>
      <c r="S14" s="82"/>
      <c r="T14" s="82"/>
      <c r="U14" s="82"/>
      <c r="V14" s="82"/>
      <c r="W14" s="82"/>
      <c r="X14" s="82"/>
      <c r="Y14" s="82"/>
      <c r="Z14" s="82"/>
      <c r="AA14" s="82"/>
      <c r="AB14" s="82">
        <f t="shared" si="2"/>
        <v>0</v>
      </c>
      <c r="AC14" s="82">
        <f t="shared" si="3"/>
        <v>0</v>
      </c>
      <c r="AE14" s="138"/>
      <c r="AF14" s="138"/>
      <c r="AG14" s="138"/>
    </row>
    <row r="15" spans="1:33" ht="15" x14ac:dyDescent="0.25">
      <c r="A15" s="81"/>
      <c r="B15" s="81"/>
      <c r="C15" s="81"/>
      <c r="D15" s="81"/>
      <c r="E15" s="81"/>
      <c r="F15" s="81"/>
      <c r="G15" s="81"/>
      <c r="H15" s="81"/>
      <c r="I15" s="81"/>
      <c r="J15" s="81"/>
      <c r="K15" s="81">
        <f t="shared" si="0"/>
        <v>0</v>
      </c>
      <c r="L15" s="81"/>
      <c r="M15" s="81"/>
      <c r="N15" s="81"/>
      <c r="O15" s="81"/>
      <c r="P15" s="81">
        <f t="shared" si="1"/>
        <v>0</v>
      </c>
      <c r="Q15" s="81"/>
      <c r="R15" s="81"/>
      <c r="S15" s="81"/>
      <c r="T15" s="81"/>
      <c r="U15" s="81"/>
      <c r="V15" s="81"/>
      <c r="W15" s="81"/>
      <c r="X15" s="81"/>
      <c r="Y15" s="81"/>
      <c r="Z15" s="81"/>
      <c r="AA15" s="81"/>
      <c r="AB15" s="81">
        <f t="shared" si="2"/>
        <v>0</v>
      </c>
      <c r="AC15" s="81">
        <f t="shared" si="3"/>
        <v>0</v>
      </c>
      <c r="AE15" s="138"/>
      <c r="AF15" s="138"/>
      <c r="AG15" s="138"/>
    </row>
    <row r="16" spans="1:33" ht="15" x14ac:dyDescent="0.25">
      <c r="A16" s="82"/>
      <c r="B16" s="82"/>
      <c r="C16" s="82"/>
      <c r="D16" s="82"/>
      <c r="E16" s="82"/>
      <c r="F16" s="82"/>
      <c r="G16" s="82"/>
      <c r="H16" s="82"/>
      <c r="I16" s="82"/>
      <c r="J16" s="82"/>
      <c r="K16" s="82">
        <f t="shared" si="0"/>
        <v>0</v>
      </c>
      <c r="L16" s="82"/>
      <c r="M16" s="82"/>
      <c r="N16" s="82"/>
      <c r="O16" s="82"/>
      <c r="P16" s="82">
        <f t="shared" si="1"/>
        <v>0</v>
      </c>
      <c r="Q16" s="82"/>
      <c r="R16" s="82"/>
      <c r="S16" s="82"/>
      <c r="T16" s="82"/>
      <c r="U16" s="82"/>
      <c r="V16" s="82"/>
      <c r="W16" s="82"/>
      <c r="X16" s="82"/>
      <c r="Y16" s="82"/>
      <c r="Z16" s="82"/>
      <c r="AA16" s="82"/>
      <c r="AB16" s="82">
        <f t="shared" si="2"/>
        <v>0</v>
      </c>
      <c r="AC16" s="82">
        <f t="shared" si="3"/>
        <v>0</v>
      </c>
      <c r="AE16" s="138"/>
      <c r="AF16" s="138"/>
      <c r="AG16" s="138"/>
    </row>
    <row r="17" spans="1:33" ht="15" x14ac:dyDescent="0.25">
      <c r="A17" s="81"/>
      <c r="B17" s="81"/>
      <c r="C17" s="81"/>
      <c r="D17" s="81"/>
      <c r="E17" s="81"/>
      <c r="F17" s="81"/>
      <c r="G17" s="81"/>
      <c r="H17" s="81"/>
      <c r="I17" s="81"/>
      <c r="J17" s="81"/>
      <c r="K17" s="81">
        <f t="shared" si="0"/>
        <v>0</v>
      </c>
      <c r="L17" s="81"/>
      <c r="M17" s="81"/>
      <c r="N17" s="81"/>
      <c r="O17" s="81"/>
      <c r="P17" s="81">
        <f t="shared" si="1"/>
        <v>0</v>
      </c>
      <c r="Q17" s="81"/>
      <c r="R17" s="81"/>
      <c r="S17" s="81"/>
      <c r="T17" s="81"/>
      <c r="U17" s="81"/>
      <c r="V17" s="81"/>
      <c r="W17" s="81"/>
      <c r="X17" s="81"/>
      <c r="Y17" s="81"/>
      <c r="Z17" s="81"/>
      <c r="AA17" s="81"/>
      <c r="AB17" s="81">
        <f t="shared" si="2"/>
        <v>0</v>
      </c>
      <c r="AC17" s="81">
        <f t="shared" si="3"/>
        <v>0</v>
      </c>
      <c r="AE17" s="138"/>
      <c r="AF17" s="138"/>
      <c r="AG17" s="138"/>
    </row>
    <row r="18" spans="1:33" ht="15" x14ac:dyDescent="0.25">
      <c r="A18" s="82"/>
      <c r="B18" s="82"/>
      <c r="C18" s="82"/>
      <c r="D18" s="82"/>
      <c r="E18" s="82"/>
      <c r="F18" s="82"/>
      <c r="G18" s="82"/>
      <c r="H18" s="82"/>
      <c r="I18" s="82"/>
      <c r="J18" s="82"/>
      <c r="K18" s="82">
        <f t="shared" si="0"/>
        <v>0</v>
      </c>
      <c r="L18" s="82"/>
      <c r="M18" s="82"/>
      <c r="N18" s="82"/>
      <c r="O18" s="82"/>
      <c r="P18" s="82">
        <f t="shared" si="1"/>
        <v>0</v>
      </c>
      <c r="Q18" s="82"/>
      <c r="R18" s="82"/>
      <c r="S18" s="82"/>
      <c r="T18" s="82"/>
      <c r="U18" s="82"/>
      <c r="V18" s="82"/>
      <c r="W18" s="82"/>
      <c r="X18" s="82"/>
      <c r="Y18" s="82"/>
      <c r="Z18" s="82"/>
      <c r="AA18" s="82"/>
      <c r="AB18" s="82">
        <f t="shared" si="2"/>
        <v>0</v>
      </c>
      <c r="AC18" s="82">
        <f t="shared" si="3"/>
        <v>0</v>
      </c>
      <c r="AE18" s="138"/>
      <c r="AF18" s="138"/>
      <c r="AG18" s="138"/>
    </row>
    <row r="19" spans="1:33" ht="15" x14ac:dyDescent="0.25">
      <c r="A19" s="81"/>
      <c r="B19" s="81"/>
      <c r="C19" s="81"/>
      <c r="D19" s="81"/>
      <c r="E19" s="81"/>
      <c r="F19" s="81"/>
      <c r="G19" s="81"/>
      <c r="H19" s="81"/>
      <c r="I19" s="81"/>
      <c r="J19" s="81"/>
      <c r="K19" s="81">
        <f t="shared" si="0"/>
        <v>0</v>
      </c>
      <c r="L19" s="81"/>
      <c r="M19" s="81"/>
      <c r="N19" s="81"/>
      <c r="O19" s="81"/>
      <c r="P19" s="81">
        <f t="shared" si="1"/>
        <v>0</v>
      </c>
      <c r="Q19" s="81"/>
      <c r="R19" s="81"/>
      <c r="S19" s="81"/>
      <c r="T19" s="81"/>
      <c r="U19" s="81"/>
      <c r="V19" s="81"/>
      <c r="W19" s="81"/>
      <c r="X19" s="81"/>
      <c r="Y19" s="81"/>
      <c r="Z19" s="81"/>
      <c r="AA19" s="81"/>
      <c r="AB19" s="81">
        <f t="shared" si="2"/>
        <v>0</v>
      </c>
      <c r="AC19" s="81">
        <f t="shared" si="3"/>
        <v>0</v>
      </c>
      <c r="AE19" s="138"/>
      <c r="AF19" s="138"/>
      <c r="AG19" s="138"/>
    </row>
    <row r="20" spans="1:33" ht="15" x14ac:dyDescent="0.25">
      <c r="A20" s="82"/>
      <c r="B20" s="82"/>
      <c r="C20" s="82"/>
      <c r="D20" s="82"/>
      <c r="E20" s="82"/>
      <c r="F20" s="82"/>
      <c r="G20" s="82"/>
      <c r="H20" s="82"/>
      <c r="I20" s="82"/>
      <c r="J20" s="82"/>
      <c r="K20" s="82">
        <f t="shared" si="0"/>
        <v>0</v>
      </c>
      <c r="L20" s="82"/>
      <c r="M20" s="82"/>
      <c r="N20" s="82"/>
      <c r="O20" s="82"/>
      <c r="P20" s="82">
        <f t="shared" si="1"/>
        <v>0</v>
      </c>
      <c r="Q20" s="82"/>
      <c r="R20" s="82"/>
      <c r="S20" s="82"/>
      <c r="T20" s="82"/>
      <c r="U20" s="82"/>
      <c r="V20" s="82"/>
      <c r="W20" s="82"/>
      <c r="X20" s="82"/>
      <c r="Y20" s="82"/>
      <c r="Z20" s="82"/>
      <c r="AA20" s="82"/>
      <c r="AB20" s="82">
        <f t="shared" si="2"/>
        <v>0</v>
      </c>
      <c r="AC20" s="82">
        <f t="shared" si="3"/>
        <v>0</v>
      </c>
      <c r="AE20" s="138"/>
      <c r="AF20" s="138"/>
      <c r="AG20" s="138"/>
    </row>
    <row r="21" spans="1:33" ht="15" x14ac:dyDescent="0.25">
      <c r="A21" s="81"/>
      <c r="B21" s="81"/>
      <c r="C21" s="81"/>
      <c r="D21" s="81"/>
      <c r="E21" s="81"/>
      <c r="F21" s="81"/>
      <c r="G21" s="81"/>
      <c r="H21" s="81"/>
      <c r="I21" s="81"/>
      <c r="J21" s="81"/>
      <c r="K21" s="81">
        <f t="shared" si="0"/>
        <v>0</v>
      </c>
      <c r="L21" s="81"/>
      <c r="M21" s="81"/>
      <c r="N21" s="81"/>
      <c r="O21" s="81"/>
      <c r="P21" s="81">
        <f t="shared" si="1"/>
        <v>0</v>
      </c>
      <c r="Q21" s="81"/>
      <c r="R21" s="81"/>
      <c r="S21" s="81"/>
      <c r="T21" s="81"/>
      <c r="U21" s="81"/>
      <c r="V21" s="81"/>
      <c r="W21" s="81"/>
      <c r="X21" s="81"/>
      <c r="Y21" s="81"/>
      <c r="Z21" s="81"/>
      <c r="AA21" s="81"/>
      <c r="AB21" s="81">
        <f t="shared" si="2"/>
        <v>0</v>
      </c>
      <c r="AC21" s="81">
        <f t="shared" si="3"/>
        <v>0</v>
      </c>
      <c r="AE21" s="138"/>
      <c r="AF21" s="138"/>
      <c r="AG21" s="138"/>
    </row>
    <row r="22" spans="1:33" ht="15" x14ac:dyDescent="0.25">
      <c r="A22" s="82"/>
      <c r="B22" s="82"/>
      <c r="C22" s="82"/>
      <c r="D22" s="82"/>
      <c r="E22" s="82"/>
      <c r="F22" s="82"/>
      <c r="G22" s="82"/>
      <c r="H22" s="82"/>
      <c r="I22" s="82"/>
      <c r="J22" s="82"/>
      <c r="K22" s="82">
        <f t="shared" si="0"/>
        <v>0</v>
      </c>
      <c r="L22" s="82"/>
      <c r="M22" s="82"/>
      <c r="N22" s="82"/>
      <c r="O22" s="82"/>
      <c r="P22" s="82">
        <f t="shared" si="1"/>
        <v>0</v>
      </c>
      <c r="Q22" s="82"/>
      <c r="R22" s="82"/>
      <c r="S22" s="82"/>
      <c r="T22" s="82"/>
      <c r="U22" s="82"/>
      <c r="V22" s="82"/>
      <c r="W22" s="82"/>
      <c r="X22" s="82"/>
      <c r="Y22" s="82"/>
      <c r="Z22" s="82"/>
      <c r="AA22" s="82"/>
      <c r="AB22" s="82">
        <f t="shared" si="2"/>
        <v>0</v>
      </c>
      <c r="AC22" s="82">
        <f t="shared" si="3"/>
        <v>0</v>
      </c>
      <c r="AE22" s="138"/>
      <c r="AF22" s="138"/>
      <c r="AG22" s="138"/>
    </row>
    <row r="23" spans="1:33" ht="15" x14ac:dyDescent="0.25">
      <c r="A23" s="81"/>
      <c r="B23" s="81"/>
      <c r="C23" s="81"/>
      <c r="D23" s="81"/>
      <c r="E23" s="81"/>
      <c r="F23" s="81"/>
      <c r="G23" s="81"/>
      <c r="H23" s="81"/>
      <c r="I23" s="81"/>
      <c r="J23" s="81"/>
      <c r="K23" s="81">
        <f t="shared" si="0"/>
        <v>0</v>
      </c>
      <c r="L23" s="81"/>
      <c r="M23" s="81"/>
      <c r="N23" s="81"/>
      <c r="O23" s="81"/>
      <c r="P23" s="81">
        <f t="shared" si="1"/>
        <v>0</v>
      </c>
      <c r="Q23" s="81"/>
      <c r="R23" s="81"/>
      <c r="S23" s="81"/>
      <c r="T23" s="81"/>
      <c r="U23" s="81"/>
      <c r="V23" s="81"/>
      <c r="W23" s="81"/>
      <c r="X23" s="81"/>
      <c r="Y23" s="81"/>
      <c r="Z23" s="81"/>
      <c r="AA23" s="81"/>
      <c r="AB23" s="81">
        <f t="shared" si="2"/>
        <v>0</v>
      </c>
      <c r="AC23" s="81">
        <f t="shared" si="3"/>
        <v>0</v>
      </c>
      <c r="AE23" s="138"/>
      <c r="AF23" s="138"/>
      <c r="AG23" s="138"/>
    </row>
    <row r="24" spans="1:33" ht="15" x14ac:dyDescent="0.25">
      <c r="A24" s="82"/>
      <c r="B24" s="82"/>
      <c r="C24" s="82"/>
      <c r="D24" s="82"/>
      <c r="E24" s="82"/>
      <c r="F24" s="82"/>
      <c r="G24" s="82"/>
      <c r="H24" s="82"/>
      <c r="I24" s="82"/>
      <c r="J24" s="82"/>
      <c r="K24" s="82">
        <f t="shared" si="0"/>
        <v>0</v>
      </c>
      <c r="L24" s="82"/>
      <c r="M24" s="82"/>
      <c r="N24" s="82"/>
      <c r="O24" s="82"/>
      <c r="P24" s="82">
        <f t="shared" si="1"/>
        <v>0</v>
      </c>
      <c r="Q24" s="82"/>
      <c r="R24" s="82"/>
      <c r="S24" s="82"/>
      <c r="T24" s="82"/>
      <c r="U24" s="82"/>
      <c r="V24" s="82"/>
      <c r="W24" s="82"/>
      <c r="X24" s="82"/>
      <c r="Y24" s="82"/>
      <c r="Z24" s="82"/>
      <c r="AA24" s="82"/>
      <c r="AB24" s="82">
        <f t="shared" si="2"/>
        <v>0</v>
      </c>
      <c r="AC24" s="82">
        <f t="shared" si="3"/>
        <v>0</v>
      </c>
      <c r="AE24" s="138"/>
      <c r="AF24" s="138"/>
      <c r="AG24" s="138"/>
    </row>
    <row r="25" spans="1:33" ht="15" x14ac:dyDescent="0.25">
      <c r="A25" s="81"/>
      <c r="B25" s="81"/>
      <c r="C25" s="81"/>
      <c r="D25" s="81"/>
      <c r="E25" s="81"/>
      <c r="F25" s="81"/>
      <c r="G25" s="81"/>
      <c r="H25" s="81"/>
      <c r="I25" s="81"/>
      <c r="J25" s="81"/>
      <c r="K25" s="81">
        <f t="shared" si="0"/>
        <v>0</v>
      </c>
      <c r="L25" s="81"/>
      <c r="M25" s="81"/>
      <c r="N25" s="81"/>
      <c r="O25" s="81"/>
      <c r="P25" s="81">
        <f t="shared" si="1"/>
        <v>0</v>
      </c>
      <c r="Q25" s="81"/>
      <c r="R25" s="81"/>
      <c r="S25" s="81"/>
      <c r="T25" s="81"/>
      <c r="U25" s="81"/>
      <c r="V25" s="81"/>
      <c r="W25" s="81"/>
      <c r="X25" s="81"/>
      <c r="Y25" s="81"/>
      <c r="Z25" s="81"/>
      <c r="AA25" s="81"/>
      <c r="AB25" s="81">
        <f t="shared" si="2"/>
        <v>0</v>
      </c>
      <c r="AC25" s="81">
        <f t="shared" si="3"/>
        <v>0</v>
      </c>
      <c r="AE25" s="138"/>
      <c r="AF25" s="138"/>
      <c r="AG25" s="138"/>
    </row>
    <row r="26" spans="1:33" ht="15" x14ac:dyDescent="0.25">
      <c r="A26" s="82"/>
      <c r="B26" s="82"/>
      <c r="C26" s="82"/>
      <c r="D26" s="82"/>
      <c r="E26" s="82"/>
      <c r="F26" s="82"/>
      <c r="G26" s="82"/>
      <c r="H26" s="82"/>
      <c r="I26" s="82"/>
      <c r="J26" s="82"/>
      <c r="K26" s="82">
        <f t="shared" si="0"/>
        <v>0</v>
      </c>
      <c r="L26" s="82"/>
      <c r="M26" s="82"/>
      <c r="N26" s="82"/>
      <c r="O26" s="82"/>
      <c r="P26" s="82">
        <f t="shared" si="1"/>
        <v>0</v>
      </c>
      <c r="Q26" s="82"/>
      <c r="R26" s="82"/>
      <c r="S26" s="82"/>
      <c r="T26" s="82"/>
      <c r="U26" s="82"/>
      <c r="V26" s="82"/>
      <c r="W26" s="82"/>
      <c r="X26" s="82"/>
      <c r="Y26" s="82"/>
      <c r="Z26" s="82"/>
      <c r="AA26" s="82"/>
      <c r="AB26" s="82">
        <f t="shared" si="2"/>
        <v>0</v>
      </c>
      <c r="AC26" s="82">
        <f t="shared" si="3"/>
        <v>0</v>
      </c>
      <c r="AE26" s="138"/>
      <c r="AF26" s="138"/>
      <c r="AG26" s="138"/>
    </row>
    <row r="27" spans="1:33" ht="15" x14ac:dyDescent="0.25">
      <c r="A27" s="81"/>
      <c r="B27" s="81"/>
      <c r="C27" s="81"/>
      <c r="D27" s="81"/>
      <c r="E27" s="81"/>
      <c r="F27" s="81"/>
      <c r="G27" s="81"/>
      <c r="H27" s="81"/>
      <c r="I27" s="81"/>
      <c r="J27" s="81"/>
      <c r="K27" s="81">
        <f t="shared" si="0"/>
        <v>0</v>
      </c>
      <c r="L27" s="81"/>
      <c r="M27" s="81"/>
      <c r="N27" s="81"/>
      <c r="O27" s="81"/>
      <c r="P27" s="81">
        <f t="shared" si="1"/>
        <v>0</v>
      </c>
      <c r="Q27" s="81"/>
      <c r="R27" s="81"/>
      <c r="S27" s="81"/>
      <c r="T27" s="81"/>
      <c r="U27" s="81"/>
      <c r="V27" s="81"/>
      <c r="W27" s="81"/>
      <c r="X27" s="81"/>
      <c r="Y27" s="81"/>
      <c r="Z27" s="81"/>
      <c r="AA27" s="81"/>
      <c r="AB27" s="81">
        <f t="shared" si="2"/>
        <v>0</v>
      </c>
      <c r="AC27" s="81">
        <f t="shared" si="3"/>
        <v>0</v>
      </c>
      <c r="AE27" s="138"/>
      <c r="AF27" s="138"/>
      <c r="AG27" s="138"/>
    </row>
    <row r="28" spans="1:33" ht="15" x14ac:dyDescent="0.25">
      <c r="A28" s="82"/>
      <c r="B28" s="82"/>
      <c r="C28" s="82"/>
      <c r="D28" s="82"/>
      <c r="E28" s="82"/>
      <c r="F28" s="82"/>
      <c r="G28" s="82"/>
      <c r="H28" s="82"/>
      <c r="I28" s="82"/>
      <c r="J28" s="82"/>
      <c r="K28" s="82">
        <f t="shared" si="0"/>
        <v>0</v>
      </c>
      <c r="L28" s="82"/>
      <c r="M28" s="82"/>
      <c r="N28" s="82"/>
      <c r="O28" s="82"/>
      <c r="P28" s="82">
        <f t="shared" si="1"/>
        <v>0</v>
      </c>
      <c r="Q28" s="82"/>
      <c r="R28" s="82"/>
      <c r="S28" s="82"/>
      <c r="T28" s="82"/>
      <c r="U28" s="82"/>
      <c r="V28" s="82"/>
      <c r="W28" s="82"/>
      <c r="X28" s="82"/>
      <c r="Y28" s="82"/>
      <c r="Z28" s="82"/>
      <c r="AA28" s="82"/>
      <c r="AB28" s="82">
        <f t="shared" si="2"/>
        <v>0</v>
      </c>
      <c r="AC28" s="82">
        <f t="shared" si="3"/>
        <v>0</v>
      </c>
      <c r="AE28" s="138"/>
      <c r="AF28" s="138"/>
      <c r="AG28" s="138"/>
    </row>
    <row r="29" spans="1:33" ht="15" x14ac:dyDescent="0.25">
      <c r="A29" s="81"/>
      <c r="B29" s="81"/>
      <c r="C29" s="81"/>
      <c r="D29" s="81"/>
      <c r="E29" s="81"/>
      <c r="F29" s="81"/>
      <c r="G29" s="81"/>
      <c r="H29" s="81"/>
      <c r="I29" s="81"/>
      <c r="J29" s="81"/>
      <c r="K29" s="81">
        <f t="shared" si="0"/>
        <v>0</v>
      </c>
      <c r="L29" s="81"/>
      <c r="M29" s="81"/>
      <c r="N29" s="81"/>
      <c r="O29" s="81"/>
      <c r="P29" s="81">
        <f t="shared" si="1"/>
        <v>0</v>
      </c>
      <c r="Q29" s="81"/>
      <c r="R29" s="81"/>
      <c r="S29" s="81"/>
      <c r="T29" s="81"/>
      <c r="U29" s="81"/>
      <c r="V29" s="81"/>
      <c r="W29" s="81"/>
      <c r="X29" s="81"/>
      <c r="Y29" s="81"/>
      <c r="Z29" s="81"/>
      <c r="AA29" s="81"/>
      <c r="AB29" s="81">
        <f t="shared" si="2"/>
        <v>0</v>
      </c>
      <c r="AC29" s="81">
        <f t="shared" si="3"/>
        <v>0</v>
      </c>
      <c r="AE29" s="138"/>
      <c r="AF29" s="138"/>
      <c r="AG29" s="138"/>
    </row>
    <row r="30" spans="1:33" ht="15" x14ac:dyDescent="0.25">
      <c r="A30" s="82"/>
      <c r="B30" s="82"/>
      <c r="C30" s="82"/>
      <c r="D30" s="82"/>
      <c r="E30" s="82"/>
      <c r="F30" s="82"/>
      <c r="G30" s="82"/>
      <c r="H30" s="82"/>
      <c r="I30" s="82"/>
      <c r="J30" s="82"/>
      <c r="K30" s="82">
        <f t="shared" si="0"/>
        <v>0</v>
      </c>
      <c r="L30" s="82"/>
      <c r="M30" s="82"/>
      <c r="N30" s="82"/>
      <c r="O30" s="82"/>
      <c r="P30" s="82">
        <f t="shared" si="1"/>
        <v>0</v>
      </c>
      <c r="Q30" s="82"/>
      <c r="R30" s="82"/>
      <c r="S30" s="82"/>
      <c r="T30" s="82"/>
      <c r="U30" s="82"/>
      <c r="V30" s="82"/>
      <c r="W30" s="82"/>
      <c r="X30" s="82"/>
      <c r="Y30" s="82"/>
      <c r="Z30" s="82"/>
      <c r="AA30" s="82"/>
      <c r="AB30" s="82">
        <f t="shared" si="2"/>
        <v>0</v>
      </c>
      <c r="AC30" s="82">
        <f t="shared" si="3"/>
        <v>0</v>
      </c>
      <c r="AE30" s="138"/>
      <c r="AF30" s="138"/>
      <c r="AG30" s="138"/>
    </row>
    <row r="31" spans="1:33" ht="15" x14ac:dyDescent="0.25">
      <c r="A31" s="81"/>
      <c r="B31" s="81"/>
      <c r="C31" s="81"/>
      <c r="D31" s="81"/>
      <c r="E31" s="81"/>
      <c r="F31" s="81"/>
      <c r="G31" s="81"/>
      <c r="H31" s="81"/>
      <c r="I31" s="81"/>
      <c r="J31" s="81"/>
      <c r="K31" s="81">
        <f t="shared" si="0"/>
        <v>0</v>
      </c>
      <c r="L31" s="81"/>
      <c r="M31" s="81"/>
      <c r="N31" s="81"/>
      <c r="O31" s="81"/>
      <c r="P31" s="81">
        <f t="shared" si="1"/>
        <v>0</v>
      </c>
      <c r="Q31" s="81"/>
      <c r="R31" s="81"/>
      <c r="S31" s="81"/>
      <c r="T31" s="81"/>
      <c r="U31" s="81"/>
      <c r="V31" s="81"/>
      <c r="W31" s="81"/>
      <c r="X31" s="81"/>
      <c r="Y31" s="81"/>
      <c r="Z31" s="81"/>
      <c r="AA31" s="81"/>
      <c r="AB31" s="81">
        <f t="shared" si="2"/>
        <v>0</v>
      </c>
      <c r="AC31" s="81">
        <f t="shared" si="3"/>
        <v>0</v>
      </c>
      <c r="AE31" s="138"/>
      <c r="AF31" s="138"/>
      <c r="AG31" s="138"/>
    </row>
    <row r="32" spans="1:33" ht="15.6" x14ac:dyDescent="0.25">
      <c r="A32" s="88" t="s">
        <v>668</v>
      </c>
      <c r="B32" s="88"/>
      <c r="C32" s="88"/>
      <c r="D32" s="88"/>
      <c r="E32" s="88"/>
      <c r="F32" s="88"/>
      <c r="G32" s="88">
        <f t="shared" ref="G32:AB32" si="4">SUM(G9:G31)</f>
        <v>0</v>
      </c>
      <c r="H32" s="88">
        <f t="shared" si="4"/>
        <v>0</v>
      </c>
      <c r="I32" s="88">
        <f t="shared" si="4"/>
        <v>0</v>
      </c>
      <c r="J32" s="88">
        <f t="shared" si="4"/>
        <v>0</v>
      </c>
      <c r="K32" s="88">
        <f t="shared" si="4"/>
        <v>0</v>
      </c>
      <c r="L32" s="88">
        <f t="shared" si="4"/>
        <v>0</v>
      </c>
      <c r="M32" s="88">
        <f t="shared" si="4"/>
        <v>0</v>
      </c>
      <c r="N32" s="88">
        <f t="shared" si="4"/>
        <v>0</v>
      </c>
      <c r="O32" s="88">
        <f t="shared" si="4"/>
        <v>0</v>
      </c>
      <c r="P32" s="88">
        <f t="shared" si="4"/>
        <v>0</v>
      </c>
      <c r="Q32" s="88">
        <f t="shared" si="4"/>
        <v>0</v>
      </c>
      <c r="R32" s="88">
        <f t="shared" si="4"/>
        <v>0</v>
      </c>
      <c r="S32" s="88">
        <f t="shared" si="4"/>
        <v>0</v>
      </c>
      <c r="T32" s="88">
        <f t="shared" si="4"/>
        <v>0</v>
      </c>
      <c r="U32" s="88">
        <f t="shared" si="4"/>
        <v>0</v>
      </c>
      <c r="V32" s="88">
        <f t="shared" si="4"/>
        <v>0</v>
      </c>
      <c r="W32" s="88">
        <f t="shared" si="4"/>
        <v>0</v>
      </c>
      <c r="X32" s="88">
        <f t="shared" si="4"/>
        <v>0</v>
      </c>
      <c r="Y32" s="88">
        <f t="shared" si="4"/>
        <v>0</v>
      </c>
      <c r="Z32" s="88">
        <f t="shared" si="4"/>
        <v>0</v>
      </c>
      <c r="AA32" s="88">
        <f t="shared" si="4"/>
        <v>0</v>
      </c>
      <c r="AB32" s="88">
        <f t="shared" si="4"/>
        <v>0</v>
      </c>
      <c r="AC32" s="88">
        <f t="shared" si="3"/>
        <v>0</v>
      </c>
      <c r="AE32" s="138"/>
      <c r="AF32" s="138"/>
      <c r="AG32" s="138"/>
    </row>
    <row r="33" spans="1:33" ht="15" x14ac:dyDescent="0.25">
      <c r="AE33" s="138"/>
      <c r="AF33" s="138"/>
      <c r="AG33" s="138"/>
    </row>
    <row r="34" spans="1:33" ht="22.8" x14ac:dyDescent="0.4">
      <c r="A34" s="85"/>
      <c r="AE34" s="138"/>
      <c r="AF34" s="138"/>
      <c r="AG34" s="138"/>
    </row>
    <row r="35" spans="1:33" ht="15" x14ac:dyDescent="0.25">
      <c r="AE35" s="138"/>
      <c r="AF35" s="138"/>
      <c r="AG35" s="138"/>
    </row>
    <row r="36" spans="1:33" ht="15" x14ac:dyDescent="0.25">
      <c r="AE36" s="138"/>
      <c r="AF36" s="138"/>
      <c r="AG36" s="138"/>
    </row>
    <row r="37" spans="1:33" ht="15" x14ac:dyDescent="0.25">
      <c r="AE37" s="138"/>
      <c r="AF37" s="138"/>
      <c r="AG37" s="138"/>
    </row>
    <row r="38" spans="1:33" ht="15" x14ac:dyDescent="0.25">
      <c r="AE38" s="138"/>
      <c r="AF38" s="138"/>
      <c r="AG38" s="138"/>
    </row>
    <row r="39" spans="1:33" ht="15" x14ac:dyDescent="0.25">
      <c r="AE39" s="138"/>
      <c r="AF39" s="138"/>
      <c r="AG39" s="138"/>
    </row>
    <row r="40" spans="1:33" ht="15" x14ac:dyDescent="0.25">
      <c r="AE40" s="138"/>
      <c r="AF40" s="138"/>
      <c r="AG40" s="138"/>
    </row>
    <row r="41" spans="1:33" ht="15" x14ac:dyDescent="0.25">
      <c r="AE41" s="138"/>
      <c r="AF41" s="138"/>
      <c r="AG41" s="138"/>
    </row>
    <row r="42" spans="1:33" ht="15" x14ac:dyDescent="0.25">
      <c r="AE42" s="138"/>
      <c r="AF42" s="138"/>
      <c r="AG42" s="138"/>
    </row>
    <row r="43" spans="1:33" ht="15" x14ac:dyDescent="0.25">
      <c r="AE43" s="138"/>
      <c r="AF43" s="138"/>
      <c r="AG43" s="138"/>
    </row>
    <row r="44" spans="1:33" ht="15" x14ac:dyDescent="0.25">
      <c r="AE44" s="138"/>
      <c r="AF44" s="138"/>
      <c r="AG44" s="138"/>
    </row>
    <row r="45" spans="1:33" ht="15" x14ac:dyDescent="0.25">
      <c r="AE45" s="138"/>
      <c r="AF45" s="138"/>
      <c r="AG45" s="138"/>
    </row>
    <row r="46" spans="1:33" ht="15" x14ac:dyDescent="0.25">
      <c r="AE46" s="138"/>
      <c r="AF46" s="138"/>
      <c r="AG46" s="138"/>
    </row>
    <row r="47" spans="1:33" ht="15" x14ac:dyDescent="0.25">
      <c r="AE47" s="138"/>
      <c r="AF47" s="138"/>
      <c r="AG47" s="138"/>
    </row>
    <row r="48" spans="1:33" ht="15" x14ac:dyDescent="0.25">
      <c r="AE48" s="138"/>
      <c r="AF48" s="138"/>
      <c r="AG48" s="138"/>
    </row>
    <row r="49" spans="31:33" ht="15" x14ac:dyDescent="0.25">
      <c r="AE49" s="138"/>
      <c r="AF49" s="138"/>
      <c r="AG49" s="138"/>
    </row>
    <row r="50" spans="31:33" ht="15" x14ac:dyDescent="0.25">
      <c r="AE50" s="138"/>
      <c r="AF50" s="138"/>
      <c r="AG50" s="138"/>
    </row>
    <row r="51" spans="31:33" ht="15" x14ac:dyDescent="0.25">
      <c r="AE51" s="138"/>
      <c r="AF51" s="138"/>
      <c r="AG51" s="138"/>
    </row>
    <row r="52" spans="31:33" ht="15" x14ac:dyDescent="0.25">
      <c r="AE52" s="138"/>
      <c r="AF52" s="138"/>
      <c r="AG52" s="138"/>
    </row>
    <row r="53" spans="31:33" ht="15" x14ac:dyDescent="0.25">
      <c r="AE53" s="138"/>
      <c r="AF53" s="138"/>
      <c r="AG53" s="138"/>
    </row>
    <row r="54" spans="31:33" ht="15" x14ac:dyDescent="0.25">
      <c r="AE54" s="138"/>
      <c r="AF54" s="138"/>
      <c r="AG54" s="138"/>
    </row>
    <row r="55" spans="31:33" ht="15" x14ac:dyDescent="0.25">
      <c r="AE55" s="138"/>
      <c r="AF55" s="138"/>
      <c r="AG55" s="138"/>
    </row>
    <row r="56" spans="31:33" ht="15" x14ac:dyDescent="0.25">
      <c r="AE56" s="138"/>
      <c r="AF56" s="138"/>
      <c r="AG56" s="138"/>
    </row>
    <row r="57" spans="31:33" ht="15" x14ac:dyDescent="0.25">
      <c r="AE57" s="138"/>
      <c r="AF57" s="138"/>
      <c r="AG57" s="138"/>
    </row>
    <row r="58" spans="31:33" ht="15" x14ac:dyDescent="0.25">
      <c r="AE58" s="138"/>
      <c r="AF58" s="138"/>
      <c r="AG58" s="138"/>
    </row>
    <row r="59" spans="31:33" ht="15" x14ac:dyDescent="0.25">
      <c r="AE59" s="138"/>
      <c r="AF59" s="138"/>
      <c r="AG59" s="138"/>
    </row>
    <row r="60" spans="31:33" ht="15" x14ac:dyDescent="0.25">
      <c r="AE60" s="138"/>
      <c r="AF60" s="138"/>
      <c r="AG60" s="138"/>
    </row>
    <row r="61" spans="31:33" ht="15" x14ac:dyDescent="0.25">
      <c r="AE61" s="138"/>
      <c r="AF61" s="138"/>
      <c r="AG61" s="138"/>
    </row>
    <row r="62" spans="31:33" ht="15" x14ac:dyDescent="0.25">
      <c r="AE62" s="138"/>
      <c r="AF62" s="138"/>
      <c r="AG62" s="138"/>
    </row>
    <row r="63" spans="31:33" ht="15" x14ac:dyDescent="0.25">
      <c r="AE63" s="138"/>
      <c r="AF63" s="138"/>
      <c r="AG63" s="138"/>
    </row>
    <row r="64" spans="31:33" ht="15" x14ac:dyDescent="0.25">
      <c r="AE64" s="138"/>
      <c r="AF64" s="138"/>
      <c r="AG64" s="138"/>
    </row>
    <row r="65" spans="31:33" ht="15" x14ac:dyDescent="0.25">
      <c r="AE65" s="138"/>
      <c r="AF65" s="138"/>
      <c r="AG65" s="138"/>
    </row>
    <row r="66" spans="31:33" ht="15" x14ac:dyDescent="0.25">
      <c r="AE66" s="138"/>
      <c r="AF66" s="138"/>
      <c r="AG66" s="138"/>
    </row>
    <row r="67" spans="31:33" ht="15" x14ac:dyDescent="0.25">
      <c r="AE67" s="138"/>
      <c r="AF67" s="138"/>
      <c r="AG67" s="138"/>
    </row>
    <row r="68" spans="31:33" ht="15" x14ac:dyDescent="0.25">
      <c r="AE68" s="138"/>
      <c r="AF68" s="138"/>
      <c r="AG68" s="138"/>
    </row>
    <row r="69" spans="31:33" ht="15" x14ac:dyDescent="0.25">
      <c r="AE69" s="138"/>
      <c r="AF69" s="138"/>
      <c r="AG69" s="138"/>
    </row>
    <row r="70" spans="31:33" ht="15" x14ac:dyDescent="0.25">
      <c r="AE70" s="138"/>
      <c r="AF70" s="138"/>
      <c r="AG70" s="138"/>
    </row>
    <row r="71" spans="31:33" ht="15" x14ac:dyDescent="0.25">
      <c r="AE71" s="138"/>
      <c r="AF71" s="138"/>
      <c r="AG71" s="138"/>
    </row>
    <row r="72" spans="31:33" ht="15" x14ac:dyDescent="0.25">
      <c r="AE72" s="138"/>
      <c r="AF72" s="138"/>
      <c r="AG72" s="138"/>
    </row>
    <row r="73" spans="31:33" ht="15" x14ac:dyDescent="0.25">
      <c r="AE73" s="138"/>
      <c r="AF73" s="138"/>
      <c r="AG73" s="138"/>
    </row>
    <row r="74" spans="31:33" ht="15" x14ac:dyDescent="0.25">
      <c r="AE74" s="138"/>
      <c r="AF74" s="138"/>
      <c r="AG74" s="138"/>
    </row>
    <row r="75" spans="31:33" ht="15" x14ac:dyDescent="0.25">
      <c r="AE75" s="138"/>
      <c r="AF75" s="138"/>
      <c r="AG75" s="138"/>
    </row>
    <row r="76" spans="31:33" ht="15" x14ac:dyDescent="0.25">
      <c r="AE76" s="138"/>
      <c r="AF76" s="138"/>
      <c r="AG76" s="138"/>
    </row>
    <row r="77" spans="31:33" ht="15" x14ac:dyDescent="0.25">
      <c r="AE77" s="138"/>
      <c r="AF77" s="138"/>
      <c r="AG77" s="138"/>
    </row>
    <row r="78" spans="31:33" ht="15" x14ac:dyDescent="0.25">
      <c r="AE78" s="138"/>
      <c r="AF78" s="138"/>
      <c r="AG78" s="138"/>
    </row>
    <row r="79" spans="31:33" ht="15" x14ac:dyDescent="0.25">
      <c r="AE79" s="138"/>
      <c r="AF79" s="138"/>
      <c r="AG79" s="138"/>
    </row>
    <row r="80" spans="31:33" ht="15" x14ac:dyDescent="0.25">
      <c r="AE80" s="138"/>
      <c r="AF80" s="138"/>
      <c r="AG80" s="138"/>
    </row>
    <row r="81" spans="31:33" ht="15" x14ac:dyDescent="0.25">
      <c r="AE81" s="138"/>
      <c r="AF81" s="138"/>
      <c r="AG81" s="138"/>
    </row>
    <row r="82" spans="31:33" ht="15" x14ac:dyDescent="0.25">
      <c r="AE82" s="138"/>
      <c r="AF82" s="138"/>
      <c r="AG82" s="138"/>
    </row>
    <row r="83" spans="31:33" ht="15" x14ac:dyDescent="0.25">
      <c r="AE83" s="138"/>
      <c r="AF83" s="138"/>
      <c r="AG83" s="138"/>
    </row>
    <row r="84" spans="31:33" ht="15" x14ac:dyDescent="0.25">
      <c r="AE84" s="138"/>
      <c r="AF84" s="138"/>
      <c r="AG84" s="138"/>
    </row>
    <row r="85" spans="31:33" ht="15" x14ac:dyDescent="0.25">
      <c r="AE85" s="138"/>
      <c r="AF85" s="138"/>
      <c r="AG85" s="138"/>
    </row>
    <row r="86" spans="31:33" ht="15" x14ac:dyDescent="0.25">
      <c r="AE86" s="138"/>
      <c r="AF86" s="138"/>
      <c r="AG86" s="138"/>
    </row>
    <row r="87" spans="31:33" ht="15" x14ac:dyDescent="0.25">
      <c r="AE87" s="138"/>
      <c r="AF87" s="138"/>
      <c r="AG87" s="138"/>
    </row>
    <row r="88" spans="31:33" ht="15" x14ac:dyDescent="0.25">
      <c r="AE88" s="138"/>
      <c r="AF88" s="138"/>
      <c r="AG88" s="138"/>
    </row>
    <row r="89" spans="31:33" ht="15" x14ac:dyDescent="0.25">
      <c r="AE89" s="138"/>
      <c r="AF89" s="138"/>
      <c r="AG89" s="138"/>
    </row>
    <row r="90" spans="31:33" ht="15" x14ac:dyDescent="0.25">
      <c r="AE90" s="138"/>
      <c r="AF90" s="138"/>
      <c r="AG90" s="138"/>
    </row>
    <row r="91" spans="31:33" ht="15" x14ac:dyDescent="0.25">
      <c r="AE91" s="138"/>
      <c r="AF91" s="138"/>
      <c r="AG91" s="138"/>
    </row>
    <row r="92" spans="31:33" ht="15" x14ac:dyDescent="0.25">
      <c r="AE92" s="138"/>
      <c r="AF92" s="138"/>
      <c r="AG92" s="138"/>
    </row>
    <row r="93" spans="31:33" ht="15" x14ac:dyDescent="0.25">
      <c r="AE93" s="138"/>
      <c r="AF93" s="138"/>
      <c r="AG93" s="138"/>
    </row>
    <row r="94" spans="31:33" ht="15" x14ac:dyDescent="0.25">
      <c r="AE94" s="138"/>
      <c r="AF94" s="138"/>
      <c r="AG94" s="138"/>
    </row>
    <row r="95" spans="31:33" ht="15" x14ac:dyDescent="0.25">
      <c r="AE95" s="138"/>
      <c r="AF95" s="138"/>
      <c r="AG95" s="138"/>
    </row>
    <row r="96" spans="31:33" ht="15" x14ac:dyDescent="0.25">
      <c r="AE96" s="138"/>
      <c r="AF96" s="138"/>
      <c r="AG96" s="138"/>
    </row>
    <row r="97" spans="31:33" ht="15" x14ac:dyDescent="0.25">
      <c r="AE97" s="138"/>
      <c r="AF97" s="138"/>
      <c r="AG97" s="138"/>
    </row>
    <row r="98" spans="31:33" ht="15" x14ac:dyDescent="0.25">
      <c r="AE98" s="138"/>
      <c r="AF98" s="138"/>
      <c r="AG98" s="138"/>
    </row>
    <row r="99" spans="31:33" ht="15" x14ac:dyDescent="0.25">
      <c r="AE99" s="138"/>
      <c r="AF99" s="138"/>
      <c r="AG99" s="138"/>
    </row>
    <row r="100" spans="31:33" ht="15" x14ac:dyDescent="0.25">
      <c r="AE100" s="138"/>
      <c r="AF100" s="138"/>
      <c r="AG100" s="138"/>
    </row>
    <row r="101" spans="31:33" ht="15" x14ac:dyDescent="0.25">
      <c r="AE101" s="138"/>
      <c r="AF101" s="138"/>
      <c r="AG101" s="138"/>
    </row>
    <row r="102" spans="31:33" ht="15" x14ac:dyDescent="0.25">
      <c r="AE102" s="138"/>
      <c r="AF102" s="138"/>
      <c r="AG102" s="138"/>
    </row>
    <row r="103" spans="31:33" ht="15" x14ac:dyDescent="0.25">
      <c r="AE103" s="138"/>
      <c r="AF103" s="138"/>
      <c r="AG103" s="138"/>
    </row>
    <row r="104" spans="31:33" ht="15" x14ac:dyDescent="0.25">
      <c r="AE104" s="138"/>
      <c r="AF104" s="138"/>
      <c r="AG104" s="138"/>
    </row>
    <row r="105" spans="31:33" ht="15" x14ac:dyDescent="0.25">
      <c r="AE105" s="138"/>
      <c r="AF105" s="138"/>
      <c r="AG105" s="138"/>
    </row>
    <row r="106" spans="31:33" ht="15" x14ac:dyDescent="0.25">
      <c r="AE106" s="138"/>
      <c r="AF106" s="138"/>
      <c r="AG106" s="138"/>
    </row>
    <row r="107" spans="31:33" ht="15" x14ac:dyDescent="0.25">
      <c r="AE107" s="138"/>
      <c r="AF107" s="138"/>
      <c r="AG107" s="138"/>
    </row>
    <row r="108" spans="31:33" ht="15" x14ac:dyDescent="0.25">
      <c r="AE108" s="138"/>
      <c r="AF108" s="138"/>
      <c r="AG108" s="138"/>
    </row>
    <row r="109" spans="31:33" ht="15" x14ac:dyDescent="0.25">
      <c r="AE109" s="138"/>
      <c r="AF109" s="138"/>
      <c r="AG109" s="138"/>
    </row>
    <row r="110" spans="31:33" ht="15" x14ac:dyDescent="0.25">
      <c r="AE110" s="138"/>
      <c r="AF110" s="138"/>
      <c r="AG110" s="138"/>
    </row>
    <row r="111" spans="31:33" ht="15" x14ac:dyDescent="0.25">
      <c r="AE111" s="138"/>
      <c r="AF111" s="138"/>
      <c r="AG111" s="138"/>
    </row>
    <row r="112" spans="31:33" ht="15" x14ac:dyDescent="0.25">
      <c r="AE112" s="138"/>
      <c r="AF112" s="138"/>
      <c r="AG112" s="138"/>
    </row>
    <row r="113" spans="31:33" ht="15" x14ac:dyDescent="0.25">
      <c r="AE113" s="138"/>
      <c r="AF113" s="138"/>
      <c r="AG113" s="138"/>
    </row>
    <row r="114" spans="31:33" ht="15" x14ac:dyDescent="0.25">
      <c r="AE114" s="138"/>
      <c r="AF114" s="138"/>
      <c r="AG114" s="138"/>
    </row>
    <row r="115" spans="31:33" ht="15" x14ac:dyDescent="0.25">
      <c r="AE115" s="138"/>
      <c r="AF115" s="138"/>
      <c r="AG115" s="138"/>
    </row>
    <row r="116" spans="31:33" ht="15" x14ac:dyDescent="0.25">
      <c r="AE116" s="138"/>
      <c r="AF116" s="138"/>
      <c r="AG116" s="138"/>
    </row>
    <row r="117" spans="31:33" ht="15" x14ac:dyDescent="0.25">
      <c r="AE117" s="138"/>
      <c r="AF117" s="138"/>
      <c r="AG117" s="138"/>
    </row>
    <row r="118" spans="31:33" ht="15" x14ac:dyDescent="0.25">
      <c r="AE118" s="138"/>
      <c r="AF118" s="138"/>
      <c r="AG118" s="138"/>
    </row>
    <row r="119" spans="31:33" ht="15" x14ac:dyDescent="0.25">
      <c r="AE119" s="138"/>
      <c r="AF119" s="138"/>
      <c r="AG119" s="138"/>
    </row>
    <row r="120" spans="31:33" ht="15" x14ac:dyDescent="0.25">
      <c r="AE120" s="138"/>
      <c r="AF120" s="138"/>
      <c r="AG120" s="138"/>
    </row>
    <row r="121" spans="31:33" ht="15" x14ac:dyDescent="0.25">
      <c r="AE121" s="138"/>
      <c r="AF121" s="138"/>
      <c r="AG121" s="138"/>
    </row>
    <row r="122" spans="31:33" ht="15" x14ac:dyDescent="0.25">
      <c r="AE122" s="138"/>
      <c r="AF122" s="138"/>
      <c r="AG122" s="138"/>
    </row>
    <row r="123" spans="31:33" ht="15" x14ac:dyDescent="0.25">
      <c r="AE123" s="138"/>
      <c r="AF123" s="138"/>
      <c r="AG123" s="138"/>
    </row>
    <row r="124" spans="31:33" ht="15" x14ac:dyDescent="0.25">
      <c r="AE124" s="138"/>
      <c r="AF124" s="138"/>
      <c r="AG124" s="138"/>
    </row>
    <row r="125" spans="31:33" ht="15" x14ac:dyDescent="0.25">
      <c r="AE125" s="138"/>
      <c r="AF125" s="138"/>
      <c r="AG125" s="138"/>
    </row>
    <row r="126" spans="31:33" ht="15" x14ac:dyDescent="0.25">
      <c r="AE126" s="138"/>
      <c r="AF126" s="138"/>
      <c r="AG126" s="138"/>
    </row>
    <row r="127" spans="31:33" ht="15" x14ac:dyDescent="0.25">
      <c r="AE127" s="138"/>
      <c r="AF127" s="138"/>
      <c r="AG127" s="138"/>
    </row>
    <row r="128" spans="31:33" ht="15" x14ac:dyDescent="0.25">
      <c r="AE128" s="138"/>
      <c r="AF128" s="138"/>
      <c r="AG128" s="138"/>
    </row>
    <row r="129" spans="31:33" ht="15" x14ac:dyDescent="0.25">
      <c r="AE129" s="138"/>
      <c r="AF129" s="138"/>
      <c r="AG129" s="138"/>
    </row>
    <row r="130" spans="31:33" ht="15" x14ac:dyDescent="0.25">
      <c r="AE130" s="138"/>
      <c r="AF130" s="138"/>
      <c r="AG130" s="138"/>
    </row>
    <row r="131" spans="31:33" ht="15" x14ac:dyDescent="0.25">
      <c r="AE131" s="138"/>
      <c r="AF131" s="138"/>
      <c r="AG131" s="138"/>
    </row>
    <row r="132" spans="31:33" ht="15" x14ac:dyDescent="0.25">
      <c r="AE132" s="138"/>
      <c r="AF132" s="138"/>
      <c r="AG132" s="138"/>
    </row>
    <row r="133" spans="31:33" ht="15" x14ac:dyDescent="0.25">
      <c r="AE133" s="138"/>
      <c r="AF133" s="138"/>
      <c r="AG133" s="138"/>
    </row>
    <row r="134" spans="31:33" ht="15" x14ac:dyDescent="0.25">
      <c r="AE134" s="138"/>
      <c r="AF134" s="138"/>
      <c r="AG134" s="138"/>
    </row>
    <row r="135" spans="31:33" ht="15" x14ac:dyDescent="0.25">
      <c r="AE135" s="138"/>
      <c r="AF135" s="138"/>
      <c r="AG135" s="138"/>
    </row>
    <row r="136" spans="31:33" ht="15" x14ac:dyDescent="0.25">
      <c r="AE136" s="138"/>
      <c r="AF136" s="138"/>
      <c r="AG136" s="138"/>
    </row>
    <row r="137" spans="31:33" ht="15" x14ac:dyDescent="0.25">
      <c r="AE137" s="138"/>
      <c r="AF137" s="138"/>
      <c r="AG137" s="138"/>
    </row>
    <row r="138" spans="31:33" ht="15" x14ac:dyDescent="0.25">
      <c r="AE138" s="138"/>
      <c r="AF138" s="138"/>
      <c r="AG138" s="138"/>
    </row>
    <row r="139" spans="31:33" ht="15" x14ac:dyDescent="0.25">
      <c r="AE139" s="138"/>
      <c r="AF139" s="138"/>
      <c r="AG139" s="138"/>
    </row>
    <row r="140" spans="31:33" ht="15" x14ac:dyDescent="0.25">
      <c r="AE140" s="138"/>
      <c r="AF140" s="138"/>
      <c r="AG140" s="138"/>
    </row>
    <row r="141" spans="31:33" ht="15" x14ac:dyDescent="0.25">
      <c r="AE141" s="138"/>
      <c r="AF141" s="138"/>
      <c r="AG141" s="138"/>
    </row>
    <row r="142" spans="31:33" ht="15" x14ac:dyDescent="0.25">
      <c r="AE142" s="138"/>
      <c r="AF142" s="138"/>
      <c r="AG142" s="138"/>
    </row>
    <row r="143" spans="31:33" ht="15" x14ac:dyDescent="0.25">
      <c r="AE143" s="138"/>
      <c r="AF143" s="138"/>
      <c r="AG143" s="138"/>
    </row>
    <row r="144" spans="31:33" ht="15" x14ac:dyDescent="0.25">
      <c r="AE144" s="138"/>
      <c r="AF144" s="138"/>
      <c r="AG144" s="138"/>
    </row>
    <row r="145" spans="31:33" ht="15" x14ac:dyDescent="0.25">
      <c r="AE145" s="138"/>
      <c r="AF145" s="138"/>
      <c r="AG145" s="138"/>
    </row>
    <row r="146" spans="31:33" ht="15" x14ac:dyDescent="0.25">
      <c r="AE146" s="138"/>
      <c r="AF146" s="138"/>
      <c r="AG146" s="138"/>
    </row>
    <row r="147" spans="31:33" ht="15" x14ac:dyDescent="0.25">
      <c r="AE147" s="138"/>
      <c r="AF147" s="138"/>
      <c r="AG147" s="138"/>
    </row>
    <row r="148" spans="31:33" ht="15" x14ac:dyDescent="0.25">
      <c r="AE148" s="138"/>
      <c r="AF148" s="138"/>
      <c r="AG148" s="138"/>
    </row>
    <row r="149" spans="31:33" ht="15" x14ac:dyDescent="0.25">
      <c r="AE149" s="138"/>
      <c r="AF149" s="138"/>
      <c r="AG149" s="138"/>
    </row>
    <row r="150" spans="31:33" ht="15" x14ac:dyDescent="0.25">
      <c r="AE150" s="138"/>
      <c r="AF150" s="138"/>
      <c r="AG150" s="138"/>
    </row>
    <row r="151" spans="31:33" ht="15" x14ac:dyDescent="0.25">
      <c r="AE151" s="138"/>
      <c r="AF151" s="138"/>
      <c r="AG151" s="138"/>
    </row>
    <row r="152" spans="31:33" ht="15" x14ac:dyDescent="0.25">
      <c r="AE152" s="138"/>
      <c r="AF152" s="138"/>
      <c r="AG152" s="138"/>
    </row>
    <row r="153" spans="31:33" ht="15" x14ac:dyDescent="0.25">
      <c r="AE153" s="138"/>
      <c r="AF153" s="138"/>
      <c r="AG153" s="138"/>
    </row>
    <row r="154" spans="31:33" ht="15" x14ac:dyDescent="0.25">
      <c r="AE154" s="138"/>
      <c r="AF154" s="138"/>
      <c r="AG154" s="138"/>
    </row>
    <row r="155" spans="31:33" ht="15" x14ac:dyDescent="0.25">
      <c r="AE155" s="138"/>
      <c r="AF155" s="138"/>
      <c r="AG155" s="138"/>
    </row>
    <row r="156" spans="31:33" ht="15" x14ac:dyDescent="0.25">
      <c r="AE156" s="138"/>
      <c r="AF156" s="138"/>
      <c r="AG156" s="138"/>
    </row>
    <row r="157" spans="31:33" ht="15" x14ac:dyDescent="0.25">
      <c r="AE157" s="138"/>
      <c r="AF157" s="138"/>
      <c r="AG157" s="138"/>
    </row>
    <row r="158" spans="31:33" ht="15" x14ac:dyDescent="0.25">
      <c r="AE158" s="138"/>
      <c r="AF158" s="138"/>
      <c r="AG158" s="138"/>
    </row>
    <row r="159" spans="31:33" ht="15" x14ac:dyDescent="0.25">
      <c r="AE159" s="138"/>
      <c r="AF159" s="138"/>
      <c r="AG159" s="138"/>
    </row>
    <row r="160" spans="31:33" ht="15" x14ac:dyDescent="0.25">
      <c r="AE160" s="138"/>
      <c r="AF160" s="138"/>
      <c r="AG160" s="138"/>
    </row>
    <row r="161" spans="31:33" ht="15" x14ac:dyDescent="0.25">
      <c r="AE161" s="138"/>
      <c r="AF161" s="138"/>
      <c r="AG161" s="138"/>
    </row>
    <row r="162" spans="31:33" ht="15" x14ac:dyDescent="0.25">
      <c r="AE162" s="138"/>
      <c r="AF162" s="138"/>
      <c r="AG162" s="138"/>
    </row>
    <row r="163" spans="31:33" ht="15" x14ac:dyDescent="0.25">
      <c r="AE163" s="138"/>
      <c r="AF163" s="138"/>
      <c r="AG163" s="138"/>
    </row>
    <row r="164" spans="31:33" ht="15" x14ac:dyDescent="0.25">
      <c r="AE164" s="138"/>
      <c r="AF164" s="138"/>
      <c r="AG164" s="138"/>
    </row>
    <row r="165" spans="31:33" ht="15" x14ac:dyDescent="0.25">
      <c r="AE165" s="138"/>
      <c r="AF165" s="138"/>
      <c r="AG165" s="138"/>
    </row>
    <row r="166" spans="31:33" ht="15" x14ac:dyDescent="0.25">
      <c r="AE166" s="138"/>
      <c r="AF166" s="138"/>
      <c r="AG166" s="138"/>
    </row>
    <row r="167" spans="31:33" ht="15" x14ac:dyDescent="0.25">
      <c r="AE167" s="138"/>
      <c r="AF167" s="138"/>
      <c r="AG167" s="138"/>
    </row>
    <row r="168" spans="31:33" ht="15" x14ac:dyDescent="0.25">
      <c r="AE168" s="138"/>
      <c r="AF168" s="138"/>
      <c r="AG168" s="138"/>
    </row>
    <row r="169" spans="31:33" ht="15" x14ac:dyDescent="0.25">
      <c r="AE169" s="138"/>
      <c r="AF169" s="138"/>
      <c r="AG169" s="138"/>
    </row>
    <row r="170" spans="31:33" ht="15" x14ac:dyDescent="0.25">
      <c r="AE170" s="138"/>
      <c r="AF170" s="138"/>
      <c r="AG170" s="138"/>
    </row>
    <row r="171" spans="31:33" ht="15" x14ac:dyDescent="0.25">
      <c r="AE171" s="138"/>
      <c r="AF171" s="138"/>
      <c r="AG171" s="138"/>
    </row>
    <row r="172" spans="31:33" ht="15" x14ac:dyDescent="0.25">
      <c r="AE172" s="138"/>
      <c r="AF172" s="138"/>
      <c r="AG172" s="138"/>
    </row>
    <row r="173" spans="31:33" ht="15" x14ac:dyDescent="0.25">
      <c r="AE173" s="138"/>
      <c r="AF173" s="138"/>
      <c r="AG173" s="138"/>
    </row>
    <row r="174" spans="31:33" ht="15" x14ac:dyDescent="0.25">
      <c r="AE174" s="138"/>
      <c r="AF174" s="138"/>
      <c r="AG174" s="138"/>
    </row>
    <row r="175" spans="31:33" ht="15" x14ac:dyDescent="0.25">
      <c r="AE175" s="138"/>
      <c r="AF175" s="138"/>
      <c r="AG175" s="138"/>
    </row>
    <row r="176" spans="31:33" ht="15" x14ac:dyDescent="0.25">
      <c r="AE176" s="138"/>
      <c r="AF176" s="138"/>
      <c r="AG176" s="138"/>
    </row>
    <row r="177" spans="31:33" ht="15" x14ac:dyDescent="0.25">
      <c r="AE177" s="138"/>
      <c r="AF177" s="138"/>
      <c r="AG177" s="138"/>
    </row>
    <row r="178" spans="31:33" ht="15" x14ac:dyDescent="0.25">
      <c r="AE178" s="138"/>
      <c r="AF178" s="138"/>
      <c r="AG178" s="138"/>
    </row>
    <row r="179" spans="31:33" ht="15" x14ac:dyDescent="0.25">
      <c r="AE179" s="138"/>
      <c r="AF179" s="138"/>
      <c r="AG179" s="138"/>
    </row>
    <row r="180" spans="31:33" ht="15" x14ac:dyDescent="0.25">
      <c r="AE180" s="138"/>
      <c r="AF180" s="138"/>
      <c r="AG180" s="138"/>
    </row>
    <row r="181" spans="31:33" ht="15" x14ac:dyDescent="0.25">
      <c r="AE181" s="138"/>
      <c r="AF181" s="138"/>
      <c r="AG181" s="138"/>
    </row>
    <row r="182" spans="31:33" ht="15" x14ac:dyDescent="0.25">
      <c r="AE182" s="138"/>
      <c r="AF182" s="138"/>
      <c r="AG182" s="138"/>
    </row>
    <row r="183" spans="31:33" ht="15" x14ac:dyDescent="0.25">
      <c r="AE183" s="138"/>
      <c r="AF183" s="138"/>
      <c r="AG183" s="138"/>
    </row>
    <row r="184" spans="31:33" ht="15" x14ac:dyDescent="0.25">
      <c r="AE184" s="138"/>
      <c r="AF184" s="138"/>
      <c r="AG184" s="138"/>
    </row>
    <row r="185" spans="31:33" ht="15" x14ac:dyDescent="0.25">
      <c r="AE185" s="138"/>
      <c r="AF185" s="138"/>
      <c r="AG185" s="138"/>
    </row>
    <row r="186" spans="31:33" ht="15" x14ac:dyDescent="0.25">
      <c r="AE186" s="138"/>
      <c r="AF186" s="138"/>
      <c r="AG186" s="138"/>
    </row>
    <row r="187" spans="31:33" ht="15" x14ac:dyDescent="0.25">
      <c r="AE187" s="138"/>
      <c r="AF187" s="138"/>
      <c r="AG187" s="138"/>
    </row>
    <row r="188" spans="31:33" ht="15" x14ac:dyDescent="0.25">
      <c r="AE188" s="138"/>
      <c r="AF188" s="138"/>
      <c r="AG188" s="138"/>
    </row>
    <row r="189" spans="31:33" ht="15" x14ac:dyDescent="0.25">
      <c r="AE189" s="138"/>
      <c r="AF189" s="138"/>
      <c r="AG189" s="138"/>
    </row>
    <row r="190" spans="31:33" ht="15" x14ac:dyDescent="0.25">
      <c r="AE190" s="138"/>
      <c r="AF190" s="138"/>
      <c r="AG190" s="138"/>
    </row>
    <row r="191" spans="31:33" ht="15" x14ac:dyDescent="0.25">
      <c r="AE191" s="138"/>
      <c r="AF191" s="138"/>
      <c r="AG191" s="138"/>
    </row>
    <row r="192" spans="31:33" ht="15" x14ac:dyDescent="0.25">
      <c r="AE192" s="138"/>
      <c r="AF192" s="138"/>
      <c r="AG192" s="138"/>
    </row>
    <row r="193" spans="31:33" ht="15" x14ac:dyDescent="0.25">
      <c r="AE193" s="138"/>
      <c r="AF193" s="138"/>
      <c r="AG193" s="138"/>
    </row>
    <row r="194" spans="31:33" ht="15" x14ac:dyDescent="0.25">
      <c r="AE194" s="138"/>
      <c r="AF194" s="138"/>
      <c r="AG194" s="138"/>
    </row>
    <row r="195" spans="31:33" ht="15" x14ac:dyDescent="0.25">
      <c r="AE195" s="138"/>
      <c r="AF195" s="138"/>
      <c r="AG195" s="138"/>
    </row>
    <row r="196" spans="31:33" ht="15" x14ac:dyDescent="0.25">
      <c r="AE196" s="138"/>
      <c r="AF196" s="138"/>
      <c r="AG196" s="138"/>
    </row>
    <row r="197" spans="31:33" ht="15" x14ac:dyDescent="0.25">
      <c r="AE197" s="138"/>
      <c r="AF197" s="138"/>
      <c r="AG197" s="138"/>
    </row>
    <row r="198" spans="31:33" ht="15" x14ac:dyDescent="0.25">
      <c r="AE198" s="138"/>
      <c r="AF198" s="138"/>
      <c r="AG198" s="138"/>
    </row>
    <row r="199" spans="31:33" ht="15" x14ac:dyDescent="0.25">
      <c r="AE199" s="138"/>
      <c r="AF199" s="138"/>
      <c r="AG199" s="138"/>
    </row>
    <row r="200" spans="31:33" ht="15" x14ac:dyDescent="0.25">
      <c r="AE200" s="138"/>
      <c r="AF200" s="138"/>
      <c r="AG200" s="138"/>
    </row>
    <row r="201" spans="31:33" ht="15" x14ac:dyDescent="0.25">
      <c r="AE201" s="138"/>
      <c r="AF201" s="138"/>
      <c r="AG201" s="138"/>
    </row>
    <row r="202" spans="31:33" ht="15" x14ac:dyDescent="0.25">
      <c r="AE202" s="138"/>
      <c r="AF202" s="138"/>
      <c r="AG202" s="138"/>
    </row>
    <row r="203" spans="31:33" ht="15" x14ac:dyDescent="0.25">
      <c r="AE203" s="138"/>
      <c r="AF203" s="138"/>
      <c r="AG203" s="138"/>
    </row>
    <row r="204" spans="31:33" ht="15" x14ac:dyDescent="0.25">
      <c r="AE204" s="138"/>
      <c r="AF204" s="138"/>
      <c r="AG204" s="138"/>
    </row>
    <row r="205" spans="31:33" ht="15" x14ac:dyDescent="0.25">
      <c r="AE205" s="138"/>
      <c r="AF205" s="138"/>
      <c r="AG205" s="138"/>
    </row>
    <row r="206" spans="31:33" ht="15" x14ac:dyDescent="0.25">
      <c r="AE206" s="138"/>
      <c r="AF206" s="138"/>
      <c r="AG206" s="138"/>
    </row>
    <row r="207" spans="31:33" ht="15" x14ac:dyDescent="0.25">
      <c r="AE207" s="138"/>
      <c r="AF207" s="138"/>
      <c r="AG207" s="138"/>
    </row>
    <row r="208" spans="31:33" ht="15" x14ac:dyDescent="0.25">
      <c r="AE208" s="138"/>
      <c r="AF208" s="138"/>
      <c r="AG208" s="138"/>
    </row>
    <row r="209" spans="31:33" ht="15" x14ac:dyDescent="0.25">
      <c r="AE209" s="138"/>
      <c r="AF209" s="138"/>
      <c r="AG209" s="138"/>
    </row>
    <row r="210" spans="31:33" ht="15" x14ac:dyDescent="0.25">
      <c r="AE210" s="138"/>
      <c r="AF210" s="138"/>
      <c r="AG210" s="138"/>
    </row>
    <row r="211" spans="31:33" ht="15" x14ac:dyDescent="0.25">
      <c r="AE211" s="138"/>
      <c r="AF211" s="138"/>
      <c r="AG211" s="138"/>
    </row>
    <row r="212" spans="31:33" ht="15" x14ac:dyDescent="0.25">
      <c r="AE212" s="138"/>
      <c r="AF212" s="138"/>
      <c r="AG212" s="138"/>
    </row>
    <row r="213" spans="31:33" ht="15" x14ac:dyDescent="0.25">
      <c r="AE213" s="138"/>
      <c r="AF213" s="138"/>
      <c r="AG213" s="138"/>
    </row>
    <row r="214" spans="31:33" ht="15" x14ac:dyDescent="0.25">
      <c r="AE214" s="138"/>
      <c r="AF214" s="138"/>
      <c r="AG214" s="138"/>
    </row>
    <row r="215" spans="31:33" ht="15" x14ac:dyDescent="0.25">
      <c r="AE215" s="138"/>
      <c r="AF215" s="138"/>
      <c r="AG215" s="138"/>
    </row>
    <row r="216" spans="31:33" ht="15" x14ac:dyDescent="0.25">
      <c r="AE216" s="138"/>
      <c r="AF216" s="138"/>
      <c r="AG216" s="138"/>
    </row>
    <row r="217" spans="31:33" ht="15" x14ac:dyDescent="0.25">
      <c r="AE217" s="138"/>
      <c r="AF217" s="138"/>
      <c r="AG217" s="138"/>
    </row>
    <row r="218" spans="31:33" ht="15" x14ac:dyDescent="0.25">
      <c r="AE218" s="138"/>
      <c r="AF218" s="138"/>
      <c r="AG218" s="138"/>
    </row>
    <row r="219" spans="31:33" ht="15" x14ac:dyDescent="0.25">
      <c r="AE219" s="138"/>
      <c r="AF219" s="138"/>
      <c r="AG219" s="138"/>
    </row>
    <row r="220" spans="31:33" ht="15" x14ac:dyDescent="0.25">
      <c r="AE220" s="138"/>
      <c r="AF220" s="138"/>
      <c r="AG220" s="138"/>
    </row>
    <row r="221" spans="31:33" ht="15" x14ac:dyDescent="0.25">
      <c r="AE221" s="138"/>
      <c r="AF221" s="138"/>
      <c r="AG221" s="138"/>
    </row>
    <row r="222" spans="31:33" ht="15" x14ac:dyDescent="0.25">
      <c r="AE222" s="138"/>
      <c r="AF222" s="138"/>
      <c r="AG222" s="138"/>
    </row>
    <row r="223" spans="31:33" ht="15" x14ac:dyDescent="0.25">
      <c r="AE223" s="138"/>
      <c r="AF223" s="138"/>
      <c r="AG223" s="138"/>
    </row>
    <row r="224" spans="31:33" ht="15" x14ac:dyDescent="0.25">
      <c r="AE224" s="138"/>
      <c r="AF224" s="138"/>
      <c r="AG224" s="138"/>
    </row>
    <row r="225" spans="31:33" ht="15" x14ac:dyDescent="0.25">
      <c r="AE225" s="138"/>
      <c r="AF225" s="138"/>
      <c r="AG225" s="138"/>
    </row>
    <row r="226" spans="31:33" ht="15" x14ac:dyDescent="0.25">
      <c r="AE226" s="138"/>
      <c r="AF226" s="138"/>
      <c r="AG226" s="138"/>
    </row>
    <row r="227" spans="31:33" ht="15" x14ac:dyDescent="0.25">
      <c r="AE227" s="138"/>
      <c r="AF227" s="138"/>
      <c r="AG227" s="138"/>
    </row>
    <row r="228" spans="31:33" ht="15" x14ac:dyDescent="0.25">
      <c r="AE228" s="138"/>
      <c r="AF228" s="138"/>
      <c r="AG228" s="138"/>
    </row>
  </sheetData>
  <mergeCells count="5">
    <mergeCell ref="A6:F7"/>
    <mergeCell ref="Q7:AB7"/>
    <mergeCell ref="G7:K7"/>
    <mergeCell ref="L7:P7"/>
    <mergeCell ref="G6:AB6"/>
  </mergeCells>
  <hyperlinks>
    <hyperlink ref="A1" location="Contents!A1" display="Contents" xr:uid="{0019BE44-074E-45AD-87AB-377DC744504A}"/>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E5CCF-D95C-4555-8666-A3691D6253B9}">
  <sheetPr>
    <tabColor rgb="FF0070C0"/>
  </sheetPr>
  <dimension ref="A1:K19"/>
  <sheetViews>
    <sheetView zoomScaleNormal="100" workbookViewId="0">
      <selection activeCell="D13" sqref="D13"/>
    </sheetView>
  </sheetViews>
  <sheetFormatPr defaultColWidth="8.69921875" defaultRowHeight="13.8" x14ac:dyDescent="0.25"/>
  <cols>
    <col min="1" max="1" width="15.59765625" style="47" customWidth="1"/>
    <col min="2" max="2" width="12.59765625" style="47" customWidth="1"/>
    <col min="3" max="3" width="16" style="90" customWidth="1"/>
    <col min="4" max="4" width="14.3984375" style="47" customWidth="1"/>
    <col min="5" max="5" width="12.69921875" style="90" customWidth="1"/>
    <col min="6" max="6" width="16.3984375" style="90" customWidth="1"/>
    <col min="7" max="7" width="18.69921875" style="47" customWidth="1"/>
    <col min="8" max="8" width="13.3984375" style="47" customWidth="1"/>
    <col min="9" max="9" width="69.19921875" style="47" customWidth="1"/>
    <col min="10" max="10" width="53.3984375" style="47" customWidth="1"/>
    <col min="11" max="11" width="24.5" style="47" customWidth="1"/>
    <col min="12" max="16384" width="8.69921875" style="47"/>
  </cols>
  <sheetData>
    <row r="1" spans="1:11" x14ac:dyDescent="0.25">
      <c r="A1" s="89" t="s">
        <v>2</v>
      </c>
      <c r="C1" s="47"/>
      <c r="E1" s="47"/>
      <c r="F1" s="47"/>
    </row>
    <row r="2" spans="1:11" ht="27.6" x14ac:dyDescent="0.25">
      <c r="A2" s="193" t="s">
        <v>669</v>
      </c>
    </row>
    <row r="4" spans="1:11" ht="15" x14ac:dyDescent="0.25">
      <c r="A4" s="48" t="s">
        <v>670</v>
      </c>
      <c r="B4" s="48"/>
      <c r="C4" s="91"/>
      <c r="D4" s="48"/>
      <c r="E4" s="91"/>
      <c r="F4" s="91"/>
      <c r="G4" s="48"/>
      <c r="H4" s="48"/>
      <c r="I4" s="48"/>
      <c r="J4" s="48"/>
      <c r="K4" s="48"/>
    </row>
    <row r="5" spans="1:11" ht="15.6" x14ac:dyDescent="0.25">
      <c r="A5" s="51" t="s">
        <v>92</v>
      </c>
      <c r="B5" s="48"/>
      <c r="C5" s="91"/>
      <c r="D5" s="48"/>
      <c r="E5" s="91"/>
      <c r="F5" s="91"/>
      <c r="G5" s="48"/>
      <c r="H5" s="48"/>
      <c r="I5" s="48"/>
      <c r="J5" s="48"/>
      <c r="K5" s="48"/>
    </row>
    <row r="6" spans="1:11" ht="15" x14ac:dyDescent="0.25">
      <c r="A6" s="51"/>
      <c r="B6" s="48"/>
      <c r="C6" s="91"/>
      <c r="D6" s="48"/>
      <c r="E6" s="91"/>
      <c r="F6" s="91"/>
      <c r="G6" s="48"/>
      <c r="H6" s="48"/>
      <c r="I6" s="48"/>
      <c r="J6" s="48"/>
      <c r="K6" s="48"/>
    </row>
    <row r="7" spans="1:11" ht="62.4" x14ac:dyDescent="0.25">
      <c r="A7" s="189" t="s">
        <v>645</v>
      </c>
      <c r="B7" s="189" t="s">
        <v>646</v>
      </c>
      <c r="C7" s="194" t="s">
        <v>647</v>
      </c>
      <c r="D7" s="189" t="s">
        <v>648</v>
      </c>
      <c r="E7" s="194" t="s">
        <v>649</v>
      </c>
      <c r="F7" s="194" t="s">
        <v>650</v>
      </c>
      <c r="G7" s="189" t="s">
        <v>671</v>
      </c>
      <c r="H7" s="189" t="s">
        <v>672</v>
      </c>
      <c r="I7" s="189" t="s">
        <v>673</v>
      </c>
      <c r="J7" s="189" t="s">
        <v>674</v>
      </c>
      <c r="K7" s="189" t="s">
        <v>675</v>
      </c>
    </row>
    <row r="8" spans="1:11" ht="30" x14ac:dyDescent="0.25">
      <c r="A8" s="81" t="s">
        <v>676</v>
      </c>
      <c r="B8" s="81" t="s">
        <v>677</v>
      </c>
      <c r="C8" s="81">
        <v>123456</v>
      </c>
      <c r="D8" s="81" t="s">
        <v>678</v>
      </c>
      <c r="E8" s="81">
        <v>61234</v>
      </c>
      <c r="F8" s="81">
        <v>3000495303</v>
      </c>
      <c r="G8" s="81">
        <v>12</v>
      </c>
      <c r="H8" s="81">
        <v>7</v>
      </c>
      <c r="I8" s="81" t="s">
        <v>679</v>
      </c>
      <c r="J8" s="81" t="s">
        <v>680</v>
      </c>
      <c r="K8" s="139">
        <v>43101</v>
      </c>
    </row>
    <row r="9" spans="1:11" ht="15" x14ac:dyDescent="0.25">
      <c r="A9" s="82"/>
      <c r="B9" s="82"/>
      <c r="C9" s="82"/>
      <c r="D9" s="82"/>
      <c r="E9" s="82"/>
      <c r="F9" s="82"/>
      <c r="G9" s="82"/>
      <c r="H9" s="82"/>
      <c r="I9" s="82"/>
      <c r="J9" s="82"/>
      <c r="K9" s="82"/>
    </row>
    <row r="10" spans="1:11" ht="15" x14ac:dyDescent="0.25">
      <c r="A10" s="81"/>
      <c r="B10" s="81"/>
      <c r="C10" s="81"/>
      <c r="D10" s="81"/>
      <c r="E10" s="81"/>
      <c r="F10" s="81"/>
      <c r="G10" s="81"/>
      <c r="H10" s="81"/>
      <c r="I10" s="81"/>
      <c r="J10" s="81"/>
      <c r="K10" s="81"/>
    </row>
    <row r="11" spans="1:11" ht="15" x14ac:dyDescent="0.25">
      <c r="A11" s="82"/>
      <c r="B11" s="82"/>
      <c r="C11" s="82"/>
      <c r="D11" s="82"/>
      <c r="E11" s="82"/>
      <c r="F11" s="82"/>
      <c r="G11" s="82"/>
      <c r="H11" s="82"/>
      <c r="I11" s="82"/>
      <c r="J11" s="82"/>
      <c r="K11" s="82"/>
    </row>
    <row r="12" spans="1:11" ht="15" x14ac:dyDescent="0.25">
      <c r="A12" s="81"/>
      <c r="B12" s="81"/>
      <c r="C12" s="81"/>
      <c r="D12" s="81"/>
      <c r="E12" s="81"/>
      <c r="F12" s="81"/>
      <c r="G12" s="81"/>
      <c r="H12" s="81"/>
      <c r="I12" s="81"/>
      <c r="J12" s="81"/>
      <c r="K12" s="81"/>
    </row>
    <row r="13" spans="1:11" ht="15" x14ac:dyDescent="0.25">
      <c r="A13" s="82"/>
      <c r="B13" s="82"/>
      <c r="C13" s="82"/>
      <c r="D13" s="82"/>
      <c r="E13" s="82"/>
      <c r="F13" s="82"/>
      <c r="G13" s="82"/>
      <c r="H13" s="82"/>
      <c r="I13" s="82"/>
      <c r="J13" s="82"/>
      <c r="K13" s="82"/>
    </row>
    <row r="14" spans="1:11" ht="15" x14ac:dyDescent="0.25">
      <c r="A14" s="81"/>
      <c r="B14" s="81"/>
      <c r="C14" s="81"/>
      <c r="D14" s="81"/>
      <c r="E14" s="81"/>
      <c r="F14" s="81"/>
      <c r="G14" s="81"/>
      <c r="H14" s="81"/>
      <c r="I14" s="81"/>
      <c r="J14" s="81"/>
      <c r="K14" s="81"/>
    </row>
    <row r="15" spans="1:11" ht="15" x14ac:dyDescent="0.25">
      <c r="A15" s="82"/>
      <c r="B15" s="82"/>
      <c r="C15" s="82"/>
      <c r="D15" s="82"/>
      <c r="E15" s="82"/>
      <c r="F15" s="82"/>
      <c r="G15" s="82"/>
      <c r="H15" s="82"/>
      <c r="I15" s="82"/>
      <c r="J15" s="82"/>
      <c r="K15" s="82"/>
    </row>
    <row r="16" spans="1:11" ht="15" x14ac:dyDescent="0.25">
      <c r="A16" s="81"/>
      <c r="B16" s="81"/>
      <c r="C16" s="81"/>
      <c r="D16" s="81"/>
      <c r="E16" s="81"/>
      <c r="F16" s="81"/>
      <c r="G16" s="81"/>
      <c r="H16" s="81"/>
      <c r="I16" s="81"/>
      <c r="J16" s="81"/>
      <c r="K16" s="81"/>
    </row>
    <row r="17" spans="1:11" ht="15" x14ac:dyDescent="0.25">
      <c r="A17" s="82"/>
      <c r="B17" s="82"/>
      <c r="C17" s="82"/>
      <c r="D17" s="82"/>
      <c r="E17" s="82"/>
      <c r="F17" s="82"/>
      <c r="G17" s="82"/>
      <c r="H17" s="82"/>
      <c r="I17" s="82"/>
      <c r="J17" s="82"/>
      <c r="K17" s="82"/>
    </row>
    <row r="18" spans="1:11" ht="15" x14ac:dyDescent="0.25">
      <c r="A18" s="81"/>
      <c r="B18" s="81"/>
      <c r="C18" s="81"/>
      <c r="D18" s="81"/>
      <c r="E18" s="81"/>
      <c r="F18" s="81"/>
      <c r="G18" s="81"/>
      <c r="H18" s="81"/>
      <c r="I18" s="81"/>
      <c r="J18" s="81"/>
      <c r="K18" s="81"/>
    </row>
    <row r="19" spans="1:11" ht="15" x14ac:dyDescent="0.25">
      <c r="A19" s="48"/>
      <c r="B19" s="48"/>
      <c r="C19" s="91"/>
      <c r="D19" s="48"/>
      <c r="E19" s="91"/>
      <c r="F19" s="91"/>
      <c r="G19" s="48"/>
      <c r="H19" s="48"/>
      <c r="I19" s="48"/>
      <c r="J19" s="48"/>
      <c r="K19" s="48"/>
    </row>
  </sheetData>
  <autoFilter ref="A7:K7" xr:uid="{00000000-0009-0000-0000-000010000000}"/>
  <hyperlinks>
    <hyperlink ref="A1" location="Contents!A1" display="Contents" xr:uid="{61C3FF56-BA0B-42A7-9C29-21D4DFE57628}"/>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7C8C-29E4-4E05-AAE2-A2D281F4CD6E}">
  <sheetPr>
    <tabColor rgb="FF0070C0"/>
  </sheetPr>
  <dimension ref="A1:E33"/>
  <sheetViews>
    <sheetView workbookViewId="0">
      <selection activeCell="C17" sqref="C17"/>
    </sheetView>
  </sheetViews>
  <sheetFormatPr defaultColWidth="8.69921875" defaultRowHeight="13.8" x14ac:dyDescent="0.25"/>
  <cols>
    <col min="1" max="1" width="34.19921875" style="47" customWidth="1"/>
    <col min="2" max="2" width="27.59765625" style="47" customWidth="1"/>
    <col min="3" max="3" width="24.19921875" style="47" customWidth="1"/>
    <col min="4" max="4" width="63.3984375" style="47" customWidth="1"/>
    <col min="5" max="16384" width="8.69921875" style="47"/>
  </cols>
  <sheetData>
    <row r="1" spans="1:5" ht="14.4" customHeight="1" x14ac:dyDescent="0.25">
      <c r="A1" s="89" t="s">
        <v>2</v>
      </c>
      <c r="B1" s="92"/>
      <c r="C1" s="93"/>
      <c r="D1" s="93"/>
      <c r="E1" s="93"/>
    </row>
    <row r="2" spans="1:5" ht="27.6" x14ac:dyDescent="0.25">
      <c r="A2" s="188" t="s">
        <v>681</v>
      </c>
    </row>
    <row r="4" spans="1:5" ht="15" x14ac:dyDescent="0.25">
      <c r="A4" s="48" t="s">
        <v>682</v>
      </c>
      <c r="B4" s="48"/>
      <c r="C4" s="48"/>
    </row>
    <row r="5" spans="1:5" ht="15.6" x14ac:dyDescent="0.25">
      <c r="A5" s="51" t="s">
        <v>92</v>
      </c>
      <c r="B5" s="48"/>
      <c r="C5" s="48"/>
    </row>
    <row r="6" spans="1:5" ht="15" x14ac:dyDescent="0.25">
      <c r="A6" s="51"/>
      <c r="B6" s="48"/>
      <c r="C6" s="48"/>
    </row>
    <row r="7" spans="1:5" ht="52.2" customHeight="1" x14ac:dyDescent="0.25">
      <c r="A7" s="195" t="s">
        <v>683</v>
      </c>
      <c r="B7" s="195" t="s">
        <v>684</v>
      </c>
      <c r="C7" s="195" t="s">
        <v>685</v>
      </c>
      <c r="D7" s="195" t="s">
        <v>686</v>
      </c>
    </row>
    <row r="8" spans="1:5" ht="15" x14ac:dyDescent="0.25">
      <c r="A8" s="80" t="s">
        <v>687</v>
      </c>
      <c r="B8" s="80" t="s">
        <v>688</v>
      </c>
      <c r="C8" s="80"/>
      <c r="D8" s="80"/>
    </row>
    <row r="9" spans="1:5" ht="15" x14ac:dyDescent="0.25">
      <c r="A9" s="83" t="s">
        <v>689</v>
      </c>
      <c r="B9" s="83" t="s">
        <v>690</v>
      </c>
      <c r="C9" s="83"/>
      <c r="D9" s="83"/>
    </row>
    <row r="10" spans="1:5" ht="15" x14ac:dyDescent="0.25">
      <c r="A10" s="80" t="s">
        <v>691</v>
      </c>
      <c r="B10" s="80" t="s">
        <v>692</v>
      </c>
      <c r="C10" s="80"/>
      <c r="D10" s="80"/>
    </row>
    <row r="11" spans="1:5" ht="15" x14ac:dyDescent="0.25">
      <c r="A11" s="83" t="s">
        <v>693</v>
      </c>
      <c r="B11" s="83" t="s">
        <v>694</v>
      </c>
      <c r="C11" s="83"/>
      <c r="D11" s="83"/>
    </row>
    <row r="12" spans="1:5" ht="15" x14ac:dyDescent="0.25">
      <c r="A12" s="80"/>
      <c r="B12" s="80"/>
      <c r="C12" s="80"/>
      <c r="D12" s="80"/>
    </row>
    <row r="13" spans="1:5" ht="15" x14ac:dyDescent="0.25">
      <c r="A13" s="83"/>
      <c r="B13" s="83"/>
      <c r="C13" s="83"/>
      <c r="D13" s="83"/>
    </row>
    <row r="14" spans="1:5" ht="15" x14ac:dyDescent="0.25">
      <c r="A14" s="80"/>
      <c r="B14" s="80"/>
      <c r="C14" s="80"/>
      <c r="D14" s="80"/>
    </row>
    <row r="15" spans="1:5" ht="15" x14ac:dyDescent="0.25">
      <c r="A15" s="83"/>
      <c r="B15" s="83"/>
      <c r="C15" s="83"/>
      <c r="D15" s="83"/>
    </row>
    <row r="16" spans="1:5" ht="15" x14ac:dyDescent="0.25">
      <c r="A16" s="80"/>
      <c r="B16" s="80"/>
      <c r="C16" s="80"/>
      <c r="D16" s="80"/>
    </row>
    <row r="17" spans="1:4" ht="15" x14ac:dyDescent="0.25">
      <c r="A17" s="83"/>
      <c r="B17" s="83"/>
      <c r="C17" s="83"/>
      <c r="D17" s="83"/>
    </row>
    <row r="18" spans="1:4" ht="15" x14ac:dyDescent="0.25">
      <c r="A18" s="80"/>
      <c r="B18" s="80"/>
      <c r="C18" s="80"/>
      <c r="D18" s="80"/>
    </row>
    <row r="19" spans="1:4" ht="15" x14ac:dyDescent="0.25">
      <c r="A19" s="83"/>
      <c r="B19" s="83"/>
      <c r="C19" s="83"/>
      <c r="D19" s="83"/>
    </row>
    <row r="20" spans="1:4" ht="15" x14ac:dyDescent="0.25">
      <c r="A20" s="80"/>
      <c r="B20" s="80"/>
      <c r="C20" s="80"/>
      <c r="D20" s="80"/>
    </row>
    <row r="21" spans="1:4" ht="15" x14ac:dyDescent="0.25">
      <c r="A21" s="83"/>
      <c r="B21" s="83"/>
      <c r="C21" s="83"/>
      <c r="D21" s="83"/>
    </row>
    <row r="22" spans="1:4" ht="15" x14ac:dyDescent="0.25">
      <c r="A22" s="80"/>
      <c r="B22" s="80"/>
      <c r="C22" s="80"/>
      <c r="D22" s="80"/>
    </row>
    <row r="23" spans="1:4" ht="15" x14ac:dyDescent="0.25">
      <c r="A23" s="83"/>
      <c r="B23" s="83"/>
      <c r="C23" s="83"/>
      <c r="D23" s="83"/>
    </row>
    <row r="24" spans="1:4" ht="15" x14ac:dyDescent="0.25">
      <c r="A24" s="48"/>
      <c r="B24" s="48"/>
      <c r="C24" s="48"/>
    </row>
    <row r="25" spans="1:4" ht="15" x14ac:dyDescent="0.25">
      <c r="A25" s="48"/>
      <c r="B25" s="48"/>
      <c r="C25" s="48"/>
    </row>
    <row r="26" spans="1:4" ht="15" x14ac:dyDescent="0.25">
      <c r="A26" s="48"/>
      <c r="B26" s="48"/>
      <c r="C26" s="48"/>
    </row>
    <row r="27" spans="1:4" ht="15" x14ac:dyDescent="0.25">
      <c r="A27" s="48"/>
      <c r="B27" s="48"/>
      <c r="C27" s="48"/>
    </row>
    <row r="28" spans="1:4" ht="15" x14ac:dyDescent="0.25">
      <c r="A28" s="48"/>
      <c r="B28" s="48"/>
      <c r="C28" s="48"/>
    </row>
    <row r="29" spans="1:4" ht="15" x14ac:dyDescent="0.25">
      <c r="A29" s="48"/>
      <c r="B29" s="48"/>
      <c r="C29" s="48"/>
    </row>
    <row r="30" spans="1:4" ht="15" x14ac:dyDescent="0.25">
      <c r="A30" s="48"/>
      <c r="B30" s="48"/>
      <c r="C30" s="48"/>
    </row>
    <row r="31" spans="1:4" ht="15" x14ac:dyDescent="0.25">
      <c r="A31" s="48"/>
      <c r="B31" s="48"/>
      <c r="C31" s="48"/>
    </row>
    <row r="32" spans="1:4" ht="15" x14ac:dyDescent="0.25">
      <c r="A32" s="48"/>
      <c r="B32" s="48"/>
      <c r="C32" s="48"/>
    </row>
    <row r="33" spans="1:3" ht="15" x14ac:dyDescent="0.25">
      <c r="A33" s="48"/>
      <c r="B33" s="48"/>
      <c r="C33" s="48"/>
    </row>
  </sheetData>
  <hyperlinks>
    <hyperlink ref="A1" location="Contents!A1" display="Contents" xr:uid="{26609D7C-23D8-4FF9-AAA8-207D0338310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0A24F-94F9-4F60-B1B8-62834FB16EB0}">
  <sheetPr>
    <tabColor rgb="FF0070C0"/>
  </sheetPr>
  <dimension ref="A1:F14"/>
  <sheetViews>
    <sheetView workbookViewId="0">
      <selection activeCell="B19" sqref="B19"/>
    </sheetView>
  </sheetViews>
  <sheetFormatPr defaultColWidth="8.69921875" defaultRowHeight="13.8" x14ac:dyDescent="0.25"/>
  <cols>
    <col min="1" max="1" width="28.19921875" style="47" customWidth="1"/>
    <col min="2" max="2" width="29.69921875" style="47" customWidth="1"/>
    <col min="3" max="3" width="28.19921875" style="47" customWidth="1"/>
    <col min="4" max="5" width="57.69921875" style="47" customWidth="1"/>
    <col min="6" max="6" width="27.69921875" style="47" customWidth="1"/>
    <col min="7" max="16384" width="8.69921875" style="47"/>
  </cols>
  <sheetData>
    <row r="1" spans="1:6" x14ac:dyDescent="0.25">
      <c r="A1" s="89" t="s">
        <v>2</v>
      </c>
    </row>
    <row r="2" spans="1:6" ht="27.6" x14ac:dyDescent="0.25">
      <c r="A2" s="188" t="s">
        <v>695</v>
      </c>
      <c r="B2" s="94"/>
      <c r="C2" s="94"/>
    </row>
    <row r="4" spans="1:6" ht="15" x14ac:dyDescent="0.25">
      <c r="A4" s="48" t="s">
        <v>696</v>
      </c>
    </row>
    <row r="5" spans="1:6" ht="15.6" x14ac:dyDescent="0.25">
      <c r="A5" s="51" t="s">
        <v>92</v>
      </c>
    </row>
    <row r="6" spans="1:6" ht="15" x14ac:dyDescent="0.25">
      <c r="A6" s="51"/>
    </row>
    <row r="7" spans="1:6" ht="31.2" x14ac:dyDescent="0.25">
      <c r="A7" s="157" t="s">
        <v>697</v>
      </c>
      <c r="B7" s="157" t="s">
        <v>698</v>
      </c>
      <c r="C7" s="196" t="s">
        <v>699</v>
      </c>
      <c r="D7" s="196" t="s">
        <v>700</v>
      </c>
      <c r="E7" s="196" t="s">
        <v>701</v>
      </c>
      <c r="F7" s="196" t="s">
        <v>702</v>
      </c>
    </row>
    <row r="8" spans="1:6" ht="15" x14ac:dyDescent="0.25">
      <c r="A8" s="80" t="s">
        <v>703</v>
      </c>
      <c r="B8" s="80"/>
      <c r="C8" s="80"/>
      <c r="D8" s="80"/>
      <c r="E8" s="80"/>
      <c r="F8" s="80"/>
    </row>
    <row r="9" spans="1:6" ht="15" x14ac:dyDescent="0.25">
      <c r="A9" s="83" t="s">
        <v>704</v>
      </c>
      <c r="B9" s="83"/>
      <c r="C9" s="83"/>
      <c r="D9" s="83"/>
      <c r="E9" s="83"/>
      <c r="F9" s="83"/>
    </row>
    <row r="10" spans="1:6" ht="15" x14ac:dyDescent="0.25">
      <c r="A10" s="80" t="s">
        <v>57</v>
      </c>
      <c r="B10" s="80"/>
      <c r="C10" s="80"/>
      <c r="D10" s="80"/>
      <c r="E10" s="80"/>
      <c r="F10" s="80"/>
    </row>
    <row r="11" spans="1:6" ht="15" x14ac:dyDescent="0.25">
      <c r="A11" s="83"/>
      <c r="B11" s="83"/>
      <c r="C11" s="83"/>
      <c r="D11" s="83"/>
      <c r="E11" s="83"/>
      <c r="F11" s="83"/>
    </row>
    <row r="12" spans="1:6" ht="15" x14ac:dyDescent="0.25">
      <c r="A12" s="80"/>
      <c r="B12" s="80"/>
      <c r="C12" s="80"/>
      <c r="D12" s="80"/>
      <c r="E12" s="80"/>
      <c r="F12" s="80"/>
    </row>
    <row r="13" spans="1:6" ht="15" x14ac:dyDescent="0.25">
      <c r="A13" s="83"/>
      <c r="B13" s="83"/>
      <c r="C13" s="83"/>
      <c r="D13" s="83"/>
      <c r="E13" s="83"/>
      <c r="F13" s="83"/>
    </row>
    <row r="14" spans="1:6" ht="15" x14ac:dyDescent="0.25">
      <c r="A14" s="80"/>
      <c r="B14" s="80"/>
      <c r="C14" s="80"/>
      <c r="D14" s="80"/>
      <c r="E14" s="80"/>
      <c r="F14" s="80"/>
    </row>
  </sheetData>
  <hyperlinks>
    <hyperlink ref="A1" location="Contents!A1" display="Contents" xr:uid="{1F26D120-E814-4FD9-BD71-CEBC9758D107}"/>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CB340-87DE-4786-9A08-918D670EEB8D}">
  <sheetPr>
    <tabColor rgb="FFFFC000"/>
  </sheetPr>
  <dimension ref="A1:B13"/>
  <sheetViews>
    <sheetView workbookViewId="0">
      <selection activeCell="B22" sqref="B22"/>
    </sheetView>
  </sheetViews>
  <sheetFormatPr defaultColWidth="9" defaultRowHeight="13.8" x14ac:dyDescent="0.25"/>
  <cols>
    <col min="1" max="1" width="12.8984375" style="47" customWidth="1"/>
    <col min="2" max="2" width="77.09765625" style="47" bestFit="1" customWidth="1"/>
    <col min="3" max="16384" width="9" style="47"/>
  </cols>
  <sheetData>
    <row r="1" spans="1:2" ht="27.6" x14ac:dyDescent="0.45">
      <c r="A1" s="154" t="s">
        <v>85</v>
      </c>
    </row>
    <row r="3" spans="1:2" ht="26.25" customHeight="1" x14ac:dyDescent="0.25">
      <c r="A3" s="153" t="s">
        <v>86</v>
      </c>
      <c r="B3" s="153" t="s">
        <v>87</v>
      </c>
    </row>
    <row r="4" spans="1:2" ht="15" x14ac:dyDescent="0.25">
      <c r="A4" s="140">
        <v>44663</v>
      </c>
      <c r="B4" s="82" t="s">
        <v>950</v>
      </c>
    </row>
    <row r="5" spans="1:2" ht="15" x14ac:dyDescent="0.25">
      <c r="A5" s="139"/>
      <c r="B5" s="81"/>
    </row>
    <row r="6" spans="1:2" ht="15" x14ac:dyDescent="0.25">
      <c r="A6" s="140"/>
      <c r="B6" s="82"/>
    </row>
    <row r="7" spans="1:2" ht="15" x14ac:dyDescent="0.25">
      <c r="A7" s="139"/>
      <c r="B7" s="81"/>
    </row>
    <row r="8" spans="1:2" ht="15" x14ac:dyDescent="0.25">
      <c r="A8" s="140"/>
      <c r="B8" s="82"/>
    </row>
    <row r="9" spans="1:2" ht="15" x14ac:dyDescent="0.25">
      <c r="A9" s="139"/>
      <c r="B9" s="81"/>
    </row>
    <row r="10" spans="1:2" ht="15" x14ac:dyDescent="0.25">
      <c r="A10" s="140"/>
      <c r="B10" s="82"/>
    </row>
    <row r="11" spans="1:2" ht="15" x14ac:dyDescent="0.25">
      <c r="A11" s="139"/>
      <c r="B11" s="81"/>
    </row>
    <row r="12" spans="1:2" ht="15" x14ac:dyDescent="0.25">
      <c r="A12" s="140"/>
      <c r="B12" s="82"/>
    </row>
    <row r="13" spans="1:2" ht="15" x14ac:dyDescent="0.25">
      <c r="A13" s="139"/>
      <c r="B13" s="81"/>
    </row>
  </sheetData>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0B20F-C8A4-497A-AE03-94278F9889EC}">
  <sheetPr>
    <tabColor rgb="FF0070C0"/>
  </sheetPr>
  <dimension ref="A1:H40"/>
  <sheetViews>
    <sheetView zoomScaleNormal="100" workbookViewId="0">
      <selection activeCell="A22" sqref="A22"/>
    </sheetView>
  </sheetViews>
  <sheetFormatPr defaultColWidth="8.69921875" defaultRowHeight="13.8" x14ac:dyDescent="0.25"/>
  <cols>
    <col min="1" max="1" width="63.5" style="47" customWidth="1"/>
    <col min="2" max="2" width="22.8984375" style="47" customWidth="1"/>
    <col min="3" max="3" width="38.5" style="47" customWidth="1"/>
    <col min="4" max="5" width="25.09765625" style="47" customWidth="1"/>
    <col min="6" max="6" width="17.8984375" style="47" customWidth="1"/>
    <col min="7" max="7" width="36" style="47" customWidth="1"/>
    <col min="8" max="8" width="27" style="47" customWidth="1"/>
    <col min="9" max="16384" width="8.69921875" style="47"/>
  </cols>
  <sheetData>
    <row r="1" spans="1:8" x14ac:dyDescent="0.25">
      <c r="A1" s="89" t="s">
        <v>2</v>
      </c>
    </row>
    <row r="2" spans="1:8" ht="27.6" x14ac:dyDescent="0.25">
      <c r="A2" s="176" t="s">
        <v>705</v>
      </c>
    </row>
    <row r="4" spans="1:8" ht="13.95" customHeight="1" x14ac:dyDescent="0.25">
      <c r="A4" s="97" t="s">
        <v>706</v>
      </c>
      <c r="B4" s="95"/>
      <c r="C4" s="95"/>
      <c r="D4" s="95"/>
      <c r="E4" s="95"/>
      <c r="F4" s="95"/>
      <c r="G4" s="95"/>
      <c r="H4" s="95"/>
    </row>
    <row r="5" spans="1:8" ht="13.95" customHeight="1" x14ac:dyDescent="0.25">
      <c r="A5" s="97"/>
      <c r="B5" s="95"/>
      <c r="C5" s="95"/>
      <c r="D5" s="95"/>
      <c r="E5" s="95"/>
      <c r="F5" s="95"/>
      <c r="G5" s="95"/>
      <c r="H5" s="95"/>
    </row>
    <row r="6" spans="1:8" ht="16.2" customHeight="1" x14ac:dyDescent="0.25">
      <c r="A6" s="96"/>
      <c r="B6" s="96"/>
      <c r="C6" s="96"/>
      <c r="D6" s="236" t="s">
        <v>707</v>
      </c>
      <c r="E6" s="237"/>
      <c r="F6" s="237"/>
      <c r="G6" s="237"/>
      <c r="H6" s="238"/>
    </row>
    <row r="7" spans="1:8" ht="31.2" x14ac:dyDescent="0.25">
      <c r="A7" s="157" t="s">
        <v>708</v>
      </c>
      <c r="B7" s="157" t="s">
        <v>709</v>
      </c>
      <c r="C7" s="157" t="s">
        <v>376</v>
      </c>
      <c r="D7" s="196" t="s">
        <v>710</v>
      </c>
      <c r="E7" s="196" t="s">
        <v>711</v>
      </c>
      <c r="F7" s="157" t="s">
        <v>712</v>
      </c>
      <c r="G7" s="157" t="s">
        <v>713</v>
      </c>
      <c r="H7" s="196" t="s">
        <v>714</v>
      </c>
    </row>
    <row r="8" spans="1:8" ht="15" x14ac:dyDescent="0.25">
      <c r="A8" s="83" t="s">
        <v>715</v>
      </c>
      <c r="B8" s="83" t="s">
        <v>716</v>
      </c>
      <c r="C8" s="83" t="s">
        <v>715</v>
      </c>
      <c r="D8" s="83"/>
      <c r="E8" s="83"/>
      <c r="F8" s="83"/>
      <c r="G8" s="83"/>
      <c r="H8" s="83"/>
    </row>
    <row r="9" spans="1:8" ht="15" x14ac:dyDescent="0.25">
      <c r="A9" s="83" t="s">
        <v>717</v>
      </c>
      <c r="B9" s="83" t="s">
        <v>718</v>
      </c>
      <c r="C9" s="83" t="s">
        <v>719</v>
      </c>
      <c r="D9" s="83"/>
      <c r="E9" s="83"/>
      <c r="F9" s="83"/>
      <c r="G9" s="83"/>
      <c r="H9" s="83"/>
    </row>
    <row r="10" spans="1:8" ht="15" x14ac:dyDescent="0.25">
      <c r="A10" s="83" t="s">
        <v>720</v>
      </c>
      <c r="B10" s="83" t="s">
        <v>721</v>
      </c>
      <c r="C10" s="83" t="s">
        <v>688</v>
      </c>
      <c r="D10" s="83"/>
      <c r="E10" s="83"/>
      <c r="F10" s="83"/>
      <c r="G10" s="83"/>
      <c r="H10" s="83"/>
    </row>
    <row r="11" spans="1:8" ht="15" x14ac:dyDescent="0.25">
      <c r="A11" s="83" t="s">
        <v>722</v>
      </c>
      <c r="B11" s="83" t="s">
        <v>723</v>
      </c>
      <c r="C11" s="83" t="s">
        <v>724</v>
      </c>
      <c r="D11" s="83"/>
      <c r="E11" s="83"/>
      <c r="F11" s="83"/>
      <c r="G11" s="83"/>
      <c r="H11" s="83"/>
    </row>
    <row r="12" spans="1:8" ht="15" x14ac:dyDescent="0.25">
      <c r="A12" s="83" t="s">
        <v>725</v>
      </c>
      <c r="B12" s="83" t="s">
        <v>726</v>
      </c>
      <c r="C12" s="83" t="s">
        <v>725</v>
      </c>
      <c r="D12" s="83"/>
      <c r="E12" s="83"/>
      <c r="F12" s="83"/>
      <c r="G12" s="83"/>
      <c r="H12" s="83"/>
    </row>
    <row r="13" spans="1:8" ht="15" x14ac:dyDescent="0.25">
      <c r="A13" s="83" t="s">
        <v>727</v>
      </c>
      <c r="B13" s="83" t="s">
        <v>728</v>
      </c>
      <c r="C13" s="83" t="s">
        <v>727</v>
      </c>
      <c r="D13" s="83"/>
      <c r="E13" s="83"/>
      <c r="F13" s="83"/>
      <c r="G13" s="83"/>
      <c r="H13" s="83"/>
    </row>
    <row r="14" spans="1:8" ht="15" x14ac:dyDescent="0.25">
      <c r="A14" s="83" t="s">
        <v>729</v>
      </c>
      <c r="B14" s="83" t="s">
        <v>730</v>
      </c>
      <c r="C14" s="83" t="s">
        <v>729</v>
      </c>
      <c r="D14" s="83"/>
      <c r="E14" s="83"/>
      <c r="F14" s="83"/>
      <c r="G14" s="83"/>
      <c r="H14" s="83"/>
    </row>
    <row r="15" spans="1:8" ht="15" x14ac:dyDescent="0.25">
      <c r="A15" s="83" t="s">
        <v>731</v>
      </c>
      <c r="B15" s="83" t="s">
        <v>721</v>
      </c>
      <c r="C15" s="83" t="s">
        <v>688</v>
      </c>
      <c r="D15" s="83"/>
      <c r="E15" s="83"/>
      <c r="F15" s="83"/>
      <c r="G15" s="83"/>
      <c r="H15" s="83"/>
    </row>
    <row r="16" spans="1:8" ht="15" x14ac:dyDescent="0.25">
      <c r="A16" s="83" t="s">
        <v>732</v>
      </c>
      <c r="B16" s="83" t="s">
        <v>733</v>
      </c>
      <c r="C16" s="83" t="s">
        <v>732</v>
      </c>
      <c r="D16" s="83"/>
      <c r="E16" s="83"/>
      <c r="F16" s="83"/>
      <c r="G16" s="83"/>
      <c r="H16" s="83"/>
    </row>
    <row r="17" spans="1:8" ht="15" x14ac:dyDescent="0.25">
      <c r="A17" s="83" t="s">
        <v>734</v>
      </c>
      <c r="B17" s="83" t="s">
        <v>721</v>
      </c>
      <c r="C17" s="83" t="s">
        <v>688</v>
      </c>
      <c r="D17" s="83"/>
      <c r="E17" s="83"/>
      <c r="F17" s="83"/>
      <c r="G17" s="83"/>
      <c r="H17" s="83"/>
    </row>
    <row r="18" spans="1:8" ht="15" x14ac:dyDescent="0.25">
      <c r="A18" s="83" t="s">
        <v>735</v>
      </c>
      <c r="B18" s="83" t="s">
        <v>721</v>
      </c>
      <c r="C18" s="83" t="s">
        <v>688</v>
      </c>
      <c r="D18" s="83"/>
      <c r="E18" s="83"/>
      <c r="F18" s="83"/>
      <c r="G18" s="83"/>
      <c r="H18" s="83"/>
    </row>
    <row r="19" spans="1:8" ht="15" x14ac:dyDescent="0.25">
      <c r="A19" s="83" t="s">
        <v>736</v>
      </c>
      <c r="B19" s="83" t="s">
        <v>737</v>
      </c>
      <c r="C19" s="83" t="s">
        <v>736</v>
      </c>
      <c r="D19" s="83"/>
      <c r="E19" s="83"/>
      <c r="F19" s="83"/>
      <c r="G19" s="83"/>
      <c r="H19" s="83"/>
    </row>
    <row r="20" spans="1:8" ht="15" x14ac:dyDescent="0.25">
      <c r="A20" s="83" t="s">
        <v>738</v>
      </c>
      <c r="B20" s="83" t="s">
        <v>721</v>
      </c>
      <c r="C20" s="83" t="s">
        <v>688</v>
      </c>
      <c r="D20" s="83"/>
      <c r="E20" s="83"/>
      <c r="F20" s="83"/>
      <c r="G20" s="83"/>
      <c r="H20" s="83"/>
    </row>
    <row r="21" spans="1:8" ht="15" x14ac:dyDescent="0.25">
      <c r="A21" s="83" t="s">
        <v>739</v>
      </c>
      <c r="B21" s="83" t="s">
        <v>740</v>
      </c>
      <c r="C21" s="83" t="s">
        <v>739</v>
      </c>
      <c r="D21" s="83"/>
      <c r="E21" s="83"/>
      <c r="F21" s="83"/>
      <c r="G21" s="83"/>
      <c r="H21" s="83"/>
    </row>
    <row r="22" spans="1:8" ht="45" x14ac:dyDescent="0.25">
      <c r="A22" s="83" t="s">
        <v>741</v>
      </c>
      <c r="B22" s="83" t="s">
        <v>742</v>
      </c>
      <c r="C22" s="83" t="s">
        <v>743</v>
      </c>
      <c r="D22" s="83"/>
      <c r="E22" s="83"/>
      <c r="F22" s="83"/>
      <c r="G22" s="83"/>
      <c r="H22" s="83"/>
    </row>
    <row r="23" spans="1:8" ht="15" x14ac:dyDescent="0.25">
      <c r="A23" s="83" t="s">
        <v>744</v>
      </c>
      <c r="B23" s="83" t="s">
        <v>745</v>
      </c>
      <c r="C23" s="83" t="s">
        <v>744</v>
      </c>
      <c r="D23" s="83"/>
      <c r="E23" s="83"/>
      <c r="F23" s="83"/>
      <c r="G23" s="83"/>
      <c r="H23" s="83"/>
    </row>
    <row r="24" spans="1:8" ht="15" x14ac:dyDescent="0.25">
      <c r="A24" s="83" t="s">
        <v>746</v>
      </c>
      <c r="B24" s="83" t="s">
        <v>747</v>
      </c>
      <c r="C24" s="83" t="s">
        <v>746</v>
      </c>
      <c r="D24" s="83"/>
      <c r="E24" s="83"/>
      <c r="F24" s="83"/>
      <c r="G24" s="83"/>
      <c r="H24" s="83"/>
    </row>
    <row r="25" spans="1:8" ht="15" x14ac:dyDescent="0.25">
      <c r="A25" s="83" t="s">
        <v>748</v>
      </c>
      <c r="B25" s="83" t="s">
        <v>721</v>
      </c>
      <c r="C25" s="83" t="s">
        <v>688</v>
      </c>
      <c r="D25" s="83"/>
      <c r="E25" s="83"/>
      <c r="F25" s="83"/>
      <c r="G25" s="83"/>
      <c r="H25" s="83"/>
    </row>
    <row r="26" spans="1:8" ht="15" x14ac:dyDescent="0.25">
      <c r="A26" s="83" t="s">
        <v>749</v>
      </c>
      <c r="B26" s="83" t="s">
        <v>750</v>
      </c>
      <c r="C26" s="83" t="s">
        <v>751</v>
      </c>
      <c r="D26" s="83"/>
      <c r="E26" s="83"/>
      <c r="F26" s="83"/>
      <c r="G26" s="83"/>
      <c r="H26" s="83"/>
    </row>
    <row r="27" spans="1:8" ht="15" x14ac:dyDescent="0.25">
      <c r="A27" s="83" t="s">
        <v>752</v>
      </c>
      <c r="B27" s="83" t="s">
        <v>750</v>
      </c>
      <c r="C27" s="83" t="s">
        <v>751</v>
      </c>
      <c r="D27" s="83"/>
      <c r="E27" s="83"/>
      <c r="F27" s="83"/>
      <c r="G27" s="83"/>
      <c r="H27" s="83"/>
    </row>
    <row r="28" spans="1:8" ht="15" x14ac:dyDescent="0.25">
      <c r="A28" s="83" t="s">
        <v>753</v>
      </c>
      <c r="B28" s="83" t="s">
        <v>754</v>
      </c>
      <c r="C28" s="83" t="s">
        <v>753</v>
      </c>
      <c r="D28" s="83"/>
      <c r="E28" s="83"/>
      <c r="F28" s="83"/>
      <c r="G28" s="83"/>
      <c r="H28" s="83"/>
    </row>
    <row r="29" spans="1:8" ht="15" x14ac:dyDescent="0.25">
      <c r="A29" s="83" t="s">
        <v>755</v>
      </c>
      <c r="B29" s="83" t="s">
        <v>756</v>
      </c>
      <c r="C29" s="83" t="s">
        <v>755</v>
      </c>
      <c r="D29" s="83"/>
      <c r="E29" s="83"/>
      <c r="F29" s="83"/>
      <c r="G29" s="83"/>
      <c r="H29" s="83"/>
    </row>
    <row r="30" spans="1:8" ht="15" x14ac:dyDescent="0.25">
      <c r="A30" s="83" t="s">
        <v>757</v>
      </c>
      <c r="B30" s="83" t="s">
        <v>758</v>
      </c>
      <c r="C30" s="83" t="s">
        <v>757</v>
      </c>
      <c r="D30" s="83"/>
      <c r="E30" s="83"/>
      <c r="F30" s="83"/>
      <c r="G30" s="83"/>
      <c r="H30" s="83"/>
    </row>
    <row r="31" spans="1:8" ht="15" x14ac:dyDescent="0.25">
      <c r="A31" s="83" t="s">
        <v>759</v>
      </c>
      <c r="B31" s="83" t="s">
        <v>760</v>
      </c>
      <c r="C31" s="83" t="s">
        <v>759</v>
      </c>
      <c r="D31" s="83"/>
      <c r="E31" s="83"/>
      <c r="F31" s="83"/>
      <c r="G31" s="83"/>
      <c r="H31" s="83"/>
    </row>
    <row r="32" spans="1:8" ht="15" x14ac:dyDescent="0.25">
      <c r="A32" s="83" t="s">
        <v>761</v>
      </c>
      <c r="B32" s="83" t="s">
        <v>762</v>
      </c>
      <c r="C32" s="83" t="s">
        <v>761</v>
      </c>
      <c r="D32" s="83"/>
      <c r="E32" s="83"/>
      <c r="F32" s="83"/>
      <c r="G32" s="83"/>
      <c r="H32" s="83"/>
    </row>
    <row r="33" spans="1:8" ht="15" x14ac:dyDescent="0.25">
      <c r="A33" s="83" t="s">
        <v>763</v>
      </c>
      <c r="B33" s="83" t="s">
        <v>764</v>
      </c>
      <c r="C33" s="83" t="s">
        <v>763</v>
      </c>
      <c r="D33" s="83"/>
      <c r="E33" s="83"/>
      <c r="F33" s="83"/>
      <c r="G33" s="83"/>
      <c r="H33" s="83"/>
    </row>
    <row r="34" spans="1:8" ht="15" x14ac:dyDescent="0.25">
      <c r="A34" s="83" t="s">
        <v>765</v>
      </c>
      <c r="B34" s="83" t="s">
        <v>721</v>
      </c>
      <c r="C34" s="83" t="s">
        <v>688</v>
      </c>
      <c r="D34" s="83"/>
      <c r="E34" s="83"/>
      <c r="F34" s="83"/>
      <c r="G34" s="83"/>
      <c r="H34" s="83"/>
    </row>
    <row r="35" spans="1:8" ht="15" x14ac:dyDescent="0.25">
      <c r="A35" s="83" t="s">
        <v>766</v>
      </c>
      <c r="B35" s="83" t="s">
        <v>767</v>
      </c>
      <c r="C35" s="83" t="s">
        <v>766</v>
      </c>
      <c r="D35" s="83"/>
      <c r="E35" s="83"/>
      <c r="F35" s="83"/>
      <c r="G35" s="83"/>
      <c r="H35" s="83"/>
    </row>
    <row r="36" spans="1:8" ht="15" x14ac:dyDescent="0.25">
      <c r="A36" s="83" t="s">
        <v>768</v>
      </c>
      <c r="B36" s="83" t="s">
        <v>769</v>
      </c>
      <c r="C36" s="83" t="s">
        <v>768</v>
      </c>
      <c r="D36" s="83"/>
      <c r="E36" s="83"/>
      <c r="F36" s="83"/>
      <c r="G36" s="83"/>
      <c r="H36" s="83"/>
    </row>
    <row r="37" spans="1:8" ht="15" x14ac:dyDescent="0.25">
      <c r="A37" s="83" t="s">
        <v>770</v>
      </c>
      <c r="B37" s="83" t="s">
        <v>771</v>
      </c>
      <c r="C37" s="83" t="s">
        <v>770</v>
      </c>
      <c r="D37" s="83"/>
      <c r="E37" s="83"/>
      <c r="F37" s="83"/>
      <c r="G37" s="83"/>
      <c r="H37" s="83"/>
    </row>
    <row r="38" spans="1:8" ht="15" x14ac:dyDescent="0.25">
      <c r="A38" s="83" t="s">
        <v>772</v>
      </c>
      <c r="B38" s="83" t="s">
        <v>773</v>
      </c>
      <c r="C38" s="83" t="s">
        <v>772</v>
      </c>
      <c r="D38" s="83"/>
      <c r="E38" s="83"/>
      <c r="F38" s="83"/>
      <c r="G38" s="83"/>
      <c r="H38" s="83"/>
    </row>
    <row r="39" spans="1:8" ht="15" x14ac:dyDescent="0.25">
      <c r="A39" s="83" t="s">
        <v>774</v>
      </c>
      <c r="B39" s="83" t="s">
        <v>775</v>
      </c>
      <c r="C39" s="83" t="s">
        <v>774</v>
      </c>
      <c r="D39" s="83"/>
      <c r="E39" s="83"/>
      <c r="F39" s="83"/>
      <c r="G39" s="83"/>
      <c r="H39" s="83"/>
    </row>
    <row r="40" spans="1:8" ht="15" x14ac:dyDescent="0.25">
      <c r="A40" s="83" t="s">
        <v>776</v>
      </c>
      <c r="B40" s="83" t="s">
        <v>777</v>
      </c>
      <c r="C40" s="83" t="s">
        <v>776</v>
      </c>
      <c r="D40" s="83"/>
      <c r="E40" s="83"/>
      <c r="F40" s="83"/>
      <c r="G40" s="83"/>
      <c r="H40" s="83"/>
    </row>
  </sheetData>
  <mergeCells count="1">
    <mergeCell ref="D6:H6"/>
  </mergeCells>
  <hyperlinks>
    <hyperlink ref="A1" location="Contents!A1" display="Contents" xr:uid="{07050E7C-C1D9-4C63-A444-8B3214DB130A}"/>
  </hyperlinks>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D62A4-A0E5-455B-B0DB-969024A09737}">
  <sheetPr>
    <tabColor theme="0" tint="-0.499984740745262"/>
    <pageSetUpPr fitToPage="1"/>
  </sheetPr>
  <dimension ref="A1:K38"/>
  <sheetViews>
    <sheetView showGridLines="0" zoomScale="90" zoomScaleNormal="90" workbookViewId="0"/>
  </sheetViews>
  <sheetFormatPr defaultRowHeight="13.8" x14ac:dyDescent="0.25"/>
  <cols>
    <col min="1" max="1" width="13.8984375" customWidth="1"/>
    <col min="2" max="2" width="10.3984375" customWidth="1"/>
    <col min="3" max="3" width="46.09765625" customWidth="1"/>
    <col min="4" max="4" width="57.09765625" customWidth="1"/>
    <col min="5" max="5" width="13.19921875" customWidth="1"/>
    <col min="6" max="6" width="12.8984375" customWidth="1"/>
    <col min="7" max="7" width="14.59765625" customWidth="1"/>
    <col min="8" max="8" width="16.3984375" customWidth="1"/>
    <col min="9" max="9" width="37.5" customWidth="1"/>
    <col min="10" max="10" width="32.09765625" customWidth="1"/>
    <col min="11" max="11" width="20.3984375" customWidth="1"/>
  </cols>
  <sheetData>
    <row r="1" spans="1:11" x14ac:dyDescent="0.25">
      <c r="A1" s="99" t="s">
        <v>2</v>
      </c>
      <c r="B1" s="99"/>
    </row>
    <row r="2" spans="1:11" ht="27.6" customHeight="1" x14ac:dyDescent="0.25">
      <c r="A2" s="158" t="s">
        <v>778</v>
      </c>
      <c r="B2" s="55"/>
      <c r="C2" s="54"/>
      <c r="D2" s="54"/>
      <c r="E2" s="54"/>
    </row>
    <row r="3" spans="1:11" ht="15" x14ac:dyDescent="0.25">
      <c r="A3" s="31" t="s">
        <v>831</v>
      </c>
      <c r="B3" s="31"/>
      <c r="C3" s="31"/>
      <c r="D3" s="31"/>
      <c r="E3" s="31"/>
      <c r="F3" s="31"/>
      <c r="G3" s="31"/>
      <c r="H3" s="31"/>
      <c r="I3" s="31"/>
    </row>
    <row r="4" spans="1:11" ht="15" x14ac:dyDescent="0.25">
      <c r="A4" s="31" t="s">
        <v>779</v>
      </c>
      <c r="B4" s="31"/>
      <c r="C4" s="31"/>
      <c r="D4" s="31"/>
      <c r="E4" s="31"/>
      <c r="F4" s="31"/>
      <c r="G4" s="31"/>
      <c r="H4" s="31"/>
      <c r="I4" s="31"/>
    </row>
    <row r="5" spans="1:11" ht="15" x14ac:dyDescent="0.25">
      <c r="A5" s="31" t="s">
        <v>780</v>
      </c>
      <c r="B5" s="31"/>
      <c r="C5" s="31"/>
      <c r="D5" s="31"/>
      <c r="E5" s="31"/>
      <c r="F5" s="31"/>
      <c r="G5" s="31"/>
      <c r="H5" s="31"/>
      <c r="I5" s="31"/>
    </row>
    <row r="6" spans="1:11" ht="15" x14ac:dyDescent="0.25">
      <c r="A6" s="31"/>
      <c r="B6" s="31"/>
      <c r="C6" s="31"/>
      <c r="D6" s="31"/>
      <c r="E6" s="31"/>
      <c r="F6" s="31"/>
      <c r="G6" s="31"/>
      <c r="H6" s="31"/>
      <c r="I6" s="31"/>
    </row>
    <row r="7" spans="1:11" ht="15.6" x14ac:dyDescent="0.25">
      <c r="A7" s="197" t="s">
        <v>781</v>
      </c>
      <c r="B7" s="197"/>
      <c r="C7" s="197"/>
      <c r="D7" s="124"/>
      <c r="E7" s="31"/>
      <c r="F7" s="31"/>
      <c r="G7" s="31"/>
      <c r="H7" s="31"/>
      <c r="I7" s="31"/>
    </row>
    <row r="8" spans="1:11" ht="15" x14ac:dyDescent="0.25">
      <c r="A8" s="110" t="s">
        <v>782</v>
      </c>
      <c r="B8" s="110"/>
      <c r="C8" s="109"/>
      <c r="E8" s="31"/>
      <c r="F8" s="31"/>
      <c r="G8" s="31"/>
      <c r="H8" s="31"/>
      <c r="I8" s="31"/>
    </row>
    <row r="9" spans="1:11" ht="15" x14ac:dyDescent="0.25">
      <c r="A9" s="111" t="s">
        <v>783</v>
      </c>
      <c r="B9" s="111"/>
      <c r="C9" s="112"/>
      <c r="D9" s="31"/>
      <c r="E9" s="31"/>
      <c r="F9" s="31"/>
      <c r="G9" s="31"/>
      <c r="H9" s="31"/>
      <c r="I9" s="31"/>
    </row>
    <row r="10" spans="1:11" ht="15" x14ac:dyDescent="0.25">
      <c r="A10" s="108"/>
      <c r="B10" s="120"/>
      <c r="C10" s="31"/>
      <c r="D10" s="31"/>
      <c r="E10" s="31"/>
      <c r="F10" s="31"/>
      <c r="G10" s="31"/>
      <c r="H10" s="31"/>
      <c r="I10" s="31"/>
    </row>
    <row r="11" spans="1:11" s="107" customFormat="1" ht="93.6" x14ac:dyDescent="0.25">
      <c r="A11" s="160" t="s">
        <v>784</v>
      </c>
      <c r="B11" s="160" t="s">
        <v>785</v>
      </c>
      <c r="C11" s="160" t="s">
        <v>786</v>
      </c>
      <c r="D11" s="160" t="s">
        <v>787</v>
      </c>
      <c r="E11" s="160" t="s">
        <v>788</v>
      </c>
      <c r="F11" s="160" t="s">
        <v>789</v>
      </c>
      <c r="G11" s="160" t="s">
        <v>790</v>
      </c>
      <c r="H11" s="160" t="s">
        <v>686</v>
      </c>
      <c r="I11" s="160" t="s">
        <v>791</v>
      </c>
      <c r="J11" s="160" t="s">
        <v>792</v>
      </c>
      <c r="K11" s="198" t="s">
        <v>793</v>
      </c>
    </row>
    <row r="12" spans="1:11" s="1" customFormat="1" ht="330" x14ac:dyDescent="0.25">
      <c r="A12" s="125">
        <v>1</v>
      </c>
      <c r="B12" s="126" t="s">
        <v>794</v>
      </c>
      <c r="C12" s="45" t="s">
        <v>795</v>
      </c>
      <c r="D12" s="45" t="s">
        <v>796</v>
      </c>
      <c r="E12" s="46"/>
      <c r="F12" s="127"/>
      <c r="G12" s="127"/>
      <c r="H12" s="127"/>
      <c r="I12" s="127"/>
      <c r="J12" s="128"/>
      <c r="K12" s="127"/>
    </row>
    <row r="13" spans="1:11" s="1" customFormat="1" ht="75" x14ac:dyDescent="0.25">
      <c r="A13" s="125">
        <v>2</v>
      </c>
      <c r="B13" s="126" t="s">
        <v>794</v>
      </c>
      <c r="C13" s="45" t="s">
        <v>797</v>
      </c>
      <c r="D13" s="45" t="s">
        <v>798</v>
      </c>
      <c r="E13" s="46"/>
      <c r="F13" s="127"/>
      <c r="G13" s="127"/>
      <c r="H13" s="127"/>
      <c r="I13" s="127"/>
      <c r="J13" s="128"/>
      <c r="K13" s="127"/>
    </row>
    <row r="14" spans="1:11" ht="165" x14ac:dyDescent="0.25">
      <c r="A14" s="125">
        <v>3</v>
      </c>
      <c r="B14" s="126" t="s">
        <v>794</v>
      </c>
      <c r="C14" s="45" t="s">
        <v>799</v>
      </c>
      <c r="D14" s="45" t="s">
        <v>800</v>
      </c>
      <c r="E14" s="46"/>
      <c r="F14" s="127"/>
      <c r="G14" s="127"/>
      <c r="H14" s="127"/>
      <c r="I14" s="127"/>
      <c r="J14" s="129"/>
      <c r="K14" s="127"/>
    </row>
    <row r="15" spans="1:11" ht="60" x14ac:dyDescent="0.25">
      <c r="A15" s="125">
        <v>4</v>
      </c>
      <c r="B15" s="126"/>
      <c r="C15" s="45" t="s">
        <v>801</v>
      </c>
      <c r="D15" s="45" t="s">
        <v>802</v>
      </c>
      <c r="E15" s="46"/>
      <c r="F15" s="127"/>
      <c r="G15" s="127"/>
      <c r="H15" s="127"/>
      <c r="I15" s="127"/>
      <c r="J15" s="129"/>
      <c r="K15" s="127"/>
    </row>
    <row r="16" spans="1:11" ht="45" x14ac:dyDescent="0.25">
      <c r="A16" s="125">
        <v>5</v>
      </c>
      <c r="B16" s="126"/>
      <c r="C16" s="130" t="s">
        <v>803</v>
      </c>
      <c r="D16" s="46" t="s">
        <v>804</v>
      </c>
      <c r="E16" s="46"/>
      <c r="F16" s="127"/>
      <c r="G16" s="127"/>
      <c r="H16" s="127"/>
      <c r="I16" s="127"/>
      <c r="J16" s="129"/>
      <c r="K16" s="127"/>
    </row>
    <row r="17" spans="1:11" ht="45" x14ac:dyDescent="0.25">
      <c r="A17" s="125">
        <v>6</v>
      </c>
      <c r="B17" s="125"/>
      <c r="C17" s="46" t="s">
        <v>805</v>
      </c>
      <c r="D17" s="46" t="s">
        <v>806</v>
      </c>
      <c r="E17" s="46"/>
      <c r="F17" s="127"/>
      <c r="G17" s="127"/>
      <c r="H17" s="127"/>
      <c r="I17" s="127"/>
      <c r="J17" s="129"/>
      <c r="K17" s="127"/>
    </row>
    <row r="18" spans="1:11" s="1" customFormat="1" ht="45" x14ac:dyDescent="0.25">
      <c r="A18" s="125">
        <v>7</v>
      </c>
      <c r="B18" s="125" t="s">
        <v>794</v>
      </c>
      <c r="C18" s="46" t="s">
        <v>807</v>
      </c>
      <c r="D18" s="46" t="s">
        <v>808</v>
      </c>
      <c r="E18" s="46"/>
      <c r="F18" s="127"/>
      <c r="G18" s="127"/>
      <c r="H18" s="127"/>
      <c r="I18" s="127"/>
      <c r="J18" s="129"/>
      <c r="K18" s="127"/>
    </row>
    <row r="19" spans="1:11" s="1" customFormat="1" ht="30" x14ac:dyDescent="0.25">
      <c r="A19" s="125">
        <v>8</v>
      </c>
      <c r="B19" s="125"/>
      <c r="C19" s="46" t="s">
        <v>809</v>
      </c>
      <c r="D19" s="46" t="s">
        <v>810</v>
      </c>
      <c r="E19" s="46"/>
      <c r="F19" s="127"/>
      <c r="G19" s="127"/>
      <c r="H19" s="127"/>
      <c r="I19" s="127"/>
      <c r="J19" s="129"/>
      <c r="K19" s="127"/>
    </row>
    <row r="20" spans="1:11" ht="30" x14ac:dyDescent="0.25">
      <c r="A20" s="125">
        <v>9</v>
      </c>
      <c r="B20" s="125" t="s">
        <v>794</v>
      </c>
      <c r="C20" s="46" t="s">
        <v>811</v>
      </c>
      <c r="D20" s="46" t="s">
        <v>812</v>
      </c>
      <c r="E20" s="46"/>
      <c r="F20" s="127"/>
      <c r="G20" s="127"/>
      <c r="H20" s="127"/>
      <c r="I20" s="127"/>
      <c r="J20" s="129"/>
      <c r="K20" s="127"/>
    </row>
    <row r="21" spans="1:11" ht="45" x14ac:dyDescent="0.25">
      <c r="A21" s="125">
        <v>10</v>
      </c>
      <c r="B21" s="125" t="s">
        <v>794</v>
      </c>
      <c r="C21" s="46" t="s">
        <v>813</v>
      </c>
      <c r="D21" s="46" t="s">
        <v>814</v>
      </c>
      <c r="E21" s="46"/>
      <c r="F21" s="127"/>
      <c r="G21" s="127"/>
      <c r="H21" s="127"/>
      <c r="I21" s="127"/>
      <c r="J21" s="129"/>
      <c r="K21" s="127"/>
    </row>
    <row r="22" spans="1:11" ht="60" x14ac:dyDescent="0.25">
      <c r="A22" s="125">
        <v>11</v>
      </c>
      <c r="B22" s="125"/>
      <c r="C22" s="46" t="s">
        <v>815</v>
      </c>
      <c r="D22" s="46" t="s">
        <v>816</v>
      </c>
      <c r="E22" s="46"/>
      <c r="F22" s="127"/>
      <c r="G22" s="127"/>
      <c r="H22" s="127"/>
      <c r="I22" s="127"/>
      <c r="J22" s="129"/>
      <c r="K22" s="127"/>
    </row>
    <row r="23" spans="1:11" ht="90" x14ac:dyDescent="0.25">
      <c r="A23" s="125">
        <v>12</v>
      </c>
      <c r="B23" s="125"/>
      <c r="C23" s="46" t="s">
        <v>817</v>
      </c>
      <c r="D23" s="46" t="s">
        <v>818</v>
      </c>
      <c r="E23" s="46"/>
      <c r="F23" s="127"/>
      <c r="G23" s="127"/>
      <c r="H23" s="127"/>
      <c r="I23" s="127"/>
      <c r="J23" s="129"/>
      <c r="K23" s="127"/>
    </row>
    <row r="24" spans="1:11" ht="15" x14ac:dyDescent="0.25">
      <c r="A24" s="117"/>
      <c r="B24" s="117"/>
      <c r="C24" s="118"/>
      <c r="D24" s="118"/>
      <c r="E24" s="118"/>
      <c r="F24" s="119"/>
      <c r="G24" s="119"/>
      <c r="H24" s="119"/>
      <c r="I24" s="119"/>
      <c r="J24" s="119"/>
      <c r="K24" s="119"/>
    </row>
    <row r="25" spans="1:11" ht="78" x14ac:dyDescent="0.25">
      <c r="A25" s="160" t="s">
        <v>819</v>
      </c>
      <c r="B25" s="159"/>
      <c r="C25" s="160" t="s">
        <v>786</v>
      </c>
      <c r="D25" s="160" t="s">
        <v>820</v>
      </c>
      <c r="E25" s="160" t="s">
        <v>821</v>
      </c>
      <c r="F25" s="160" t="s">
        <v>822</v>
      </c>
      <c r="G25" s="160" t="s">
        <v>823</v>
      </c>
      <c r="H25" s="160" t="s">
        <v>824</v>
      </c>
      <c r="I25" s="119"/>
      <c r="J25" s="119"/>
      <c r="K25" s="119"/>
    </row>
    <row r="26" spans="1:11" ht="30" x14ac:dyDescent="0.25">
      <c r="A26" s="114">
        <v>13</v>
      </c>
      <c r="B26" s="114"/>
      <c r="C26" s="131" t="s">
        <v>825</v>
      </c>
      <c r="D26" s="113"/>
      <c r="E26" s="116"/>
      <c r="F26" s="116"/>
      <c r="G26" s="115" t="e">
        <f>D26/(E26+D26+F26)</f>
        <v>#DIV/0!</v>
      </c>
      <c r="H26" s="115" t="e">
        <f>(E26+D26)/(E26+D26+F26)</f>
        <v>#DIV/0!</v>
      </c>
      <c r="I26" s="119"/>
      <c r="J26" s="119"/>
      <c r="K26" s="119"/>
    </row>
    <row r="27" spans="1:11" ht="15" x14ac:dyDescent="0.25">
      <c r="A27" s="117"/>
      <c r="B27" s="117"/>
      <c r="C27" s="119"/>
      <c r="D27" s="119"/>
      <c r="E27" s="119"/>
      <c r="F27" s="119"/>
      <c r="G27" s="119"/>
      <c r="H27" s="119"/>
      <c r="I27" s="119"/>
      <c r="J27" s="119"/>
      <c r="K27" s="119"/>
    </row>
    <row r="28" spans="1:11" ht="15" x14ac:dyDescent="0.25">
      <c r="A28" s="117"/>
      <c r="B28" s="117"/>
      <c r="C28" s="119"/>
      <c r="D28" s="119"/>
      <c r="E28" s="119"/>
      <c r="F28" s="119"/>
      <c r="G28" s="119"/>
      <c r="H28" s="119"/>
      <c r="I28" s="119"/>
      <c r="J28" s="119"/>
      <c r="K28" s="119"/>
    </row>
    <row r="29" spans="1:11" ht="15" x14ac:dyDescent="0.25">
      <c r="A29" s="117"/>
      <c r="B29" s="117"/>
      <c r="C29" s="119"/>
      <c r="D29" s="119"/>
      <c r="E29" s="119"/>
      <c r="F29" s="119"/>
      <c r="G29" s="119"/>
      <c r="H29" s="119"/>
      <c r="I29" s="119"/>
      <c r="J29" s="119"/>
      <c r="K29" s="119"/>
    </row>
    <row r="30" spans="1:11" ht="15" x14ac:dyDescent="0.25">
      <c r="A30" s="117"/>
      <c r="B30" s="117"/>
      <c r="C30" s="119"/>
      <c r="D30" s="119"/>
      <c r="E30" s="119"/>
      <c r="F30" s="119"/>
      <c r="G30" s="119"/>
      <c r="H30" s="119"/>
      <c r="I30" s="119"/>
      <c r="J30" s="119"/>
      <c r="K30" s="119"/>
    </row>
    <row r="31" spans="1:11" ht="15" x14ac:dyDescent="0.25">
      <c r="A31" s="117"/>
      <c r="B31" s="117"/>
      <c r="C31" s="119"/>
      <c r="D31" s="119"/>
      <c r="E31" s="119"/>
      <c r="F31" s="119"/>
      <c r="G31" s="119"/>
      <c r="H31" s="119"/>
      <c r="I31" s="119"/>
      <c r="J31" s="119"/>
      <c r="K31" s="119"/>
    </row>
    <row r="32" spans="1:11" ht="15" x14ac:dyDescent="0.25">
      <c r="A32" s="117"/>
      <c r="B32" s="117"/>
      <c r="C32" s="119"/>
      <c r="D32" s="119"/>
      <c r="E32" s="119"/>
      <c r="F32" s="119"/>
      <c r="G32" s="119"/>
      <c r="H32" s="119"/>
      <c r="I32" s="119"/>
      <c r="J32" s="119"/>
      <c r="K32" s="119"/>
    </row>
    <row r="33" spans="1:11" ht="15" x14ac:dyDescent="0.25">
      <c r="A33" s="117"/>
      <c r="B33" s="117"/>
      <c r="C33" s="119"/>
      <c r="D33" s="119"/>
      <c r="E33" s="119"/>
      <c r="F33" s="119"/>
      <c r="G33" s="119"/>
      <c r="H33" s="119"/>
      <c r="I33" s="119"/>
      <c r="J33" s="119"/>
      <c r="K33" s="119"/>
    </row>
    <row r="34" spans="1:11" ht="15" x14ac:dyDescent="0.25">
      <c r="A34" s="117"/>
      <c r="B34" s="117"/>
      <c r="C34" s="119"/>
      <c r="D34" s="119"/>
      <c r="E34" s="119"/>
      <c r="F34" s="119"/>
      <c r="G34" s="119"/>
      <c r="H34" s="119"/>
      <c r="I34" s="119"/>
      <c r="J34" s="119"/>
      <c r="K34" s="119"/>
    </row>
    <row r="35" spans="1:11" ht="15" x14ac:dyDescent="0.25">
      <c r="A35" s="117"/>
      <c r="B35" s="117"/>
      <c r="C35" s="119"/>
      <c r="D35" s="119"/>
      <c r="E35" s="119"/>
      <c r="F35" s="119"/>
      <c r="G35" s="119"/>
      <c r="H35" s="119"/>
      <c r="I35" s="119"/>
      <c r="J35" s="119"/>
      <c r="K35" s="119"/>
    </row>
    <row r="36" spans="1:11" ht="15" x14ac:dyDescent="0.25">
      <c r="A36" s="117"/>
      <c r="B36" s="117"/>
      <c r="C36" s="119"/>
      <c r="D36" s="119"/>
      <c r="E36" s="119"/>
      <c r="F36" s="119"/>
      <c r="G36" s="119"/>
      <c r="H36" s="119"/>
      <c r="I36" s="119"/>
      <c r="J36" s="119"/>
      <c r="K36" s="119"/>
    </row>
    <row r="37" spans="1:11" ht="15" x14ac:dyDescent="0.25">
      <c r="A37" s="117"/>
      <c r="B37" s="117"/>
      <c r="C37" s="119"/>
      <c r="D37" s="119"/>
      <c r="E37" s="119"/>
      <c r="F37" s="119"/>
      <c r="G37" s="119"/>
      <c r="H37" s="119"/>
      <c r="I37" s="119"/>
      <c r="J37" s="119"/>
      <c r="K37" s="119"/>
    </row>
    <row r="38" spans="1:11" ht="15" x14ac:dyDescent="0.25">
      <c r="A38" s="52"/>
      <c r="B38" s="52"/>
      <c r="C38" s="53"/>
      <c r="D38" s="53"/>
      <c r="E38" s="53"/>
      <c r="F38" s="53"/>
      <c r="G38" s="53"/>
      <c r="H38" s="53"/>
      <c r="I38" s="53"/>
    </row>
  </sheetData>
  <phoneticPr fontId="31" type="noConversion"/>
  <hyperlinks>
    <hyperlink ref="A1" location="Contents!A1" display="Contents" xr:uid="{115B5397-BD15-4AC2-9FED-45D509D7543B}"/>
  </hyperlinks>
  <pageMargins left="0.70866141732283472" right="0.70866141732283472" top="0.74803149606299213" bottom="0.74803149606299213" header="0.31496062992125984" footer="0.31496062992125984"/>
  <pageSetup paperSize="9" scale="59" fitToHeight="0" orientation="landscape"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4E7AC-F484-47FA-9791-1681804C69EC}">
  <sheetPr>
    <tabColor theme="0" tint="-0.499984740745262"/>
    <pageSetUpPr fitToPage="1"/>
  </sheetPr>
  <dimension ref="A1:P19"/>
  <sheetViews>
    <sheetView showGridLines="0" zoomScaleNormal="100" workbookViewId="0">
      <selection activeCell="D6" sqref="D6"/>
    </sheetView>
  </sheetViews>
  <sheetFormatPr defaultRowHeight="13.8" x14ac:dyDescent="0.25"/>
  <cols>
    <col min="1" max="1" width="23.59765625" customWidth="1"/>
    <col min="2" max="2" width="23" customWidth="1"/>
    <col min="3" max="3" width="24.3984375" customWidth="1"/>
    <col min="4" max="4" width="23.3984375" customWidth="1"/>
    <col min="5" max="5" width="21" customWidth="1"/>
    <col min="6" max="6" width="21.5" customWidth="1"/>
    <col min="7" max="7" width="19.3984375" customWidth="1"/>
    <col min="8" max="8" width="15" customWidth="1"/>
    <col min="10" max="10" width="12" customWidth="1"/>
    <col min="11" max="11" width="12.8984375" customWidth="1"/>
    <col min="12" max="12" width="11.3984375" customWidth="1"/>
    <col min="13" max="13" width="11.19921875" customWidth="1"/>
    <col min="14" max="14" width="11.3984375" customWidth="1"/>
    <col min="15" max="15" width="11.19921875" customWidth="1"/>
    <col min="16" max="16" width="27" customWidth="1"/>
  </cols>
  <sheetData>
    <row r="1" spans="1:16" ht="27.6" x14ac:dyDescent="0.25">
      <c r="A1" s="99" t="s">
        <v>2</v>
      </c>
      <c r="B1" s="2"/>
    </row>
    <row r="2" spans="1:16" ht="27" customHeight="1" x14ac:dyDescent="0.25">
      <c r="A2" s="158" t="s">
        <v>418</v>
      </c>
      <c r="B2" s="24"/>
      <c r="C2" s="26"/>
      <c r="D2" s="26"/>
      <c r="E2" s="26"/>
    </row>
    <row r="4" spans="1:16" ht="15" x14ac:dyDescent="0.25">
      <c r="A4" s="31" t="s">
        <v>83</v>
      </c>
      <c r="B4" s="6"/>
    </row>
    <row r="5" spans="1:16" ht="15" x14ac:dyDescent="0.25">
      <c r="A5" s="6"/>
      <c r="B5" s="6"/>
    </row>
    <row r="6" spans="1:16" s="121" customFormat="1" ht="46.8" x14ac:dyDescent="0.25">
      <c r="A6" s="172" t="s">
        <v>419</v>
      </c>
      <c r="B6" s="173" t="s">
        <v>93</v>
      </c>
      <c r="C6" s="172" t="s">
        <v>420</v>
      </c>
      <c r="D6" s="172" t="s">
        <v>94</v>
      </c>
      <c r="E6" s="172" t="s">
        <v>421</v>
      </c>
      <c r="F6" s="172" t="s">
        <v>422</v>
      </c>
      <c r="G6" s="178" t="s">
        <v>423</v>
      </c>
      <c r="H6" s="178" t="s">
        <v>424</v>
      </c>
      <c r="I6" s="178" t="s">
        <v>425</v>
      </c>
      <c r="J6" s="178" t="s">
        <v>426</v>
      </c>
      <c r="K6" s="178" t="s">
        <v>427</v>
      </c>
      <c r="L6" s="178" t="s">
        <v>428</v>
      </c>
      <c r="M6" s="178" t="s">
        <v>429</v>
      </c>
      <c r="N6" s="178" t="s">
        <v>430</v>
      </c>
      <c r="O6" s="178" t="s">
        <v>431</v>
      </c>
      <c r="P6" s="178" t="s">
        <v>432</v>
      </c>
    </row>
    <row r="7" spans="1:16" ht="16.5" customHeight="1" x14ac:dyDescent="0.25">
      <c r="A7" s="8"/>
      <c r="B7" s="8"/>
      <c r="C7" s="7"/>
      <c r="D7" s="7"/>
      <c r="E7" s="7"/>
      <c r="F7" s="7"/>
      <c r="G7" s="7"/>
      <c r="H7" s="7"/>
      <c r="I7" s="7"/>
      <c r="J7" s="7"/>
      <c r="K7" s="7"/>
      <c r="L7" s="7"/>
      <c r="M7" s="7"/>
      <c r="N7" s="7"/>
      <c r="O7" s="7"/>
      <c r="P7" s="7"/>
    </row>
    <row r="8" spans="1:16" ht="15.75" customHeight="1" x14ac:dyDescent="0.25">
      <c r="A8" s="8"/>
      <c r="B8" s="8"/>
      <c r="C8" s="7"/>
      <c r="D8" s="7"/>
      <c r="E8" s="7"/>
      <c r="F8" s="7"/>
      <c r="G8" s="7"/>
      <c r="H8" s="7"/>
      <c r="I8" s="7"/>
      <c r="J8" s="7"/>
      <c r="K8" s="7"/>
      <c r="L8" s="7"/>
      <c r="M8" s="7"/>
      <c r="N8" s="7"/>
      <c r="O8" s="7"/>
      <c r="P8" s="7"/>
    </row>
    <row r="9" spans="1:16" ht="16.5" customHeight="1" x14ac:dyDescent="0.25">
      <c r="A9" s="8"/>
      <c r="B9" s="8"/>
      <c r="C9" s="7"/>
      <c r="D9" s="7"/>
      <c r="E9" s="7"/>
      <c r="F9" s="7"/>
      <c r="G9" s="7"/>
      <c r="H9" s="7"/>
      <c r="I9" s="7"/>
      <c r="J9" s="7"/>
      <c r="K9" s="7"/>
      <c r="L9" s="7"/>
      <c r="M9" s="7"/>
      <c r="N9" s="7"/>
      <c r="O9" s="7"/>
      <c r="P9" s="7"/>
    </row>
    <row r="10" spans="1:16" ht="15" x14ac:dyDescent="0.25">
      <c r="A10" s="5"/>
      <c r="B10" s="5"/>
      <c r="C10" s="3"/>
      <c r="D10" s="3"/>
      <c r="E10" s="3"/>
      <c r="F10" s="7"/>
      <c r="G10" s="7"/>
      <c r="H10" s="7"/>
      <c r="I10" s="7"/>
      <c r="J10" s="7"/>
      <c r="K10" s="7"/>
      <c r="L10" s="7"/>
      <c r="M10" s="7"/>
      <c r="N10" s="7"/>
      <c r="O10" s="7"/>
      <c r="P10" s="7"/>
    </row>
    <row r="11" spans="1:16" ht="15" x14ac:dyDescent="0.25">
      <c r="A11" s="8"/>
      <c r="B11" s="8"/>
      <c r="C11" s="7"/>
      <c r="D11" s="7"/>
      <c r="E11" s="7"/>
      <c r="F11" s="7"/>
      <c r="G11" s="7"/>
      <c r="H11" s="7"/>
      <c r="I11" s="7"/>
      <c r="J11" s="7"/>
      <c r="K11" s="7"/>
      <c r="L11" s="7"/>
      <c r="M11" s="7"/>
      <c r="N11" s="7"/>
      <c r="O11" s="7"/>
      <c r="P11" s="7"/>
    </row>
    <row r="12" spans="1:16" ht="15" x14ac:dyDescent="0.25">
      <c r="A12" s="8"/>
      <c r="B12" s="8"/>
      <c r="C12" s="7"/>
      <c r="D12" s="7"/>
      <c r="E12" s="7"/>
      <c r="F12" s="7"/>
      <c r="G12" s="7"/>
      <c r="H12" s="7"/>
      <c r="I12" s="7"/>
      <c r="J12" s="7"/>
      <c r="K12" s="7"/>
      <c r="L12" s="7"/>
      <c r="M12" s="7"/>
      <c r="N12" s="7"/>
      <c r="O12" s="7"/>
      <c r="P12" s="7"/>
    </row>
    <row r="13" spans="1:16" ht="15" x14ac:dyDescent="0.25">
      <c r="A13" s="8"/>
      <c r="B13" s="8"/>
      <c r="C13" s="7"/>
      <c r="D13" s="7"/>
      <c r="E13" s="7"/>
      <c r="F13" s="7"/>
      <c r="G13" s="7"/>
      <c r="H13" s="7"/>
      <c r="I13" s="7"/>
      <c r="J13" s="7"/>
      <c r="K13" s="7"/>
      <c r="L13" s="7"/>
      <c r="M13" s="7"/>
      <c r="N13" s="7"/>
      <c r="O13" s="7"/>
      <c r="P13" s="7"/>
    </row>
    <row r="14" spans="1:16" ht="15" x14ac:dyDescent="0.25">
      <c r="A14" s="8"/>
      <c r="B14" s="8"/>
      <c r="C14" s="7"/>
      <c r="D14" s="7"/>
      <c r="E14" s="7"/>
      <c r="F14" s="7"/>
      <c r="G14" s="7"/>
      <c r="H14" s="7"/>
      <c r="I14" s="7"/>
      <c r="J14" s="7"/>
      <c r="K14" s="7"/>
      <c r="L14" s="7"/>
      <c r="M14" s="7"/>
      <c r="N14" s="7"/>
      <c r="O14" s="7"/>
      <c r="P14" s="7"/>
    </row>
    <row r="15" spans="1:16" ht="15" x14ac:dyDescent="0.25">
      <c r="A15" s="8"/>
      <c r="B15" s="8"/>
      <c r="C15" s="7"/>
      <c r="D15" s="7"/>
      <c r="E15" s="7"/>
      <c r="F15" s="7"/>
      <c r="G15" s="7"/>
      <c r="H15" s="7"/>
      <c r="I15" s="7"/>
      <c r="J15" s="7"/>
      <c r="K15" s="7"/>
      <c r="L15" s="7"/>
      <c r="M15" s="7"/>
      <c r="N15" s="7"/>
      <c r="O15" s="7"/>
      <c r="P15" s="7"/>
    </row>
    <row r="16" spans="1:16" ht="15" x14ac:dyDescent="0.25">
      <c r="A16" s="8"/>
      <c r="B16" s="8"/>
      <c r="C16" s="7"/>
      <c r="D16" s="7"/>
      <c r="E16" s="7"/>
      <c r="F16" s="7"/>
      <c r="G16" s="7"/>
      <c r="H16" s="7"/>
      <c r="I16" s="7"/>
      <c r="J16" s="7"/>
      <c r="K16" s="7"/>
      <c r="L16" s="7"/>
      <c r="M16" s="7"/>
      <c r="N16" s="7"/>
      <c r="O16" s="7"/>
      <c r="P16" s="7"/>
    </row>
    <row r="17" spans="1:16" ht="15" x14ac:dyDescent="0.25">
      <c r="A17" s="8"/>
      <c r="B17" s="8"/>
      <c r="C17" s="7"/>
      <c r="D17" s="7"/>
      <c r="E17" s="7"/>
      <c r="F17" s="7"/>
      <c r="G17" s="7"/>
      <c r="H17" s="7"/>
      <c r="I17" s="7"/>
      <c r="J17" s="7"/>
      <c r="K17" s="7"/>
      <c r="L17" s="7"/>
      <c r="M17" s="7"/>
      <c r="N17" s="7"/>
      <c r="O17" s="7"/>
      <c r="P17" s="7"/>
    </row>
    <row r="18" spans="1:16" ht="15" x14ac:dyDescent="0.25">
      <c r="A18" s="8"/>
      <c r="B18" s="8"/>
      <c r="C18" s="7"/>
      <c r="D18" s="7"/>
      <c r="E18" s="7"/>
      <c r="F18" s="7"/>
      <c r="G18" s="7"/>
      <c r="H18" s="7"/>
      <c r="I18" s="7"/>
      <c r="J18" s="7"/>
      <c r="K18" s="7"/>
      <c r="L18" s="7"/>
      <c r="M18" s="7"/>
      <c r="N18" s="7"/>
      <c r="O18" s="7"/>
      <c r="P18" s="7"/>
    </row>
    <row r="19" spans="1:16" ht="15" x14ac:dyDescent="0.25">
      <c r="A19" s="8"/>
      <c r="B19" s="8"/>
      <c r="C19" s="7"/>
      <c r="D19" s="7"/>
      <c r="E19" s="7"/>
      <c r="F19" s="7"/>
      <c r="G19" s="7"/>
      <c r="H19" s="7"/>
      <c r="I19" s="7"/>
      <c r="J19" s="7"/>
      <c r="K19" s="7"/>
      <c r="L19" s="7"/>
      <c r="M19" s="7"/>
      <c r="N19" s="7"/>
      <c r="O19" s="7"/>
      <c r="P19" s="7"/>
    </row>
  </sheetData>
  <hyperlinks>
    <hyperlink ref="A1" location="Contents!A1" display="Contents" xr:uid="{B6E9CE29-18A3-4090-8E5D-E8FCFFC76DDE}"/>
  </hyperlinks>
  <pageMargins left="0.70866141732283472" right="0.70866141732283472" top="0.74803149606299213" bottom="0.74803149606299213" header="0.31496062992125984" footer="0.31496062992125984"/>
  <pageSetup paperSize="9" scale="55" fitToHeight="0" orientation="landscape"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432E3-CC36-48CC-B472-9204AF651C3D}">
  <sheetPr>
    <tabColor theme="0" tint="-0.499984740745262"/>
  </sheetPr>
  <dimension ref="A1:BJ64"/>
  <sheetViews>
    <sheetView showGridLines="0" zoomScale="80" zoomScaleNormal="80" workbookViewId="0">
      <pane ySplit="8" topLeftCell="A9" activePane="bottomLeft" state="frozen"/>
      <selection pane="bottomLeft"/>
    </sheetView>
  </sheetViews>
  <sheetFormatPr defaultRowHeight="13.8" x14ac:dyDescent="0.25"/>
  <cols>
    <col min="1" max="1" width="48.69921875" customWidth="1"/>
    <col min="2" max="2" width="45.8984375" customWidth="1"/>
    <col min="3" max="3" width="17.19921875" customWidth="1"/>
    <col min="4" max="4" width="10.69921875" customWidth="1"/>
    <col min="5" max="5" width="15.8984375" customWidth="1"/>
    <col min="6" max="6" width="17.3984375" customWidth="1"/>
    <col min="7" max="7" width="10.19921875" customWidth="1"/>
    <col min="11" max="11" width="9.09765625" customWidth="1"/>
    <col min="12" max="12" width="35" customWidth="1"/>
    <col min="13" max="13" width="23" customWidth="1"/>
    <col min="14" max="14" width="14.09765625" customWidth="1"/>
    <col min="15" max="15" width="10.8984375" bestFit="1" customWidth="1"/>
    <col min="16" max="16" width="10.8984375" customWidth="1"/>
    <col min="18" max="18" width="9.296875" customWidth="1"/>
    <col min="33" max="33" width="9.8984375" customWidth="1"/>
    <col min="48" max="48" width="9.5" customWidth="1"/>
  </cols>
  <sheetData>
    <row r="1" spans="1:62" x14ac:dyDescent="0.25">
      <c r="I1" s="47"/>
    </row>
    <row r="2" spans="1:62" ht="27.6" x14ac:dyDescent="0.25">
      <c r="A2" s="163" t="s">
        <v>833</v>
      </c>
      <c r="B2" s="163"/>
      <c r="C2" s="163"/>
      <c r="I2" s="47"/>
    </row>
    <row r="3" spans="1:62" ht="12.6" customHeight="1" x14ac:dyDescent="0.25">
      <c r="A3" s="163"/>
      <c r="B3" s="163"/>
      <c r="C3" s="163"/>
      <c r="I3" s="47"/>
    </row>
    <row r="4" spans="1:62" ht="12.6" customHeight="1" x14ac:dyDescent="0.25">
      <c r="A4" s="27" t="s">
        <v>834</v>
      </c>
      <c r="B4" s="27"/>
      <c r="C4" s="27"/>
      <c r="I4" s="47"/>
    </row>
    <row r="5" spans="1:62" ht="12.6" customHeight="1" x14ac:dyDescent="0.25">
      <c r="I5" s="47"/>
    </row>
    <row r="6" spans="1:62" ht="15.6" x14ac:dyDescent="0.3">
      <c r="A6" s="6"/>
      <c r="B6" s="6"/>
      <c r="C6" s="6"/>
      <c r="D6" s="217" t="s">
        <v>835</v>
      </c>
      <c r="E6" s="218"/>
      <c r="F6" s="218"/>
      <c r="G6" s="218"/>
      <c r="H6" s="218"/>
      <c r="I6" s="218"/>
      <c r="J6" s="218"/>
      <c r="K6" s="218"/>
      <c r="L6" s="218"/>
      <c r="M6" s="218"/>
      <c r="N6" s="219"/>
      <c r="O6" s="199"/>
      <c r="P6" s="199"/>
      <c r="Q6" s="199"/>
      <c r="S6" s="199"/>
      <c r="T6" s="199"/>
      <c r="U6" s="199"/>
      <c r="V6" s="199"/>
      <c r="W6" s="199"/>
      <c r="X6" s="199"/>
      <c r="Y6" s="199"/>
      <c r="Z6" s="199"/>
      <c r="AA6" s="199"/>
      <c r="AB6" s="199"/>
      <c r="AC6" s="199"/>
      <c r="AD6" s="199"/>
      <c r="AE6" s="199"/>
      <c r="AF6" s="199"/>
      <c r="AH6" s="199"/>
      <c r="AI6" s="199"/>
      <c r="AJ6" s="199"/>
      <c r="AK6" s="199"/>
      <c r="AL6" s="199"/>
      <c r="AM6" s="199"/>
      <c r="AN6" s="199"/>
      <c r="AO6" s="199"/>
      <c r="AP6" s="199"/>
      <c r="AQ6" s="199"/>
      <c r="AR6" s="199"/>
      <c r="AS6" s="199"/>
      <c r="AT6" s="199"/>
      <c r="AU6" s="199"/>
      <c r="AW6" s="199"/>
      <c r="AX6" s="199"/>
      <c r="AY6" s="199"/>
      <c r="AZ6" s="199"/>
      <c r="BA6" s="199"/>
      <c r="BB6" s="199"/>
      <c r="BC6" s="199"/>
      <c r="BD6" s="199"/>
      <c r="BE6" s="199"/>
      <c r="BF6" s="199"/>
      <c r="BG6" s="199"/>
      <c r="BH6" s="199"/>
      <c r="BI6" s="200"/>
      <c r="BJ6" s="200"/>
    </row>
    <row r="7" spans="1:62" ht="15.6" x14ac:dyDescent="0.3">
      <c r="A7" s="6"/>
      <c r="B7" s="6"/>
      <c r="C7" s="6"/>
      <c r="D7" s="201" t="s">
        <v>836</v>
      </c>
      <c r="E7" s="201" t="s">
        <v>837</v>
      </c>
      <c r="F7" s="201" t="s">
        <v>838</v>
      </c>
      <c r="G7" s="217" t="s">
        <v>839</v>
      </c>
      <c r="H7" s="218"/>
      <c r="I7" s="218"/>
      <c r="J7" s="218"/>
      <c r="K7" s="219"/>
      <c r="L7" s="202"/>
      <c r="M7" s="202"/>
      <c r="N7" s="202"/>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199"/>
      <c r="AO7" s="199"/>
      <c r="AP7" s="199"/>
      <c r="AQ7" s="199"/>
      <c r="AR7" s="199"/>
      <c r="AS7" s="199"/>
      <c r="AT7" s="199"/>
      <c r="AU7" s="199"/>
      <c r="AW7" s="199"/>
      <c r="AX7" s="199"/>
      <c r="AY7" s="199"/>
      <c r="AZ7" s="199"/>
      <c r="BA7" s="199"/>
      <c r="BB7" s="199"/>
      <c r="BC7" s="199"/>
      <c r="BD7" s="199"/>
      <c r="BE7" s="199"/>
      <c r="BF7" s="199"/>
      <c r="BG7" s="199"/>
      <c r="BH7" s="199"/>
      <c r="BI7" s="204"/>
      <c r="BJ7" s="204"/>
    </row>
    <row r="8" spans="1:62" ht="15.6" x14ac:dyDescent="0.3">
      <c r="A8" s="205" t="s">
        <v>840</v>
      </c>
      <c r="B8" s="205" t="s">
        <v>297</v>
      </c>
      <c r="C8" s="205" t="s">
        <v>841</v>
      </c>
      <c r="D8" s="206"/>
      <c r="E8" s="206"/>
      <c r="F8" s="206"/>
      <c r="G8" s="207" t="s">
        <v>842</v>
      </c>
      <c r="H8" s="207" t="s">
        <v>843</v>
      </c>
      <c r="I8" s="207" t="s">
        <v>844</v>
      </c>
      <c r="J8" s="207" t="s">
        <v>845</v>
      </c>
      <c r="K8" s="207" t="s">
        <v>846</v>
      </c>
      <c r="L8" s="207" t="s">
        <v>847</v>
      </c>
      <c r="M8" s="207" t="s">
        <v>848</v>
      </c>
      <c r="N8" s="208" t="s">
        <v>849</v>
      </c>
      <c r="AB8" s="199"/>
      <c r="AC8" s="199"/>
      <c r="AD8" s="199"/>
      <c r="AM8" s="199"/>
      <c r="AN8" s="199"/>
      <c r="AO8" s="199"/>
      <c r="AP8" s="199"/>
      <c r="AQ8" s="199"/>
      <c r="AR8" s="199"/>
      <c r="AS8" s="199"/>
      <c r="AT8" s="199"/>
      <c r="AW8" s="199"/>
      <c r="AX8" s="199"/>
      <c r="AY8" s="199"/>
      <c r="AZ8" s="199"/>
      <c r="BA8" s="199"/>
      <c r="BB8" s="199"/>
      <c r="BC8" s="199"/>
      <c r="BD8" s="199"/>
      <c r="BE8" s="199"/>
      <c r="BF8" s="199"/>
      <c r="BG8" s="199"/>
      <c r="BH8" s="199"/>
      <c r="BI8" s="204"/>
      <c r="BJ8" s="200"/>
    </row>
    <row r="9" spans="1:62" ht="14.4" customHeight="1" x14ac:dyDescent="0.3">
      <c r="A9" s="239" t="s">
        <v>850</v>
      </c>
      <c r="B9" s="240" t="s">
        <v>851</v>
      </c>
      <c r="C9" s="240" t="s">
        <v>852</v>
      </c>
      <c r="D9" s="109"/>
      <c r="E9" s="109"/>
      <c r="F9" s="109"/>
      <c r="G9" s="209"/>
      <c r="H9" s="209"/>
      <c r="I9" s="109"/>
      <c r="J9" s="209"/>
      <c r="K9" s="209"/>
      <c r="L9" s="109"/>
      <c r="M9" s="109"/>
      <c r="N9" s="109"/>
    </row>
    <row r="10" spans="1:62" ht="15.6" x14ac:dyDescent="0.3">
      <c r="A10" s="239" t="s">
        <v>853</v>
      </c>
      <c r="B10" s="240" t="s">
        <v>854</v>
      </c>
      <c r="C10" s="240" t="s">
        <v>853</v>
      </c>
      <c r="D10" s="109"/>
      <c r="E10" s="109"/>
      <c r="F10" s="109"/>
      <c r="G10" s="209"/>
      <c r="H10" s="209"/>
      <c r="I10" s="209"/>
      <c r="J10" s="209"/>
      <c r="K10" s="209"/>
      <c r="L10" s="109"/>
      <c r="M10" s="109"/>
      <c r="N10" s="109"/>
    </row>
    <row r="11" spans="1:62" ht="16.2" thickBot="1" x14ac:dyDescent="0.35">
      <c r="A11" s="239" t="s">
        <v>855</v>
      </c>
      <c r="B11" s="240" t="s">
        <v>856</v>
      </c>
      <c r="C11" s="240" t="s">
        <v>246</v>
      </c>
      <c r="D11" s="109"/>
      <c r="E11" s="109"/>
      <c r="F11" s="109"/>
      <c r="G11" s="109"/>
      <c r="H11" s="209"/>
      <c r="I11" s="209"/>
      <c r="J11" s="209"/>
      <c r="K11" s="209"/>
      <c r="L11" s="109"/>
      <c r="M11" s="109"/>
      <c r="N11" s="109"/>
    </row>
    <row r="12" spans="1:62" ht="16.2" thickBot="1" x14ac:dyDescent="0.35">
      <c r="A12" s="239" t="s">
        <v>857</v>
      </c>
      <c r="B12" s="240" t="s">
        <v>858</v>
      </c>
      <c r="C12" s="240" t="s">
        <v>859</v>
      </c>
      <c r="D12" s="109"/>
      <c r="E12" s="109"/>
      <c r="F12" s="109"/>
      <c r="G12" s="109"/>
      <c r="H12" s="209"/>
      <c r="I12" s="209"/>
      <c r="J12" s="209"/>
      <c r="K12" s="209"/>
      <c r="L12" s="109"/>
      <c r="M12" s="109"/>
      <c r="N12" s="109"/>
      <c r="AN12" s="210"/>
    </row>
    <row r="13" spans="1:62" ht="15.6" x14ac:dyDescent="0.3">
      <c r="A13" s="239" t="s">
        <v>860</v>
      </c>
      <c r="B13" s="240" t="s">
        <v>861</v>
      </c>
      <c r="C13" s="240" t="s">
        <v>862</v>
      </c>
      <c r="D13" s="109"/>
      <c r="E13" s="109"/>
      <c r="F13" s="109"/>
      <c r="G13" s="109"/>
      <c r="H13" s="209"/>
      <c r="I13" s="209"/>
      <c r="J13" s="209"/>
      <c r="K13" s="209"/>
      <c r="L13" s="109"/>
      <c r="M13" s="109"/>
      <c r="N13" s="109"/>
    </row>
    <row r="14" spans="1:62" ht="15.6" x14ac:dyDescent="0.3">
      <c r="A14" s="239" t="s">
        <v>863</v>
      </c>
      <c r="B14" s="240" t="s">
        <v>864</v>
      </c>
      <c r="C14" s="240" t="s">
        <v>865</v>
      </c>
      <c r="D14" s="109"/>
      <c r="E14" s="109"/>
      <c r="F14" s="109"/>
      <c r="G14" s="209"/>
      <c r="H14" s="209"/>
      <c r="I14" s="209"/>
      <c r="J14" s="209"/>
      <c r="K14" s="209"/>
      <c r="L14" s="109"/>
      <c r="M14" s="109"/>
      <c r="N14" s="109"/>
    </row>
    <row r="15" spans="1:62" ht="15.6" x14ac:dyDescent="0.3">
      <c r="A15" s="239" t="s">
        <v>866</v>
      </c>
      <c r="B15" s="240" t="s">
        <v>867</v>
      </c>
      <c r="C15" s="240" t="s">
        <v>865</v>
      </c>
      <c r="D15" s="109"/>
      <c r="E15" s="109"/>
      <c r="F15" s="109"/>
      <c r="G15" s="209"/>
      <c r="H15" s="209"/>
      <c r="I15" s="209"/>
      <c r="J15" s="209"/>
      <c r="K15" s="209"/>
      <c r="L15" s="109"/>
      <c r="M15" s="109"/>
      <c r="N15" s="109"/>
    </row>
    <row r="16" spans="1:62" ht="15.6" x14ac:dyDescent="0.3">
      <c r="A16" s="239" t="s">
        <v>868</v>
      </c>
      <c r="B16" s="240" t="s">
        <v>869</v>
      </c>
      <c r="C16" s="240" t="s">
        <v>865</v>
      </c>
      <c r="D16" s="109"/>
      <c r="E16" s="109"/>
      <c r="F16" s="109"/>
      <c r="G16" s="209"/>
      <c r="H16" s="209"/>
      <c r="I16" s="209"/>
      <c r="J16" s="209"/>
      <c r="K16" s="209"/>
      <c r="L16" s="109"/>
      <c r="M16" s="109"/>
      <c r="N16" s="109"/>
    </row>
    <row r="17" spans="1:14" ht="15.6" x14ac:dyDescent="0.3">
      <c r="A17" s="239" t="s">
        <v>870</v>
      </c>
      <c r="B17" s="240" t="s">
        <v>871</v>
      </c>
      <c r="C17" s="240" t="s">
        <v>872</v>
      </c>
      <c r="D17" s="109"/>
      <c r="E17" s="109"/>
      <c r="F17" s="109"/>
      <c r="G17" s="209"/>
      <c r="H17" s="209"/>
      <c r="I17" s="209"/>
      <c r="J17" s="209"/>
      <c r="K17" s="109"/>
      <c r="L17" s="109"/>
      <c r="M17" s="109"/>
      <c r="N17" s="109"/>
    </row>
    <row r="18" spans="1:14" ht="15.6" x14ac:dyDescent="0.3">
      <c r="A18" s="239" t="s">
        <v>873</v>
      </c>
      <c r="B18" s="240" t="s">
        <v>873</v>
      </c>
      <c r="C18" s="240" t="s">
        <v>862</v>
      </c>
      <c r="D18" s="109"/>
      <c r="E18" s="109"/>
      <c r="F18" s="109"/>
      <c r="G18" s="209"/>
      <c r="H18" s="209"/>
      <c r="I18" s="209"/>
      <c r="J18" s="209"/>
      <c r="K18" s="109"/>
      <c r="L18" s="109"/>
      <c r="M18" s="109"/>
      <c r="N18" s="109"/>
    </row>
    <row r="19" spans="1:14" ht="15.6" x14ac:dyDescent="0.3">
      <c r="A19" s="239" t="s">
        <v>874</v>
      </c>
      <c r="B19" s="240" t="s">
        <v>874</v>
      </c>
      <c r="C19" s="240" t="s">
        <v>875</v>
      </c>
      <c r="D19" s="109"/>
      <c r="E19" s="109"/>
      <c r="F19" s="109"/>
      <c r="G19" s="209"/>
      <c r="H19" s="209"/>
      <c r="I19" s="209"/>
      <c r="J19" s="209"/>
      <c r="K19" s="109"/>
      <c r="L19" s="109"/>
      <c r="M19" s="109"/>
      <c r="N19" s="109"/>
    </row>
    <row r="20" spans="1:14" ht="15.6" x14ac:dyDescent="0.3">
      <c r="A20" s="239" t="s">
        <v>876</v>
      </c>
      <c r="B20" s="240" t="s">
        <v>876</v>
      </c>
      <c r="C20" s="240"/>
      <c r="D20" s="109"/>
      <c r="E20" s="109"/>
      <c r="F20" s="109"/>
      <c r="G20" s="209"/>
      <c r="H20" s="209"/>
      <c r="I20" s="209"/>
      <c r="J20" s="209"/>
      <c r="K20" s="109"/>
      <c r="L20" s="109"/>
      <c r="M20" s="109"/>
      <c r="N20" s="109"/>
    </row>
    <row r="21" spans="1:14" ht="15.6" x14ac:dyDescent="0.3">
      <c r="A21" s="239" t="s">
        <v>877</v>
      </c>
      <c r="B21" s="240" t="s">
        <v>877</v>
      </c>
      <c r="C21" s="240"/>
      <c r="D21" s="109"/>
      <c r="E21" s="109"/>
      <c r="F21" s="109"/>
      <c r="G21" s="209"/>
      <c r="H21" s="209"/>
      <c r="I21" s="209"/>
      <c r="J21" s="209"/>
      <c r="K21" s="109"/>
      <c r="L21" s="109"/>
      <c r="M21" s="109"/>
      <c r="N21" s="109"/>
    </row>
    <row r="22" spans="1:14" ht="15.6" x14ac:dyDescent="0.3">
      <c r="A22" s="239" t="s">
        <v>878</v>
      </c>
      <c r="B22" s="240" t="s">
        <v>878</v>
      </c>
      <c r="C22" s="240"/>
      <c r="D22" s="109"/>
      <c r="E22" s="109"/>
      <c r="F22" s="109"/>
      <c r="G22" s="209"/>
      <c r="H22" s="209"/>
      <c r="I22" s="209"/>
      <c r="J22" s="209"/>
      <c r="K22" s="109"/>
      <c r="L22" s="109"/>
      <c r="M22" s="109"/>
      <c r="N22" s="109"/>
    </row>
    <row r="23" spans="1:14" ht="15.6" x14ac:dyDescent="0.3">
      <c r="A23" s="239" t="s">
        <v>879</v>
      </c>
      <c r="B23" s="240" t="s">
        <v>880</v>
      </c>
      <c r="C23" s="240" t="s">
        <v>862</v>
      </c>
      <c r="D23" s="109"/>
      <c r="E23" s="109"/>
      <c r="F23" s="109"/>
      <c r="G23" s="109"/>
      <c r="H23" s="209"/>
      <c r="I23" s="209"/>
      <c r="J23" s="209"/>
      <c r="K23" s="209"/>
      <c r="L23" s="109"/>
      <c r="M23" s="109"/>
      <c r="N23" s="109"/>
    </row>
    <row r="24" spans="1:14" ht="15.6" x14ac:dyDescent="0.3">
      <c r="A24" s="239" t="s">
        <v>881</v>
      </c>
      <c r="B24" s="240" t="s">
        <v>882</v>
      </c>
      <c r="C24" s="240" t="s">
        <v>865</v>
      </c>
      <c r="D24" s="109"/>
      <c r="E24" s="109"/>
      <c r="F24" s="109"/>
      <c r="G24" s="209"/>
      <c r="H24" s="209"/>
      <c r="I24" s="209"/>
      <c r="J24" s="209"/>
      <c r="K24" s="209"/>
      <c r="L24" s="109"/>
      <c r="M24" s="109"/>
      <c r="N24" s="109"/>
    </row>
    <row r="25" spans="1:14" ht="15.6" x14ac:dyDescent="0.3">
      <c r="A25" s="239" t="s">
        <v>883</v>
      </c>
      <c r="B25" s="240" t="s">
        <v>884</v>
      </c>
      <c r="C25" s="240" t="s">
        <v>865</v>
      </c>
      <c r="D25" s="109"/>
      <c r="E25" s="109"/>
      <c r="F25" s="109"/>
      <c r="G25" s="109"/>
      <c r="H25" s="209"/>
      <c r="I25" s="209"/>
      <c r="J25" s="209"/>
      <c r="K25" s="209"/>
      <c r="L25" s="109"/>
      <c r="M25" s="109"/>
      <c r="N25" s="109"/>
    </row>
    <row r="26" spans="1:14" ht="15.6" x14ac:dyDescent="0.3">
      <c r="A26" s="239" t="s">
        <v>885</v>
      </c>
      <c r="B26" s="240" t="s">
        <v>886</v>
      </c>
      <c r="C26" s="240" t="s">
        <v>246</v>
      </c>
      <c r="D26" s="109"/>
      <c r="E26" s="109"/>
      <c r="F26" s="109"/>
      <c r="G26" s="109"/>
      <c r="H26" s="209"/>
      <c r="I26" s="209"/>
      <c r="J26" s="209"/>
      <c r="K26" s="209"/>
      <c r="L26" s="109"/>
      <c r="M26" s="109"/>
      <c r="N26" s="109"/>
    </row>
    <row r="27" spans="1:14" ht="15.6" x14ac:dyDescent="0.3">
      <c r="A27" s="239" t="s">
        <v>887</v>
      </c>
      <c r="B27" s="240" t="s">
        <v>888</v>
      </c>
      <c r="C27" s="240" t="s">
        <v>887</v>
      </c>
      <c r="D27" s="109"/>
      <c r="E27" s="109"/>
      <c r="F27" s="109"/>
      <c r="G27" s="109"/>
      <c r="H27" s="209"/>
      <c r="I27" s="209"/>
      <c r="J27" s="209"/>
      <c r="K27" s="209"/>
      <c r="L27" s="109"/>
      <c r="M27" s="109"/>
      <c r="N27" s="109"/>
    </row>
    <row r="28" spans="1:14" ht="15.6" x14ac:dyDescent="0.3">
      <c r="A28" s="239" t="s">
        <v>889</v>
      </c>
      <c r="B28" s="240" t="s">
        <v>890</v>
      </c>
      <c r="C28" s="240" t="s">
        <v>246</v>
      </c>
      <c r="D28" s="109"/>
      <c r="E28" s="109"/>
      <c r="F28" s="109"/>
      <c r="G28" s="109"/>
      <c r="H28" s="209"/>
      <c r="I28" s="209"/>
      <c r="J28" s="209"/>
      <c r="K28" s="209"/>
      <c r="L28" s="109"/>
      <c r="M28" s="109"/>
      <c r="N28" s="109"/>
    </row>
    <row r="29" spans="1:14" ht="15.6" x14ac:dyDescent="0.3">
      <c r="A29" s="239" t="s">
        <v>891</v>
      </c>
      <c r="B29" s="240" t="s">
        <v>892</v>
      </c>
      <c r="C29" s="240" t="s">
        <v>859</v>
      </c>
      <c r="D29" s="109"/>
      <c r="E29" s="109"/>
      <c r="F29" s="109"/>
      <c r="G29" s="209"/>
      <c r="H29" s="209"/>
      <c r="I29" s="209"/>
      <c r="J29" s="209"/>
      <c r="K29" s="209"/>
      <c r="L29" s="109"/>
      <c r="M29" s="109"/>
      <c r="N29" s="109"/>
    </row>
    <row r="30" spans="1:14" ht="15.6" x14ac:dyDescent="0.3">
      <c r="A30" s="239" t="s">
        <v>845</v>
      </c>
      <c r="B30" s="240" t="s">
        <v>893</v>
      </c>
      <c r="C30" s="240" t="s">
        <v>845</v>
      </c>
      <c r="D30" s="109"/>
      <c r="E30" s="109"/>
      <c r="F30" s="109"/>
      <c r="G30" s="209"/>
      <c r="H30" s="209"/>
      <c r="I30" s="209"/>
      <c r="J30" s="109"/>
      <c r="K30" s="209"/>
      <c r="L30" s="109"/>
      <c r="M30" s="109"/>
      <c r="N30" s="109"/>
    </row>
    <row r="31" spans="1:14" ht="15.6" x14ac:dyDescent="0.3">
      <c r="A31" s="239" t="s">
        <v>894</v>
      </c>
      <c r="B31" s="240" t="s">
        <v>895</v>
      </c>
      <c r="C31" s="240" t="s">
        <v>859</v>
      </c>
      <c r="D31" s="109"/>
      <c r="E31" s="109"/>
      <c r="F31" s="109"/>
      <c r="G31" s="109"/>
      <c r="H31" s="209"/>
      <c r="I31" s="209"/>
      <c r="J31" s="209"/>
      <c r="K31" s="209"/>
      <c r="L31" s="109"/>
      <c r="M31" s="109"/>
      <c r="N31" s="109"/>
    </row>
    <row r="32" spans="1:14" ht="15.6" x14ac:dyDescent="0.3">
      <c r="A32" s="239" t="s">
        <v>896</v>
      </c>
      <c r="B32" s="240" t="s">
        <v>897</v>
      </c>
      <c r="C32" s="240" t="s">
        <v>859</v>
      </c>
      <c r="D32" s="109"/>
      <c r="E32" s="109"/>
      <c r="F32" s="109"/>
      <c r="G32" s="109"/>
      <c r="H32" s="209"/>
      <c r="I32" s="209"/>
      <c r="J32" s="209"/>
      <c r="K32" s="209"/>
      <c r="L32" s="109"/>
      <c r="M32" s="109"/>
      <c r="N32" s="109"/>
    </row>
    <row r="33" spans="1:14" ht="15.6" x14ac:dyDescent="0.3">
      <c r="A33" s="239" t="s">
        <v>898</v>
      </c>
      <c r="B33" s="240" t="s">
        <v>899</v>
      </c>
      <c r="C33" s="240" t="s">
        <v>859</v>
      </c>
      <c r="D33" s="109"/>
      <c r="E33" s="109"/>
      <c r="F33" s="109"/>
      <c r="G33" s="109"/>
      <c r="H33" s="209"/>
      <c r="I33" s="209"/>
      <c r="J33" s="209"/>
      <c r="K33" s="209"/>
      <c r="L33" s="109"/>
      <c r="M33" s="109"/>
      <c r="N33" s="109"/>
    </row>
    <row r="34" spans="1:14" ht="14.4" customHeight="1" x14ac:dyDescent="0.3">
      <c r="A34" s="239" t="s">
        <v>900</v>
      </c>
      <c r="B34" s="240" t="s">
        <v>901</v>
      </c>
      <c r="C34" s="240" t="s">
        <v>859</v>
      </c>
      <c r="D34" s="109"/>
      <c r="E34" s="109"/>
      <c r="F34" s="109"/>
      <c r="G34" s="109"/>
      <c r="H34" s="209"/>
      <c r="I34" s="209"/>
      <c r="J34" s="209"/>
      <c r="K34" s="209"/>
      <c r="L34" s="109"/>
      <c r="M34" s="109"/>
      <c r="N34" s="109"/>
    </row>
    <row r="35" spans="1:14" ht="15.6" x14ac:dyDescent="0.3">
      <c r="A35" s="239" t="s">
        <v>902</v>
      </c>
      <c r="B35" s="240" t="s">
        <v>477</v>
      </c>
      <c r="C35" s="240" t="s">
        <v>865</v>
      </c>
      <c r="D35" s="109"/>
      <c r="E35" s="109"/>
      <c r="F35" s="109"/>
      <c r="G35" s="209"/>
      <c r="H35" s="209"/>
      <c r="I35" s="209"/>
      <c r="J35" s="209"/>
      <c r="K35" s="209"/>
      <c r="L35" s="109"/>
      <c r="M35" s="109"/>
      <c r="N35" s="109"/>
    </row>
    <row r="36" spans="1:14" ht="15.6" x14ac:dyDescent="0.3">
      <c r="A36" s="239" t="s">
        <v>903</v>
      </c>
      <c r="B36" s="240" t="s">
        <v>904</v>
      </c>
      <c r="C36" s="240" t="s">
        <v>903</v>
      </c>
      <c r="D36" s="109"/>
      <c r="E36" s="109"/>
      <c r="F36" s="109"/>
      <c r="G36" s="209"/>
      <c r="H36" s="109"/>
      <c r="I36" s="209"/>
      <c r="J36" s="209"/>
      <c r="K36" s="209"/>
      <c r="L36" s="109"/>
      <c r="M36" s="109"/>
      <c r="N36" s="109"/>
    </row>
    <row r="37" spans="1:14" ht="15.6" x14ac:dyDescent="0.3">
      <c r="A37" s="239" t="s">
        <v>905</v>
      </c>
      <c r="B37" s="240" t="s">
        <v>906</v>
      </c>
      <c r="C37" s="240" t="s">
        <v>905</v>
      </c>
      <c r="D37" s="109"/>
      <c r="E37" s="109"/>
      <c r="F37" s="109"/>
      <c r="G37" s="209"/>
      <c r="H37" s="109"/>
      <c r="I37" s="209"/>
      <c r="J37" s="209"/>
      <c r="K37" s="209"/>
      <c r="L37" s="109"/>
      <c r="M37" s="109"/>
      <c r="N37" s="109"/>
    </row>
    <row r="38" spans="1:14" ht="15.6" x14ac:dyDescent="0.3">
      <c r="A38" s="239" t="s">
        <v>907</v>
      </c>
      <c r="B38" s="240" t="s">
        <v>908</v>
      </c>
      <c r="C38" s="240" t="s">
        <v>852</v>
      </c>
      <c r="D38" s="109"/>
      <c r="E38" s="109"/>
      <c r="F38" s="109"/>
      <c r="G38" s="209"/>
      <c r="H38" s="209"/>
      <c r="I38" s="109"/>
      <c r="J38" s="209"/>
      <c r="K38" s="209"/>
      <c r="L38" s="109"/>
      <c r="M38" s="109"/>
      <c r="N38" s="109"/>
    </row>
    <row r="39" spans="1:14" ht="15.6" x14ac:dyDescent="0.3">
      <c r="A39" s="239" t="s">
        <v>909</v>
      </c>
      <c r="B39" s="240" t="s">
        <v>910</v>
      </c>
      <c r="C39" s="240" t="s">
        <v>862</v>
      </c>
      <c r="D39" s="109"/>
      <c r="E39" s="109"/>
      <c r="F39" s="109"/>
      <c r="G39" s="109"/>
      <c r="H39" s="209"/>
      <c r="I39" s="209"/>
      <c r="J39" s="209"/>
      <c r="K39" s="209"/>
      <c r="L39" s="109"/>
      <c r="M39" s="109"/>
      <c r="N39" s="109"/>
    </row>
    <row r="40" spans="1:14" ht="15.6" x14ac:dyDescent="0.3">
      <c r="A40" s="239" t="s">
        <v>911</v>
      </c>
      <c r="B40" s="240" t="s">
        <v>912</v>
      </c>
      <c r="C40" s="240" t="s">
        <v>246</v>
      </c>
      <c r="D40" s="109"/>
      <c r="E40" s="109"/>
      <c r="F40" s="109"/>
      <c r="G40" s="109"/>
      <c r="H40" s="209"/>
      <c r="I40" s="209"/>
      <c r="J40" s="209"/>
      <c r="K40" s="209"/>
      <c r="L40" s="109"/>
      <c r="M40" s="109"/>
      <c r="N40" s="109"/>
    </row>
    <row r="41" spans="1:14" ht="15.6" x14ac:dyDescent="0.3">
      <c r="A41" s="239" t="s">
        <v>913</v>
      </c>
      <c r="B41" s="240" t="s">
        <v>914</v>
      </c>
      <c r="C41" s="240" t="s">
        <v>246</v>
      </c>
      <c r="D41" s="109"/>
      <c r="E41" s="109"/>
      <c r="F41" s="109"/>
      <c r="G41" s="109"/>
      <c r="H41" s="209"/>
      <c r="I41" s="209"/>
      <c r="J41" s="209"/>
      <c r="K41" s="209"/>
      <c r="L41" s="109"/>
      <c r="M41" s="109"/>
      <c r="N41" s="109"/>
    </row>
    <row r="42" spans="1:14" ht="15.6" x14ac:dyDescent="0.3">
      <c r="A42" s="239" t="s">
        <v>915</v>
      </c>
      <c r="B42" s="240" t="s">
        <v>916</v>
      </c>
      <c r="C42" s="240" t="s">
        <v>246</v>
      </c>
      <c r="D42" s="109"/>
      <c r="E42" s="109"/>
      <c r="F42" s="109"/>
      <c r="G42" s="109"/>
      <c r="H42" s="209"/>
      <c r="I42" s="209"/>
      <c r="J42" s="209"/>
      <c r="K42" s="209"/>
      <c r="L42" s="109"/>
      <c r="M42" s="109"/>
      <c r="N42" s="109"/>
    </row>
    <row r="43" spans="1:14" ht="15.6" x14ac:dyDescent="0.3">
      <c r="A43" s="239" t="s">
        <v>917</v>
      </c>
      <c r="B43" s="240" t="s">
        <v>918</v>
      </c>
      <c r="C43" s="240" t="s">
        <v>246</v>
      </c>
      <c r="D43" s="109"/>
      <c r="E43" s="109"/>
      <c r="F43" s="109"/>
      <c r="G43" s="109"/>
      <c r="H43" s="209"/>
      <c r="I43" s="209"/>
      <c r="J43" s="209"/>
      <c r="K43" s="209"/>
      <c r="L43" s="109"/>
      <c r="M43" s="109"/>
      <c r="N43" s="109"/>
    </row>
    <row r="44" spans="1:14" ht="15.6" x14ac:dyDescent="0.3">
      <c r="A44" s="239" t="s">
        <v>919</v>
      </c>
      <c r="B44" s="240" t="s">
        <v>920</v>
      </c>
      <c r="C44" s="240" t="s">
        <v>862</v>
      </c>
      <c r="D44" s="109"/>
      <c r="E44" s="109"/>
      <c r="F44" s="109"/>
      <c r="G44" s="109"/>
      <c r="H44" s="209"/>
      <c r="I44" s="209"/>
      <c r="J44" s="209"/>
      <c r="K44" s="209"/>
      <c r="L44" s="109"/>
      <c r="M44" s="109"/>
      <c r="N44" s="109"/>
    </row>
    <row r="45" spans="1:14" ht="15.6" x14ac:dyDescent="0.3">
      <c r="A45" s="239" t="s">
        <v>921</v>
      </c>
      <c r="B45" s="240" t="s">
        <v>922</v>
      </c>
      <c r="C45" s="240" t="s">
        <v>852</v>
      </c>
      <c r="D45" s="109"/>
      <c r="E45" s="109"/>
      <c r="F45" s="109"/>
      <c r="G45" s="209"/>
      <c r="H45" s="209"/>
      <c r="I45" s="109"/>
      <c r="J45" s="209"/>
      <c r="K45" s="209"/>
      <c r="L45" s="109"/>
      <c r="M45" s="109"/>
      <c r="N45" s="109"/>
    </row>
    <row r="46" spans="1:14" ht="15.6" x14ac:dyDescent="0.3">
      <c r="A46" s="239" t="s">
        <v>923</v>
      </c>
      <c r="B46" s="240" t="s">
        <v>924</v>
      </c>
      <c r="C46" s="240" t="s">
        <v>865</v>
      </c>
      <c r="D46" s="109"/>
      <c r="E46" s="109"/>
      <c r="F46" s="109"/>
      <c r="G46" s="209"/>
      <c r="H46" s="209"/>
      <c r="I46" s="209"/>
      <c r="J46" s="209"/>
      <c r="K46" s="209"/>
      <c r="L46" s="109"/>
      <c r="M46" s="109"/>
      <c r="N46" s="109"/>
    </row>
    <row r="47" spans="1:14" ht="15.6" x14ac:dyDescent="0.3">
      <c r="A47" s="239" t="s">
        <v>925</v>
      </c>
      <c r="B47" s="240" t="s">
        <v>926</v>
      </c>
      <c r="C47" s="240" t="s">
        <v>865</v>
      </c>
      <c r="D47" s="109"/>
      <c r="E47" s="109"/>
      <c r="F47" s="109"/>
      <c r="G47" s="209"/>
      <c r="H47" s="209"/>
      <c r="I47" s="209"/>
      <c r="J47" s="209"/>
      <c r="K47" s="209"/>
      <c r="L47" s="109"/>
      <c r="M47" s="109"/>
      <c r="N47" s="109"/>
    </row>
    <row r="48" spans="1:14" ht="15.6" x14ac:dyDescent="0.3">
      <c r="A48" s="239" t="s">
        <v>927</v>
      </c>
      <c r="B48" s="240" t="s">
        <v>928</v>
      </c>
      <c r="C48" s="240" t="s">
        <v>865</v>
      </c>
      <c r="D48" s="109"/>
      <c r="E48" s="109"/>
      <c r="F48" s="109"/>
      <c r="G48" s="209"/>
      <c r="H48" s="209"/>
      <c r="I48" s="209"/>
      <c r="J48" s="209"/>
      <c r="K48" s="209"/>
      <c r="L48" s="109"/>
      <c r="M48" s="109"/>
      <c r="N48" s="109"/>
    </row>
    <row r="49" spans="1:14" ht="15.6" x14ac:dyDescent="0.3">
      <c r="A49" s="239" t="s">
        <v>929</v>
      </c>
      <c r="B49" s="240" t="s">
        <v>930</v>
      </c>
      <c r="C49" s="240" t="s">
        <v>865</v>
      </c>
      <c r="D49" s="109"/>
      <c r="E49" s="109"/>
      <c r="F49" s="109"/>
      <c r="G49" s="209"/>
      <c r="H49" s="209"/>
      <c r="I49" s="209"/>
      <c r="J49" s="209"/>
      <c r="K49" s="209"/>
      <c r="L49" s="109"/>
      <c r="M49" s="109"/>
      <c r="N49" s="109"/>
    </row>
    <row r="50" spans="1:14" ht="15.6" x14ac:dyDescent="0.3">
      <c r="A50" s="239" t="s">
        <v>931</v>
      </c>
      <c r="B50" s="240" t="s">
        <v>932</v>
      </c>
      <c r="C50" s="240" t="s">
        <v>865</v>
      </c>
      <c r="D50" s="109"/>
      <c r="E50" s="109"/>
      <c r="F50" s="109"/>
      <c r="G50" s="209"/>
      <c r="H50" s="209"/>
      <c r="I50" s="209"/>
      <c r="J50" s="209"/>
      <c r="K50" s="209"/>
      <c r="L50" s="109"/>
      <c r="M50" s="109"/>
      <c r="N50" s="109"/>
    </row>
    <row r="51" spans="1:14" ht="15.6" x14ac:dyDescent="0.3">
      <c r="A51" s="239" t="s">
        <v>933</v>
      </c>
      <c r="B51" s="240" t="s">
        <v>934</v>
      </c>
      <c r="C51" s="240" t="s">
        <v>865</v>
      </c>
      <c r="D51" s="109"/>
      <c r="E51" s="109"/>
      <c r="F51" s="109"/>
      <c r="G51" s="209"/>
      <c r="H51" s="209"/>
      <c r="I51" s="209"/>
      <c r="J51" s="209"/>
      <c r="K51" s="209"/>
      <c r="L51" s="109"/>
      <c r="M51" s="109"/>
      <c r="N51" s="109"/>
    </row>
    <row r="52" spans="1:14" ht="15.6" x14ac:dyDescent="0.3">
      <c r="A52" s="239" t="s">
        <v>935</v>
      </c>
      <c r="B52" s="240" t="s">
        <v>936</v>
      </c>
      <c r="C52" s="240" t="s">
        <v>865</v>
      </c>
      <c r="D52" s="109"/>
      <c r="E52" s="109"/>
      <c r="F52" s="109"/>
      <c r="G52" s="209"/>
      <c r="H52" s="209"/>
      <c r="I52" s="209"/>
      <c r="J52" s="209"/>
      <c r="K52" s="209"/>
      <c r="L52" s="109"/>
      <c r="M52" s="109"/>
      <c r="N52" s="109"/>
    </row>
    <row r="53" spans="1:14" ht="15.6" x14ac:dyDescent="0.3">
      <c r="A53" s="239" t="s">
        <v>937</v>
      </c>
      <c r="B53" s="240" t="s">
        <v>938</v>
      </c>
      <c r="C53" s="240" t="s">
        <v>865</v>
      </c>
      <c r="D53" s="109"/>
      <c r="E53" s="109"/>
      <c r="F53" s="109"/>
      <c r="G53" s="209"/>
      <c r="H53" s="209"/>
      <c r="I53" s="209"/>
      <c r="J53" s="209"/>
      <c r="K53" s="209"/>
      <c r="L53" s="109"/>
      <c r="M53" s="109"/>
      <c r="N53" s="109"/>
    </row>
    <row r="54" spans="1:14" ht="15.6" x14ac:dyDescent="0.3">
      <c r="A54" s="239" t="s">
        <v>939</v>
      </c>
      <c r="B54" s="240" t="s">
        <v>940</v>
      </c>
      <c r="C54" s="240" t="s">
        <v>865</v>
      </c>
      <c r="D54" s="109"/>
      <c r="E54" s="109"/>
      <c r="F54" s="109"/>
      <c r="G54" s="209"/>
      <c r="H54" s="209"/>
      <c r="I54" s="209"/>
      <c r="J54" s="209"/>
      <c r="K54" s="209"/>
      <c r="L54" s="109"/>
      <c r="M54" s="109"/>
      <c r="N54" s="109"/>
    </row>
    <row r="55" spans="1:14" ht="15.6" x14ac:dyDescent="0.3">
      <c r="A55" s="239" t="s">
        <v>941</v>
      </c>
      <c r="B55" s="240" t="s">
        <v>942</v>
      </c>
      <c r="C55" s="240" t="s">
        <v>865</v>
      </c>
      <c r="D55" s="109"/>
      <c r="E55" s="109"/>
      <c r="F55" s="109"/>
      <c r="G55" s="209"/>
      <c r="H55" s="209"/>
      <c r="I55" s="209"/>
      <c r="J55" s="209"/>
      <c r="K55" s="209"/>
      <c r="L55" s="109"/>
      <c r="M55" s="109"/>
      <c r="N55" s="109"/>
    </row>
    <row r="56" spans="1:14" ht="15.6" x14ac:dyDescent="0.3">
      <c r="A56" s="239" t="s">
        <v>943</v>
      </c>
      <c r="B56" s="240" t="s">
        <v>943</v>
      </c>
      <c r="C56" s="240" t="s">
        <v>875</v>
      </c>
      <c r="D56" s="109"/>
      <c r="E56" s="109"/>
      <c r="F56" s="109"/>
      <c r="G56" s="209"/>
      <c r="H56" s="209"/>
      <c r="I56" s="209"/>
      <c r="J56" s="209"/>
      <c r="K56" s="209"/>
      <c r="L56" s="109"/>
      <c r="M56" s="109"/>
      <c r="N56" s="109"/>
    </row>
    <row r="57" spans="1:14" ht="15.6" x14ac:dyDescent="0.3">
      <c r="A57" s="239" t="s">
        <v>944</v>
      </c>
      <c r="B57" s="240" t="s">
        <v>944</v>
      </c>
      <c r="C57" s="240" t="s">
        <v>875</v>
      </c>
      <c r="D57" s="109"/>
      <c r="E57" s="109"/>
      <c r="F57" s="109"/>
      <c r="G57" s="209"/>
      <c r="H57" s="209"/>
      <c r="I57" s="209"/>
      <c r="J57" s="209"/>
      <c r="K57" s="209"/>
      <c r="L57" s="109"/>
      <c r="M57" s="109"/>
      <c r="N57" s="109"/>
    </row>
    <row r="58" spans="1:14" ht="15.6" x14ac:dyDescent="0.3">
      <c r="A58" s="239" t="s">
        <v>945</v>
      </c>
      <c r="B58" s="240" t="s">
        <v>945</v>
      </c>
      <c r="C58" s="240" t="s">
        <v>875</v>
      </c>
      <c r="D58" s="109"/>
      <c r="E58" s="109"/>
      <c r="F58" s="109"/>
      <c r="G58" s="209"/>
      <c r="H58" s="209"/>
      <c r="I58" s="209"/>
      <c r="J58" s="209"/>
      <c r="K58" s="209"/>
      <c r="L58" s="109"/>
      <c r="M58" s="109"/>
      <c r="N58" s="109"/>
    </row>
    <row r="59" spans="1:14" ht="15.6" x14ac:dyDescent="0.3">
      <c r="A59" s="239" t="s">
        <v>946</v>
      </c>
      <c r="B59" s="240" t="s">
        <v>946</v>
      </c>
      <c r="C59" s="240" t="s">
        <v>875</v>
      </c>
      <c r="D59" s="109"/>
      <c r="E59" s="109"/>
      <c r="F59" s="109"/>
      <c r="G59" s="209"/>
      <c r="H59" s="209"/>
      <c r="I59" s="209"/>
      <c r="J59" s="209"/>
      <c r="K59" s="209"/>
      <c r="L59" s="109"/>
      <c r="M59" s="109"/>
      <c r="N59" s="109"/>
    </row>
    <row r="60" spans="1:14" ht="15.6" x14ac:dyDescent="0.3">
      <c r="A60" s="239" t="s">
        <v>947</v>
      </c>
      <c r="B60" s="240" t="s">
        <v>948</v>
      </c>
      <c r="C60" s="240" t="s">
        <v>865</v>
      </c>
      <c r="D60" s="109"/>
      <c r="E60" s="109"/>
      <c r="F60" s="109"/>
      <c r="G60" s="209"/>
      <c r="H60" s="209"/>
      <c r="I60" s="209"/>
      <c r="J60" s="209"/>
      <c r="K60" s="209"/>
      <c r="L60" s="109"/>
      <c r="M60" s="109"/>
      <c r="N60" s="109"/>
    </row>
    <row r="61" spans="1:14" ht="15.6" x14ac:dyDescent="0.3">
      <c r="A61" s="211"/>
      <c r="B61" s="212"/>
      <c r="C61" s="212"/>
      <c r="D61" s="109"/>
      <c r="E61" s="109"/>
      <c r="F61" s="109"/>
      <c r="G61" s="109"/>
      <c r="H61" s="109"/>
      <c r="I61" s="109"/>
      <c r="J61" s="109"/>
      <c r="K61" s="109"/>
      <c r="L61" s="109"/>
      <c r="M61" s="109"/>
      <c r="N61" s="109"/>
    </row>
    <row r="62" spans="1:14" ht="15.6" x14ac:dyDescent="0.3">
      <c r="A62" s="213" t="s">
        <v>949</v>
      </c>
      <c r="B62" s="214"/>
      <c r="C62" s="214"/>
      <c r="D62" s="109"/>
      <c r="E62" s="109"/>
      <c r="F62" s="109"/>
      <c r="G62" s="109"/>
      <c r="H62" s="109"/>
      <c r="I62" s="109"/>
      <c r="J62" s="109"/>
      <c r="K62" s="109"/>
      <c r="L62" s="109"/>
      <c r="M62" s="109"/>
      <c r="N62" s="109"/>
    </row>
    <row r="63" spans="1:14" x14ac:dyDescent="0.25">
      <c r="A63" s="215"/>
      <c r="B63" s="215"/>
      <c r="C63" s="215"/>
    </row>
    <row r="64" spans="1:14" x14ac:dyDescent="0.25">
      <c r="A64" s="215"/>
      <c r="B64" s="215"/>
      <c r="C64" s="215"/>
    </row>
  </sheetData>
  <mergeCells count="2">
    <mergeCell ref="D6:N6"/>
    <mergeCell ref="G7:K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G141"/>
  <sheetViews>
    <sheetView zoomScaleNormal="100" workbookViewId="0">
      <selection activeCell="B19" sqref="B19"/>
    </sheetView>
  </sheetViews>
  <sheetFormatPr defaultColWidth="8.69921875" defaultRowHeight="13.8" x14ac:dyDescent="0.25"/>
  <cols>
    <col min="1" max="1" width="17.3984375" style="47" customWidth="1"/>
    <col min="2" max="2" width="43.09765625" style="47" customWidth="1"/>
    <col min="3" max="3" width="27.19921875" style="47" customWidth="1"/>
    <col min="4" max="4" width="45" style="49" customWidth="1"/>
    <col min="5" max="5" width="24.19921875" style="47" customWidth="1"/>
    <col min="6" max="6" width="20.69921875" style="47" customWidth="1"/>
    <col min="7" max="7" width="42.5" style="47" customWidth="1"/>
    <col min="8" max="16384" width="8.69921875" style="47"/>
  </cols>
  <sheetData>
    <row r="1" spans="1:7" x14ac:dyDescent="0.25">
      <c r="A1" s="89" t="s">
        <v>2</v>
      </c>
    </row>
    <row r="2" spans="1:7" ht="27.6" x14ac:dyDescent="0.25">
      <c r="A2" s="155" t="s">
        <v>88</v>
      </c>
    </row>
    <row r="3" spans="1:7" ht="15" x14ac:dyDescent="0.25">
      <c r="A3" s="51" t="s">
        <v>89</v>
      </c>
      <c r="B3" s="51"/>
      <c r="C3" s="51"/>
      <c r="D3" s="51"/>
      <c r="E3" s="51"/>
      <c r="F3" s="51"/>
      <c r="G3" s="51"/>
    </row>
    <row r="4" spans="1:7" ht="15" x14ac:dyDescent="0.25">
      <c r="A4" s="51" t="s">
        <v>90</v>
      </c>
      <c r="B4" s="51"/>
      <c r="C4" s="51"/>
      <c r="D4" s="51"/>
      <c r="E4" s="51"/>
      <c r="F4" s="51"/>
      <c r="G4" s="51"/>
    </row>
    <row r="5" spans="1:7" ht="15" x14ac:dyDescent="0.25">
      <c r="A5" s="51" t="s">
        <v>91</v>
      </c>
      <c r="B5" s="51"/>
      <c r="C5" s="51"/>
      <c r="D5" s="51"/>
      <c r="E5" s="51"/>
      <c r="F5" s="51"/>
      <c r="G5" s="51"/>
    </row>
    <row r="6" spans="1:7" ht="15.6" x14ac:dyDescent="0.25">
      <c r="A6" s="51" t="s">
        <v>92</v>
      </c>
      <c r="B6" s="51"/>
      <c r="C6" s="51"/>
      <c r="D6" s="51"/>
      <c r="E6" s="51"/>
      <c r="F6" s="51"/>
      <c r="G6" s="51"/>
    </row>
    <row r="7" spans="1:7" ht="15" x14ac:dyDescent="0.25">
      <c r="A7" s="51"/>
      <c r="B7" s="51"/>
      <c r="C7" s="51"/>
      <c r="D7" s="51"/>
      <c r="E7" s="51"/>
      <c r="F7" s="51"/>
      <c r="G7" s="51"/>
    </row>
    <row r="8" spans="1:7" ht="46.8" x14ac:dyDescent="0.25">
      <c r="A8" s="156" t="s">
        <v>93</v>
      </c>
      <c r="B8" s="156" t="s">
        <v>94</v>
      </c>
      <c r="C8" s="156" t="s">
        <v>95</v>
      </c>
      <c r="D8" s="156" t="s">
        <v>96</v>
      </c>
      <c r="E8" s="156" t="s">
        <v>97</v>
      </c>
      <c r="F8" s="157" t="s">
        <v>98</v>
      </c>
      <c r="G8" s="157" t="s">
        <v>99</v>
      </c>
    </row>
    <row r="9" spans="1:7" s="50" customFormat="1" ht="30" x14ac:dyDescent="0.25">
      <c r="A9" s="45">
        <v>4</v>
      </c>
      <c r="B9" s="45" t="s">
        <v>100</v>
      </c>
      <c r="C9" s="45" t="s">
        <v>101</v>
      </c>
      <c r="D9" s="45" t="s">
        <v>102</v>
      </c>
      <c r="E9" s="45" t="s">
        <v>103</v>
      </c>
      <c r="F9" s="45" t="s">
        <v>104</v>
      </c>
      <c r="G9" s="45"/>
    </row>
    <row r="10" spans="1:7" s="50" customFormat="1" ht="15" x14ac:dyDescent="0.25">
      <c r="A10" s="45">
        <v>2</v>
      </c>
      <c r="B10" s="45" t="s">
        <v>826</v>
      </c>
      <c r="C10" s="45" t="s">
        <v>105</v>
      </c>
      <c r="D10" s="45" t="s">
        <v>106</v>
      </c>
      <c r="E10" s="45" t="s">
        <v>107</v>
      </c>
      <c r="F10" s="45" t="s">
        <v>104</v>
      </c>
      <c r="G10" s="45" t="s">
        <v>108</v>
      </c>
    </row>
    <row r="11" spans="1:7" s="50" customFormat="1" ht="15" x14ac:dyDescent="0.25">
      <c r="A11" s="45" t="s">
        <v>109</v>
      </c>
      <c r="B11" s="45" t="s">
        <v>110</v>
      </c>
      <c r="C11" s="45" t="s">
        <v>105</v>
      </c>
      <c r="D11" s="45" t="s">
        <v>111</v>
      </c>
      <c r="E11" s="45" t="s">
        <v>103</v>
      </c>
      <c r="F11" s="45" t="s">
        <v>112</v>
      </c>
      <c r="G11" s="45" t="s">
        <v>113</v>
      </c>
    </row>
    <row r="12" spans="1:7" ht="15" x14ac:dyDescent="0.25">
      <c r="A12" s="45">
        <v>7</v>
      </c>
      <c r="B12" s="45" t="s">
        <v>114</v>
      </c>
      <c r="C12" s="45" t="s">
        <v>115</v>
      </c>
      <c r="D12" s="45" t="s">
        <v>116</v>
      </c>
      <c r="E12" s="45" t="s">
        <v>103</v>
      </c>
      <c r="F12" s="45" t="s">
        <v>117</v>
      </c>
      <c r="G12" s="45" t="s">
        <v>108</v>
      </c>
    </row>
    <row r="13" spans="1:7" ht="15" x14ac:dyDescent="0.25">
      <c r="A13" s="45">
        <v>8</v>
      </c>
      <c r="B13" s="45" t="s">
        <v>118</v>
      </c>
      <c r="C13" s="45" t="s">
        <v>119</v>
      </c>
      <c r="D13" s="45" t="s">
        <v>120</v>
      </c>
      <c r="E13" s="45" t="s">
        <v>107</v>
      </c>
      <c r="F13" s="45" t="s">
        <v>104</v>
      </c>
      <c r="G13" s="45" t="s">
        <v>117</v>
      </c>
    </row>
    <row r="14" spans="1:7" ht="15" x14ac:dyDescent="0.25">
      <c r="A14" s="45">
        <v>10</v>
      </c>
      <c r="B14" s="45" t="s">
        <v>121</v>
      </c>
      <c r="C14" s="45" t="s">
        <v>122</v>
      </c>
      <c r="D14" s="45" t="s">
        <v>123</v>
      </c>
      <c r="E14" s="45" t="s">
        <v>124</v>
      </c>
      <c r="F14" s="45" t="s">
        <v>117</v>
      </c>
      <c r="G14" s="45" t="s">
        <v>117</v>
      </c>
    </row>
    <row r="15" spans="1:7" ht="15" x14ac:dyDescent="0.25">
      <c r="A15" s="45">
        <v>12</v>
      </c>
      <c r="B15" s="45" t="s">
        <v>125</v>
      </c>
      <c r="C15" s="45" t="s">
        <v>119</v>
      </c>
      <c r="D15" s="45" t="s">
        <v>126</v>
      </c>
      <c r="E15" s="45" t="s">
        <v>107</v>
      </c>
      <c r="F15" s="45" t="s">
        <v>104</v>
      </c>
      <c r="G15" s="45" t="s">
        <v>117</v>
      </c>
    </row>
    <row r="16" spans="1:7" ht="15" x14ac:dyDescent="0.25">
      <c r="A16" s="45">
        <v>13</v>
      </c>
      <c r="B16" s="45" t="s">
        <v>127</v>
      </c>
      <c r="C16" s="45" t="s">
        <v>128</v>
      </c>
      <c r="D16" s="45" t="s">
        <v>129</v>
      </c>
      <c r="E16" s="45" t="s">
        <v>103</v>
      </c>
      <c r="F16" s="45" t="s">
        <v>117</v>
      </c>
      <c r="G16" s="45" t="s">
        <v>108</v>
      </c>
    </row>
    <row r="17" spans="1:7" ht="15" x14ac:dyDescent="0.25">
      <c r="A17" s="45">
        <v>13</v>
      </c>
      <c r="B17" s="45" t="s">
        <v>130</v>
      </c>
      <c r="C17" s="45" t="s">
        <v>128</v>
      </c>
      <c r="D17" s="45" t="s">
        <v>131</v>
      </c>
      <c r="E17" s="45" t="s">
        <v>132</v>
      </c>
      <c r="F17" s="45" t="s">
        <v>117</v>
      </c>
      <c r="G17" s="45" t="s">
        <v>108</v>
      </c>
    </row>
    <row r="18" spans="1:7" ht="30" x14ac:dyDescent="0.25">
      <c r="A18" s="45">
        <v>20</v>
      </c>
      <c r="B18" s="45" t="s">
        <v>133</v>
      </c>
      <c r="C18" s="45" t="s">
        <v>134</v>
      </c>
      <c r="D18" s="45" t="s">
        <v>135</v>
      </c>
      <c r="E18" s="45" t="s">
        <v>136</v>
      </c>
      <c r="F18" s="45" t="s">
        <v>117</v>
      </c>
      <c r="G18" s="45" t="s">
        <v>137</v>
      </c>
    </row>
    <row r="19" spans="1:7" ht="15" x14ac:dyDescent="0.25">
      <c r="A19" s="45">
        <v>20</v>
      </c>
      <c r="B19" s="45" t="s">
        <v>133</v>
      </c>
      <c r="C19" s="45" t="s">
        <v>134</v>
      </c>
      <c r="D19" s="45" t="s">
        <v>138</v>
      </c>
      <c r="E19" s="45" t="s">
        <v>139</v>
      </c>
      <c r="F19" s="45" t="s">
        <v>117</v>
      </c>
      <c r="G19" s="45" t="s">
        <v>107</v>
      </c>
    </row>
    <row r="20" spans="1:7" ht="15" x14ac:dyDescent="0.25">
      <c r="A20" s="45">
        <v>21</v>
      </c>
      <c r="B20" s="45" t="s">
        <v>140</v>
      </c>
      <c r="C20" s="45" t="s">
        <v>141</v>
      </c>
      <c r="D20" s="45" t="s">
        <v>142</v>
      </c>
      <c r="E20" s="45" t="s">
        <v>143</v>
      </c>
      <c r="F20" s="45" t="s">
        <v>117</v>
      </c>
      <c r="G20" s="45" t="s">
        <v>107</v>
      </c>
    </row>
    <row r="21" spans="1:7" ht="15" x14ac:dyDescent="0.25">
      <c r="A21" s="45">
        <v>21</v>
      </c>
      <c r="B21" s="45" t="s">
        <v>140</v>
      </c>
      <c r="C21" s="45" t="s">
        <v>141</v>
      </c>
      <c r="D21" s="45" t="s">
        <v>144</v>
      </c>
      <c r="E21" s="45" t="s">
        <v>143</v>
      </c>
      <c r="F21" s="45" t="s">
        <v>117</v>
      </c>
      <c r="G21" s="45" t="s">
        <v>107</v>
      </c>
    </row>
    <row r="22" spans="1:7" ht="15" x14ac:dyDescent="0.25">
      <c r="A22" s="45">
        <v>21</v>
      </c>
      <c r="B22" s="45" t="s">
        <v>140</v>
      </c>
      <c r="C22" s="45" t="s">
        <v>141</v>
      </c>
      <c r="D22" s="45" t="s">
        <v>145</v>
      </c>
      <c r="E22" s="45" t="s">
        <v>143</v>
      </c>
      <c r="F22" s="45" t="s">
        <v>117</v>
      </c>
      <c r="G22" s="45" t="s">
        <v>107</v>
      </c>
    </row>
    <row r="23" spans="1:7" ht="15" x14ac:dyDescent="0.25">
      <c r="A23" s="45">
        <v>21</v>
      </c>
      <c r="B23" s="45" t="s">
        <v>140</v>
      </c>
      <c r="C23" s="45" t="s">
        <v>141</v>
      </c>
      <c r="D23" s="45" t="s">
        <v>146</v>
      </c>
      <c r="E23" s="45" t="s">
        <v>143</v>
      </c>
      <c r="F23" s="45" t="s">
        <v>117</v>
      </c>
      <c r="G23" s="45" t="s">
        <v>107</v>
      </c>
    </row>
    <row r="24" spans="1:7" ht="15" x14ac:dyDescent="0.25">
      <c r="A24" s="45">
        <v>21</v>
      </c>
      <c r="B24" s="45" t="s">
        <v>140</v>
      </c>
      <c r="C24" s="45" t="s">
        <v>141</v>
      </c>
      <c r="D24" s="45" t="s">
        <v>147</v>
      </c>
      <c r="E24" s="45" t="s">
        <v>143</v>
      </c>
      <c r="F24" s="45" t="s">
        <v>117</v>
      </c>
      <c r="G24" s="45" t="s">
        <v>107</v>
      </c>
    </row>
    <row r="25" spans="1:7" ht="15" x14ac:dyDescent="0.25">
      <c r="A25" s="45">
        <v>21</v>
      </c>
      <c r="B25" s="45" t="s">
        <v>140</v>
      </c>
      <c r="C25" s="45" t="s">
        <v>141</v>
      </c>
      <c r="D25" s="45" t="s">
        <v>148</v>
      </c>
      <c r="E25" s="45" t="s">
        <v>143</v>
      </c>
      <c r="F25" s="45" t="s">
        <v>117</v>
      </c>
      <c r="G25" s="45" t="s">
        <v>107</v>
      </c>
    </row>
    <row r="26" spans="1:7" ht="15" x14ac:dyDescent="0.25">
      <c r="A26" s="45">
        <v>23</v>
      </c>
      <c r="B26" s="45" t="s">
        <v>149</v>
      </c>
      <c r="C26" s="45" t="s">
        <v>150</v>
      </c>
      <c r="D26" s="45" t="s">
        <v>151</v>
      </c>
      <c r="E26" s="45" t="s">
        <v>152</v>
      </c>
      <c r="F26" s="45" t="s">
        <v>117</v>
      </c>
      <c r="G26" s="45" t="s">
        <v>153</v>
      </c>
    </row>
    <row r="27" spans="1:7" ht="45" x14ac:dyDescent="0.25">
      <c r="A27" s="45">
        <v>24</v>
      </c>
      <c r="B27" s="45" t="s">
        <v>154</v>
      </c>
      <c r="C27" s="45" t="s">
        <v>155</v>
      </c>
      <c r="D27" s="45" t="s">
        <v>156</v>
      </c>
      <c r="E27" s="45" t="s">
        <v>157</v>
      </c>
      <c r="F27" s="45" t="s">
        <v>117</v>
      </c>
      <c r="G27" s="45" t="s">
        <v>158</v>
      </c>
    </row>
    <row r="28" spans="1:7" ht="15" x14ac:dyDescent="0.25">
      <c r="A28" s="45"/>
      <c r="B28" s="45"/>
      <c r="C28" s="45"/>
      <c r="D28" s="45"/>
      <c r="E28" s="45"/>
      <c r="F28" s="45"/>
      <c r="G28" s="45"/>
    </row>
    <row r="29" spans="1:7" ht="15" x14ac:dyDescent="0.25">
      <c r="A29" s="45"/>
      <c r="B29" s="45"/>
      <c r="C29" s="45"/>
      <c r="D29" s="45"/>
      <c r="E29" s="45"/>
      <c r="F29" s="45"/>
      <c r="G29" s="45"/>
    </row>
    <row r="30" spans="1:7" ht="15" x14ac:dyDescent="0.25">
      <c r="A30" s="45"/>
      <c r="B30" s="45"/>
      <c r="C30" s="45"/>
      <c r="D30" s="45"/>
      <c r="E30" s="45"/>
      <c r="F30" s="45"/>
      <c r="G30" s="45"/>
    </row>
    <row r="31" spans="1:7" ht="15" x14ac:dyDescent="0.25">
      <c r="A31" s="45"/>
      <c r="B31" s="45"/>
      <c r="C31" s="45"/>
      <c r="D31" s="45"/>
      <c r="E31" s="45"/>
      <c r="F31" s="45"/>
      <c r="G31" s="45"/>
    </row>
    <row r="32" spans="1:7" ht="15" x14ac:dyDescent="0.25">
      <c r="A32" s="45"/>
      <c r="B32" s="45"/>
      <c r="C32" s="45"/>
      <c r="D32" s="45"/>
      <c r="E32" s="45"/>
      <c r="F32" s="45"/>
      <c r="G32" s="45"/>
    </row>
    <row r="141" ht="13.2" customHeight="1" x14ac:dyDescent="0.25"/>
  </sheetData>
  <hyperlinks>
    <hyperlink ref="A1" location="Contents!A1" display="Contents" xr:uid="{6D0D9DFF-F5D2-438C-81B3-E2C514DFFEAD}"/>
  </hyperlink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2060"/>
    <pageSetUpPr fitToPage="1"/>
  </sheetPr>
  <dimension ref="A1:G34"/>
  <sheetViews>
    <sheetView showGridLines="0" workbookViewId="0">
      <selection activeCell="E15" sqref="E15"/>
    </sheetView>
  </sheetViews>
  <sheetFormatPr defaultRowHeight="13.8" x14ac:dyDescent="0.25"/>
  <cols>
    <col min="1" max="1" width="25.59765625" customWidth="1"/>
    <col min="2" max="2" width="21.5" customWidth="1"/>
    <col min="3" max="3" width="25.5" customWidth="1"/>
    <col min="4" max="4" width="23.3984375" customWidth="1"/>
    <col min="5" max="5" width="20.5" customWidth="1"/>
    <col min="6" max="6" width="23.5" customWidth="1"/>
    <col min="7" max="7" width="19.5" customWidth="1"/>
  </cols>
  <sheetData>
    <row r="1" spans="1:7" x14ac:dyDescent="0.25">
      <c r="A1" s="99" t="s">
        <v>2</v>
      </c>
    </row>
    <row r="2" spans="1:7" ht="27.6" customHeight="1" x14ac:dyDescent="0.25">
      <c r="A2" s="158" t="s">
        <v>159</v>
      </c>
      <c r="B2" s="54"/>
      <c r="C2" s="54"/>
      <c r="D2" s="54"/>
    </row>
    <row r="3" spans="1:7" x14ac:dyDescent="0.25">
      <c r="A3" s="78"/>
    </row>
    <row r="4" spans="1:7" ht="15" x14ac:dyDescent="0.25">
      <c r="A4" s="31" t="s">
        <v>160</v>
      </c>
      <c r="B4" s="31"/>
      <c r="C4" s="31"/>
      <c r="D4" s="31"/>
      <c r="E4" s="31"/>
      <c r="F4" s="31"/>
      <c r="G4" s="31"/>
    </row>
    <row r="5" spans="1:7" ht="15" x14ac:dyDescent="0.25">
      <c r="A5" s="31" t="s">
        <v>161</v>
      </c>
      <c r="B5" s="31"/>
      <c r="C5" s="31"/>
      <c r="D5" s="31"/>
      <c r="E5" s="31"/>
      <c r="F5" s="31"/>
      <c r="G5" s="31"/>
    </row>
    <row r="6" spans="1:7" ht="15" x14ac:dyDescent="0.25">
      <c r="A6" s="31"/>
      <c r="B6" s="31"/>
      <c r="C6" s="31"/>
      <c r="D6" s="31"/>
      <c r="E6" s="31"/>
      <c r="F6" s="31"/>
      <c r="G6" s="31"/>
    </row>
    <row r="7" spans="1:7" s="1" customFormat="1" ht="15.6" x14ac:dyDescent="0.25">
      <c r="A7" s="159" t="s">
        <v>94</v>
      </c>
      <c r="B7" s="159" t="s">
        <v>162</v>
      </c>
      <c r="C7" s="159" t="s">
        <v>163</v>
      </c>
      <c r="D7" s="159" t="s">
        <v>164</v>
      </c>
      <c r="E7" s="159" t="s">
        <v>165</v>
      </c>
      <c r="F7" s="159" t="s">
        <v>166</v>
      </c>
      <c r="G7" s="159" t="s">
        <v>167</v>
      </c>
    </row>
    <row r="8" spans="1:7" s="1" customFormat="1" ht="15" x14ac:dyDescent="0.25">
      <c r="A8" s="125" t="s">
        <v>168</v>
      </c>
      <c r="B8" s="127" t="s">
        <v>169</v>
      </c>
      <c r="C8" s="127" t="s">
        <v>170</v>
      </c>
      <c r="D8" s="127" t="s">
        <v>171</v>
      </c>
      <c r="E8" s="127" t="s">
        <v>172</v>
      </c>
      <c r="F8" s="127" t="s">
        <v>173</v>
      </c>
      <c r="G8" s="128">
        <v>43831</v>
      </c>
    </row>
    <row r="9" spans="1:7" s="1" customFormat="1" ht="15" x14ac:dyDescent="0.25">
      <c r="A9" s="125"/>
      <c r="B9" s="127"/>
      <c r="C9" s="127"/>
      <c r="D9" s="127"/>
      <c r="E9" s="127"/>
      <c r="F9" s="127"/>
      <c r="G9" s="128"/>
    </row>
    <row r="10" spans="1:7" ht="15" x14ac:dyDescent="0.25">
      <c r="A10" s="125"/>
      <c r="B10" s="127"/>
      <c r="C10" s="127"/>
      <c r="D10" s="127"/>
      <c r="E10" s="127"/>
      <c r="F10" s="127"/>
      <c r="G10" s="129"/>
    </row>
    <row r="11" spans="1:7" ht="15" x14ac:dyDescent="0.25">
      <c r="A11" s="125"/>
      <c r="B11" s="127"/>
      <c r="C11" s="127"/>
      <c r="D11" s="127"/>
      <c r="E11" s="127"/>
      <c r="F11" s="127"/>
      <c r="G11" s="129"/>
    </row>
    <row r="12" spans="1:7" ht="15" x14ac:dyDescent="0.25">
      <c r="A12" s="125"/>
      <c r="B12" s="127"/>
      <c r="C12" s="127"/>
      <c r="D12" s="127"/>
      <c r="E12" s="127"/>
      <c r="F12" s="127"/>
      <c r="G12" s="129"/>
    </row>
    <row r="13" spans="1:7" ht="15" x14ac:dyDescent="0.25">
      <c r="A13" s="125"/>
      <c r="B13" s="127"/>
      <c r="C13" s="127"/>
      <c r="D13" s="127"/>
      <c r="E13" s="127"/>
      <c r="F13" s="127"/>
      <c r="G13" s="129"/>
    </row>
    <row r="14" spans="1:7" s="1" customFormat="1" ht="15" x14ac:dyDescent="0.25">
      <c r="A14" s="125"/>
      <c r="B14" s="127"/>
      <c r="C14" s="127"/>
      <c r="D14" s="127"/>
      <c r="E14" s="127"/>
      <c r="F14" s="127"/>
      <c r="G14" s="129"/>
    </row>
    <row r="15" spans="1:7" s="1" customFormat="1" ht="15" x14ac:dyDescent="0.25">
      <c r="A15" s="125"/>
      <c r="B15" s="127"/>
      <c r="C15" s="127"/>
      <c r="D15" s="127"/>
      <c r="E15" s="127"/>
      <c r="F15" s="127"/>
      <c r="G15" s="129"/>
    </row>
    <row r="16" spans="1:7" ht="15" x14ac:dyDescent="0.25">
      <c r="A16" s="125"/>
      <c r="B16" s="127"/>
      <c r="C16" s="127"/>
      <c r="D16" s="127"/>
      <c r="E16" s="127"/>
      <c r="F16" s="127"/>
      <c r="G16" s="129"/>
    </row>
    <row r="17" spans="1:7" ht="15" x14ac:dyDescent="0.25">
      <c r="A17" s="125"/>
      <c r="B17" s="127"/>
      <c r="C17" s="127"/>
      <c r="D17" s="127"/>
      <c r="E17" s="127"/>
      <c r="F17" s="127"/>
      <c r="G17" s="129"/>
    </row>
    <row r="18" spans="1:7" ht="15" x14ac:dyDescent="0.25">
      <c r="A18" s="125"/>
      <c r="B18" s="127"/>
      <c r="C18" s="127"/>
      <c r="D18" s="127"/>
      <c r="E18" s="127"/>
      <c r="F18" s="127"/>
      <c r="G18" s="129"/>
    </row>
    <row r="19" spans="1:7" ht="15" x14ac:dyDescent="0.25">
      <c r="A19" s="125"/>
      <c r="B19" s="127"/>
      <c r="C19" s="127"/>
      <c r="D19" s="127"/>
      <c r="E19" s="127"/>
      <c r="F19" s="127"/>
      <c r="G19" s="129"/>
    </row>
    <row r="20" spans="1:7" ht="15" x14ac:dyDescent="0.25">
      <c r="A20" s="125"/>
      <c r="B20" s="127"/>
      <c r="C20" s="127"/>
      <c r="D20" s="127"/>
      <c r="E20" s="127"/>
      <c r="F20" s="127"/>
      <c r="G20" s="129"/>
    </row>
    <row r="21" spans="1:7" ht="15" x14ac:dyDescent="0.25">
      <c r="A21" s="125"/>
      <c r="B21" s="127"/>
      <c r="C21" s="127"/>
      <c r="D21" s="127"/>
      <c r="E21" s="127"/>
      <c r="F21" s="127"/>
      <c r="G21" s="129"/>
    </row>
    <row r="22" spans="1:7" ht="15" x14ac:dyDescent="0.25">
      <c r="A22" s="125"/>
      <c r="B22" s="127"/>
      <c r="C22" s="127"/>
      <c r="D22" s="127"/>
      <c r="E22" s="127"/>
      <c r="F22" s="127"/>
      <c r="G22" s="129"/>
    </row>
    <row r="23" spans="1:7" ht="15" x14ac:dyDescent="0.25">
      <c r="A23" s="52"/>
      <c r="B23" s="53"/>
      <c r="C23" s="53"/>
      <c r="D23" s="53"/>
      <c r="E23" s="53"/>
      <c r="F23" s="53"/>
      <c r="G23" s="53"/>
    </row>
    <row r="24" spans="1:7" ht="15" x14ac:dyDescent="0.25">
      <c r="A24" s="52"/>
      <c r="B24" s="53"/>
      <c r="C24" s="53"/>
      <c r="D24" s="53"/>
      <c r="E24" s="53"/>
      <c r="F24" s="53"/>
      <c r="G24" s="53"/>
    </row>
    <row r="25" spans="1:7" ht="15" x14ac:dyDescent="0.25">
      <c r="A25" s="52"/>
      <c r="B25" s="53"/>
      <c r="C25" s="53"/>
      <c r="D25" s="53"/>
      <c r="E25" s="53"/>
      <c r="F25" s="53"/>
      <c r="G25" s="53"/>
    </row>
    <row r="26" spans="1:7" ht="15" x14ac:dyDescent="0.25">
      <c r="A26" s="52"/>
      <c r="B26" s="53"/>
      <c r="C26" s="53"/>
      <c r="D26" s="53"/>
      <c r="E26" s="53"/>
      <c r="F26" s="53"/>
      <c r="G26" s="53"/>
    </row>
    <row r="27" spans="1:7" ht="15" x14ac:dyDescent="0.25">
      <c r="A27" s="52"/>
      <c r="B27" s="53"/>
      <c r="C27" s="53"/>
      <c r="D27" s="53"/>
      <c r="E27" s="53"/>
      <c r="F27" s="53"/>
      <c r="G27" s="53"/>
    </row>
    <row r="28" spans="1:7" ht="15" x14ac:dyDescent="0.25">
      <c r="A28" s="52"/>
      <c r="B28" s="53"/>
      <c r="C28" s="53"/>
      <c r="D28" s="53"/>
      <c r="E28" s="53"/>
      <c r="F28" s="53"/>
      <c r="G28" s="53"/>
    </row>
    <row r="29" spans="1:7" ht="15" x14ac:dyDescent="0.25">
      <c r="A29" s="52"/>
      <c r="B29" s="53"/>
      <c r="C29" s="53"/>
      <c r="D29" s="53"/>
      <c r="E29" s="53"/>
      <c r="F29" s="53"/>
      <c r="G29" s="53"/>
    </row>
    <row r="30" spans="1:7" ht="15" x14ac:dyDescent="0.25">
      <c r="A30" s="52"/>
      <c r="B30" s="53"/>
      <c r="C30" s="53"/>
      <c r="D30" s="53"/>
      <c r="E30" s="53"/>
      <c r="F30" s="53"/>
      <c r="G30" s="53"/>
    </row>
    <row r="31" spans="1:7" ht="15" x14ac:dyDescent="0.25">
      <c r="A31" s="52"/>
      <c r="B31" s="53"/>
      <c r="C31" s="53"/>
      <c r="D31" s="53"/>
      <c r="E31" s="53"/>
      <c r="F31" s="53"/>
      <c r="G31" s="53"/>
    </row>
    <row r="32" spans="1:7" ht="15" x14ac:dyDescent="0.25">
      <c r="A32" s="52"/>
      <c r="B32" s="53"/>
      <c r="C32" s="53"/>
      <c r="D32" s="53"/>
      <c r="E32" s="53"/>
      <c r="F32" s="53"/>
      <c r="G32" s="53"/>
    </row>
    <row r="33" spans="1:7" ht="15" x14ac:dyDescent="0.25">
      <c r="A33" s="52"/>
      <c r="B33" s="53"/>
      <c r="C33" s="53"/>
      <c r="D33" s="53"/>
      <c r="E33" s="53"/>
      <c r="F33" s="53"/>
      <c r="G33" s="53"/>
    </row>
    <row r="34" spans="1:7" ht="15" x14ac:dyDescent="0.25">
      <c r="A34" s="52"/>
      <c r="B34" s="53"/>
      <c r="C34" s="53"/>
      <c r="D34" s="53"/>
      <c r="E34" s="53"/>
      <c r="F34" s="53"/>
      <c r="G34" s="53"/>
    </row>
  </sheetData>
  <conditionalFormatting sqref="B8:G22">
    <cfRule type="expression" dxfId="33" priority="1">
      <formula>AND(LEN($A8)&gt;0,LEN(B8)=0)</formula>
    </cfRule>
  </conditionalFormatting>
  <hyperlinks>
    <hyperlink ref="A1" location="Contents!A1" display="Contents" xr:uid="{3B265F7D-DD2F-4898-9714-10CFA8677A6C}"/>
  </hyperlinks>
  <pageMargins left="0.70866141732283472" right="0.70866141732283472" top="0.74803149606299213" bottom="0.74803149606299213" header="0.31496062992125984" footer="0.31496062992125984"/>
  <pageSetup paperSize="9" scale="59"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F16"/>
  <sheetViews>
    <sheetView showGridLines="0" workbookViewId="0">
      <selection activeCell="C16" sqref="C16"/>
    </sheetView>
  </sheetViews>
  <sheetFormatPr defaultRowHeight="13.8" x14ac:dyDescent="0.25"/>
  <cols>
    <col min="1" max="2" width="25.59765625" customWidth="1"/>
    <col min="3" max="3" width="21.5" customWidth="1"/>
    <col min="4" max="4" width="25.5" customWidth="1"/>
    <col min="5" max="5" width="34.8984375" customWidth="1"/>
    <col min="6" max="6" width="25.19921875" customWidth="1"/>
  </cols>
  <sheetData>
    <row r="1" spans="1:6" ht="19.95" customHeight="1" x14ac:dyDescent="0.25">
      <c r="A1" s="99" t="s">
        <v>2</v>
      </c>
      <c r="B1" s="2"/>
    </row>
    <row r="2" spans="1:6" ht="27.6" x14ac:dyDescent="0.25">
      <c r="A2" s="158" t="s">
        <v>174</v>
      </c>
      <c r="B2" s="55"/>
      <c r="C2" s="55"/>
      <c r="D2" s="55"/>
      <c r="E2" s="55"/>
    </row>
    <row r="4" spans="1:6" ht="15" x14ac:dyDescent="0.25">
      <c r="A4" s="31" t="s">
        <v>175</v>
      </c>
      <c r="B4" s="31"/>
      <c r="C4" s="31"/>
      <c r="D4" s="31"/>
      <c r="E4" s="31"/>
      <c r="F4" s="31"/>
    </row>
    <row r="5" spans="1:6" ht="15" x14ac:dyDescent="0.25">
      <c r="A5" s="31" t="s">
        <v>161</v>
      </c>
      <c r="B5" s="31"/>
      <c r="C5" s="31"/>
      <c r="D5" s="31"/>
      <c r="E5" s="31"/>
      <c r="F5" s="31"/>
    </row>
    <row r="6" spans="1:6" ht="15.6" x14ac:dyDescent="0.25">
      <c r="A6" s="51" t="s">
        <v>92</v>
      </c>
      <c r="B6" s="31"/>
      <c r="C6" s="31"/>
      <c r="D6" s="31"/>
      <c r="E6" s="31"/>
      <c r="F6" s="31"/>
    </row>
    <row r="7" spans="1:6" ht="15" x14ac:dyDescent="0.25">
      <c r="A7" s="51"/>
      <c r="B7" s="31"/>
      <c r="C7" s="31"/>
      <c r="D7" s="31"/>
      <c r="E7" s="31"/>
      <c r="F7" s="31"/>
    </row>
    <row r="8" spans="1:6" s="1" customFormat="1" ht="31.2" x14ac:dyDescent="0.25">
      <c r="A8" s="160" t="s">
        <v>176</v>
      </c>
      <c r="B8" s="161" t="s">
        <v>177</v>
      </c>
      <c r="C8" s="160" t="s">
        <v>178</v>
      </c>
      <c r="D8" s="160" t="s">
        <v>179</v>
      </c>
      <c r="E8" s="160" t="s">
        <v>180</v>
      </c>
      <c r="F8" s="160" t="s">
        <v>181</v>
      </c>
    </row>
    <row r="9" spans="1:6" s="1" customFormat="1" ht="45" x14ac:dyDescent="0.25">
      <c r="A9" s="45" t="s">
        <v>182</v>
      </c>
      <c r="B9" s="45" t="s">
        <v>183</v>
      </c>
      <c r="C9" s="46" t="s">
        <v>184</v>
      </c>
      <c r="D9" s="46" t="s">
        <v>185</v>
      </c>
      <c r="E9" s="46" t="s">
        <v>186</v>
      </c>
      <c r="F9" s="46" t="s">
        <v>187</v>
      </c>
    </row>
    <row r="10" spans="1:6" s="1" customFormat="1" ht="45" x14ac:dyDescent="0.25">
      <c r="A10" s="45" t="s">
        <v>188</v>
      </c>
      <c r="B10" s="45" t="s">
        <v>189</v>
      </c>
      <c r="C10" s="46" t="s">
        <v>190</v>
      </c>
      <c r="D10" s="46" t="s">
        <v>191</v>
      </c>
      <c r="E10" s="46" t="s">
        <v>192</v>
      </c>
      <c r="F10" s="46" t="s">
        <v>193</v>
      </c>
    </row>
    <row r="11" spans="1:6" ht="15" x14ac:dyDescent="0.25">
      <c r="A11" s="45"/>
      <c r="B11" s="45"/>
      <c r="C11" s="46"/>
      <c r="D11" s="46"/>
      <c r="E11" s="46"/>
      <c r="F11" s="46"/>
    </row>
    <row r="12" spans="1:6" ht="15" x14ac:dyDescent="0.25">
      <c r="A12" s="45"/>
      <c r="B12" s="45"/>
      <c r="C12" s="46"/>
      <c r="D12" s="46"/>
      <c r="E12" s="46"/>
      <c r="F12" s="46"/>
    </row>
    <row r="13" spans="1:6" ht="15" x14ac:dyDescent="0.25">
      <c r="A13" s="45"/>
      <c r="B13" s="45"/>
      <c r="C13" s="46"/>
      <c r="D13" s="46"/>
      <c r="E13" s="46"/>
      <c r="F13" s="46"/>
    </row>
    <row r="14" spans="1:6" ht="15" x14ac:dyDescent="0.25">
      <c r="A14" s="45"/>
      <c r="B14" s="45"/>
      <c r="C14" s="46"/>
      <c r="D14" s="46"/>
      <c r="E14" s="46"/>
      <c r="F14" s="46"/>
    </row>
    <row r="15" spans="1:6" s="1" customFormat="1" ht="15" x14ac:dyDescent="0.25">
      <c r="A15" s="45"/>
      <c r="B15" s="45"/>
      <c r="C15" s="46"/>
      <c r="D15" s="46"/>
      <c r="E15" s="46"/>
      <c r="F15" s="46"/>
    </row>
    <row r="16" spans="1:6" s="1" customFormat="1" x14ac:dyDescent="0.25">
      <c r="A16"/>
      <c r="B16"/>
      <c r="C16"/>
      <c r="D16"/>
      <c r="E16"/>
      <c r="F16"/>
    </row>
  </sheetData>
  <conditionalFormatting sqref="C9:F15">
    <cfRule type="expression" dxfId="32" priority="1">
      <formula>AND(LEN($A9)&gt;0,LEN(C9)=0)</formula>
    </cfRule>
  </conditionalFormatting>
  <hyperlinks>
    <hyperlink ref="A1" location="Contents!A1" display="Contents" xr:uid="{5266A27A-52A0-4457-86B3-525663B55FE4}"/>
  </hyperlinks>
  <pageMargins left="0.70866141732283472" right="0.70866141732283472" top="0.74803149606299213" bottom="0.74803149606299213" header="0.31496062992125984" footer="0.31496062992125984"/>
  <pageSetup paperSize="9" scale="59"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2060"/>
    <pageSetUpPr fitToPage="1"/>
  </sheetPr>
  <dimension ref="A1:M47"/>
  <sheetViews>
    <sheetView showGridLines="0" zoomScaleNormal="100" workbookViewId="0">
      <selection activeCell="J9" sqref="J9"/>
    </sheetView>
  </sheetViews>
  <sheetFormatPr defaultRowHeight="13.8" x14ac:dyDescent="0.25"/>
  <cols>
    <col min="1" max="1" width="19" customWidth="1"/>
    <col min="2" max="2" width="27.8984375" customWidth="1"/>
    <col min="3" max="3" width="21.19921875" customWidth="1"/>
    <col min="4" max="4" width="23.69921875" customWidth="1"/>
    <col min="5" max="5" width="18.19921875" customWidth="1"/>
    <col min="6" max="6" width="29.5" customWidth="1"/>
    <col min="7" max="7" width="13.19921875" customWidth="1"/>
    <col min="8" max="8" width="19.8984375" customWidth="1"/>
    <col min="9" max="9" width="15" customWidth="1"/>
    <col min="10" max="10" width="23.69921875" customWidth="1"/>
    <col min="11" max="11" width="20.5" customWidth="1"/>
    <col min="12" max="12" width="21.69921875" customWidth="1"/>
    <col min="13" max="13" width="22.59765625" customWidth="1"/>
  </cols>
  <sheetData>
    <row r="1" spans="1:13" x14ac:dyDescent="0.25">
      <c r="A1" s="99" t="s">
        <v>2</v>
      </c>
    </row>
    <row r="2" spans="1:13" ht="27.6" x14ac:dyDescent="0.25">
      <c r="A2" s="158" t="s">
        <v>194</v>
      </c>
      <c r="B2" s="55"/>
      <c r="C2" s="55"/>
      <c r="D2" s="55"/>
    </row>
    <row r="3" spans="1:13" x14ac:dyDescent="0.25">
      <c r="A3" s="78"/>
    </row>
    <row r="4" spans="1:13" ht="15" x14ac:dyDescent="0.25">
      <c r="A4" s="31" t="s">
        <v>195</v>
      </c>
    </row>
    <row r="5" spans="1:13" ht="15.6" x14ac:dyDescent="0.25">
      <c r="A5" s="51" t="s">
        <v>92</v>
      </c>
    </row>
    <row r="6" spans="1:13" ht="15" x14ac:dyDescent="0.25">
      <c r="A6" s="51"/>
    </row>
    <row r="7" spans="1:13" ht="30" x14ac:dyDescent="0.25">
      <c r="A7" s="162" t="s">
        <v>93</v>
      </c>
      <c r="B7" s="162" t="s">
        <v>94</v>
      </c>
      <c r="C7" s="162" t="s">
        <v>196</v>
      </c>
      <c r="D7" s="162" t="s">
        <v>197</v>
      </c>
      <c r="E7" s="162" t="s">
        <v>198</v>
      </c>
      <c r="F7" s="162" t="s">
        <v>199</v>
      </c>
      <c r="G7" s="162" t="s">
        <v>200</v>
      </c>
      <c r="H7" s="162" t="s">
        <v>201</v>
      </c>
      <c r="I7" s="162" t="s">
        <v>202</v>
      </c>
      <c r="J7" s="162" t="s">
        <v>203</v>
      </c>
      <c r="K7" s="162" t="s">
        <v>204</v>
      </c>
      <c r="L7" s="162" t="s">
        <v>205</v>
      </c>
      <c r="M7" s="162" t="s">
        <v>206</v>
      </c>
    </row>
    <row r="8" spans="1:13" ht="45" x14ac:dyDescent="0.25">
      <c r="A8" s="132" t="s">
        <v>207</v>
      </c>
      <c r="B8" s="132" t="s">
        <v>208</v>
      </c>
      <c r="C8" s="132" t="s">
        <v>209</v>
      </c>
      <c r="D8" s="132" t="s">
        <v>210</v>
      </c>
      <c r="E8" s="132" t="s">
        <v>211</v>
      </c>
      <c r="F8" s="132" t="s">
        <v>212</v>
      </c>
      <c r="G8" s="132" t="s">
        <v>213</v>
      </c>
      <c r="H8" s="132" t="s">
        <v>214</v>
      </c>
      <c r="I8" s="132">
        <v>5</v>
      </c>
      <c r="J8" s="133"/>
      <c r="K8" s="133"/>
      <c r="L8" s="133" t="s">
        <v>215</v>
      </c>
      <c r="M8" s="132" t="s">
        <v>215</v>
      </c>
    </row>
    <row r="9" spans="1:13" ht="45" x14ac:dyDescent="0.25">
      <c r="A9" s="132" t="s">
        <v>207</v>
      </c>
      <c r="B9" s="132" t="s">
        <v>216</v>
      </c>
      <c r="C9" s="132" t="s">
        <v>209</v>
      </c>
      <c r="D9" s="132" t="s">
        <v>210</v>
      </c>
      <c r="E9" s="132" t="s">
        <v>211</v>
      </c>
      <c r="F9" s="132" t="s">
        <v>212</v>
      </c>
      <c r="G9" s="132" t="s">
        <v>213</v>
      </c>
      <c r="H9" s="132" t="s">
        <v>214</v>
      </c>
      <c r="I9" s="132">
        <v>20</v>
      </c>
      <c r="J9" s="133"/>
      <c r="K9" s="133"/>
      <c r="L9" s="133" t="s">
        <v>215</v>
      </c>
      <c r="M9" s="132" t="s">
        <v>215</v>
      </c>
    </row>
    <row r="10" spans="1:13" ht="45" x14ac:dyDescent="0.25">
      <c r="A10" s="132">
        <v>4</v>
      </c>
      <c r="B10" s="132" t="s">
        <v>217</v>
      </c>
      <c r="C10" s="132" t="s">
        <v>218</v>
      </c>
      <c r="D10" s="132" t="s">
        <v>210</v>
      </c>
      <c r="E10" s="132" t="s">
        <v>211</v>
      </c>
      <c r="F10" s="132" t="s">
        <v>212</v>
      </c>
      <c r="G10" s="132" t="s">
        <v>213</v>
      </c>
      <c r="H10" s="132" t="s">
        <v>214</v>
      </c>
      <c r="I10" s="132">
        <v>5</v>
      </c>
      <c r="J10" s="133"/>
      <c r="K10" s="133"/>
      <c r="L10" s="133" t="s">
        <v>215</v>
      </c>
      <c r="M10" s="132"/>
    </row>
    <row r="11" spans="1:13" ht="45" x14ac:dyDescent="0.25">
      <c r="A11" s="132">
        <v>4</v>
      </c>
      <c r="B11" s="132" t="s">
        <v>219</v>
      </c>
      <c r="C11" s="132" t="s">
        <v>209</v>
      </c>
      <c r="D11" s="132" t="s">
        <v>210</v>
      </c>
      <c r="E11" s="132" t="s">
        <v>211</v>
      </c>
      <c r="F11" s="132" t="s">
        <v>212</v>
      </c>
      <c r="G11" s="132" t="s">
        <v>213</v>
      </c>
      <c r="H11" s="132" t="s">
        <v>214</v>
      </c>
      <c r="I11" s="132">
        <v>20</v>
      </c>
      <c r="J11" s="133"/>
      <c r="K11" s="133"/>
      <c r="L11" s="133" t="s">
        <v>215</v>
      </c>
      <c r="M11" s="132"/>
    </row>
    <row r="12" spans="1:13" ht="15" x14ac:dyDescent="0.25">
      <c r="A12" s="132">
        <v>10</v>
      </c>
      <c r="B12" s="132" t="s">
        <v>121</v>
      </c>
      <c r="C12" s="132" t="s">
        <v>209</v>
      </c>
      <c r="D12" s="132" t="s">
        <v>220</v>
      </c>
      <c r="E12" s="132" t="s">
        <v>221</v>
      </c>
      <c r="F12" s="132" t="s">
        <v>212</v>
      </c>
      <c r="G12" s="132" t="s">
        <v>213</v>
      </c>
      <c r="H12" s="132" t="s">
        <v>222</v>
      </c>
      <c r="I12" s="132">
        <v>5</v>
      </c>
      <c r="J12" s="133"/>
      <c r="K12" s="133"/>
      <c r="L12" s="133" t="s">
        <v>215</v>
      </c>
      <c r="M12" s="132"/>
    </row>
    <row r="13" spans="1:13" ht="45" x14ac:dyDescent="0.25">
      <c r="A13" s="132">
        <v>20</v>
      </c>
      <c r="B13" s="132" t="s">
        <v>133</v>
      </c>
      <c r="C13" s="132" t="s">
        <v>209</v>
      </c>
      <c r="D13" s="132" t="s">
        <v>223</v>
      </c>
      <c r="E13" s="132" t="s">
        <v>211</v>
      </c>
      <c r="F13" s="132" t="s">
        <v>212</v>
      </c>
      <c r="G13" s="132" t="s">
        <v>213</v>
      </c>
      <c r="H13" s="132" t="s">
        <v>224</v>
      </c>
      <c r="I13" s="132">
        <v>5</v>
      </c>
      <c r="J13" s="132"/>
      <c r="K13" s="132"/>
      <c r="L13" s="132"/>
      <c r="M13" s="132"/>
    </row>
    <row r="14" spans="1:13" ht="45" x14ac:dyDescent="0.25">
      <c r="A14" s="132">
        <v>21</v>
      </c>
      <c r="B14" s="132" t="s">
        <v>140</v>
      </c>
      <c r="C14" s="132" t="s">
        <v>209</v>
      </c>
      <c r="D14" s="132" t="s">
        <v>223</v>
      </c>
      <c r="E14" s="132" t="s">
        <v>211</v>
      </c>
      <c r="F14" s="132" t="s">
        <v>212</v>
      </c>
      <c r="G14" s="132" t="s">
        <v>213</v>
      </c>
      <c r="H14" s="132" t="s">
        <v>225</v>
      </c>
      <c r="I14" s="132">
        <v>5</v>
      </c>
      <c r="J14" s="132"/>
      <c r="K14" s="132"/>
      <c r="L14" s="132"/>
      <c r="M14" s="132"/>
    </row>
    <row r="15" spans="1:13" ht="75" x14ac:dyDescent="0.25">
      <c r="A15" s="132">
        <v>22</v>
      </c>
      <c r="B15" s="132" t="s">
        <v>226</v>
      </c>
      <c r="C15" s="132" t="s">
        <v>209</v>
      </c>
      <c r="D15" s="132" t="s">
        <v>227</v>
      </c>
      <c r="E15" s="132" t="s">
        <v>211</v>
      </c>
      <c r="F15" s="132" t="s">
        <v>212</v>
      </c>
      <c r="G15" s="132" t="s">
        <v>213</v>
      </c>
      <c r="H15" s="132" t="s">
        <v>228</v>
      </c>
      <c r="I15" s="132">
        <v>5</v>
      </c>
      <c r="J15" s="132"/>
      <c r="K15" s="132"/>
      <c r="L15" s="132"/>
      <c r="M15" s="132"/>
    </row>
    <row r="16" spans="1:13" ht="15" x14ac:dyDescent="0.25">
      <c r="A16" s="132">
        <v>24</v>
      </c>
      <c r="B16" s="132" t="s">
        <v>154</v>
      </c>
      <c r="C16" s="132" t="s">
        <v>209</v>
      </c>
      <c r="D16" s="132" t="s">
        <v>229</v>
      </c>
      <c r="E16" s="132" t="s">
        <v>230</v>
      </c>
      <c r="F16" s="132" t="s">
        <v>212</v>
      </c>
      <c r="G16" s="132" t="s">
        <v>213</v>
      </c>
      <c r="H16" s="132" t="s">
        <v>222</v>
      </c>
      <c r="I16" s="132">
        <v>5</v>
      </c>
      <c r="J16" s="132"/>
      <c r="K16" s="132"/>
      <c r="L16" s="132"/>
      <c r="M16" s="132"/>
    </row>
    <row r="17" spans="1:13" ht="15" x14ac:dyDescent="0.25">
      <c r="A17" s="132"/>
      <c r="B17" s="132"/>
      <c r="C17" s="132"/>
      <c r="D17" s="132"/>
      <c r="E17" s="132"/>
      <c r="F17" s="132"/>
      <c r="G17" s="132"/>
      <c r="H17" s="132"/>
      <c r="I17" s="132"/>
      <c r="J17" s="132"/>
      <c r="K17" s="132"/>
      <c r="L17" s="132"/>
      <c r="M17" s="132"/>
    </row>
    <row r="18" spans="1:13" ht="15" x14ac:dyDescent="0.25">
      <c r="A18" s="132"/>
      <c r="B18" s="132"/>
      <c r="C18" s="132"/>
      <c r="D18" s="132"/>
      <c r="E18" s="132"/>
      <c r="F18" s="132"/>
      <c r="G18" s="132"/>
      <c r="H18" s="132"/>
      <c r="I18" s="132"/>
      <c r="J18" s="132"/>
      <c r="K18" s="132"/>
      <c r="L18" s="132"/>
      <c r="M18" s="132"/>
    </row>
    <row r="19" spans="1:13" ht="15" x14ac:dyDescent="0.25">
      <c r="A19" s="132"/>
      <c r="B19" s="132"/>
      <c r="C19" s="132"/>
      <c r="D19" s="132"/>
      <c r="E19" s="132"/>
      <c r="F19" s="132"/>
      <c r="G19" s="132"/>
      <c r="H19" s="132"/>
      <c r="I19" s="132"/>
      <c r="J19" s="132"/>
      <c r="K19" s="132"/>
      <c r="L19" s="132"/>
      <c r="M19" s="132"/>
    </row>
    <row r="20" spans="1:13" ht="15" x14ac:dyDescent="0.25">
      <c r="A20" s="132"/>
      <c r="B20" s="132"/>
      <c r="C20" s="132"/>
      <c r="D20" s="132"/>
      <c r="E20" s="132"/>
      <c r="F20" s="132"/>
      <c r="G20" s="132"/>
      <c r="H20" s="132"/>
      <c r="I20" s="132"/>
      <c r="J20" s="132"/>
      <c r="K20" s="132"/>
      <c r="L20" s="132"/>
      <c r="M20" s="132"/>
    </row>
    <row r="21" spans="1:13" ht="15" x14ac:dyDescent="0.25">
      <c r="A21" s="132"/>
      <c r="B21" s="132"/>
      <c r="C21" s="132"/>
      <c r="D21" s="132"/>
      <c r="E21" s="132"/>
      <c r="F21" s="132"/>
      <c r="G21" s="132"/>
      <c r="H21" s="132"/>
      <c r="I21" s="132"/>
      <c r="J21" s="132"/>
      <c r="K21" s="132"/>
      <c r="L21" s="132"/>
      <c r="M21" s="132"/>
    </row>
    <row r="22" spans="1:13" ht="15" x14ac:dyDescent="0.25">
      <c r="A22" s="132"/>
      <c r="B22" s="132"/>
      <c r="C22" s="132"/>
      <c r="D22" s="132"/>
      <c r="E22" s="132"/>
      <c r="F22" s="132"/>
      <c r="G22" s="132"/>
      <c r="H22" s="132"/>
      <c r="I22" s="132"/>
      <c r="J22" s="132"/>
      <c r="K22" s="132"/>
      <c r="L22" s="132"/>
      <c r="M22" s="132"/>
    </row>
    <row r="23" spans="1:13" ht="15" x14ac:dyDescent="0.25">
      <c r="A23" s="132"/>
      <c r="B23" s="132"/>
      <c r="C23" s="132"/>
      <c r="D23" s="132"/>
      <c r="E23" s="132"/>
      <c r="F23" s="132"/>
      <c r="G23" s="132"/>
      <c r="H23" s="132"/>
      <c r="I23" s="132"/>
      <c r="J23" s="132"/>
      <c r="K23" s="132"/>
      <c r="L23" s="132"/>
      <c r="M23" s="132"/>
    </row>
    <row r="24" spans="1:13" ht="15" x14ac:dyDescent="0.25">
      <c r="A24" s="132"/>
      <c r="B24" s="132"/>
      <c r="C24" s="132"/>
      <c r="D24" s="132"/>
      <c r="E24" s="132"/>
      <c r="F24" s="132"/>
      <c r="G24" s="132"/>
      <c r="H24" s="132"/>
      <c r="I24" s="132"/>
      <c r="J24" s="132"/>
      <c r="K24" s="132"/>
      <c r="L24" s="132"/>
      <c r="M24" s="132"/>
    </row>
    <row r="25" spans="1:13" ht="15" x14ac:dyDescent="0.25">
      <c r="A25" s="132"/>
      <c r="B25" s="132"/>
      <c r="C25" s="132"/>
      <c r="D25" s="132"/>
      <c r="E25" s="132"/>
      <c r="F25" s="132"/>
      <c r="G25" s="132"/>
      <c r="H25" s="132"/>
      <c r="I25" s="132"/>
      <c r="J25" s="132"/>
      <c r="K25" s="132"/>
      <c r="L25" s="132"/>
      <c r="M25" s="132"/>
    </row>
    <row r="26" spans="1:13" ht="15" x14ac:dyDescent="0.25">
      <c r="A26" s="132"/>
      <c r="B26" s="132"/>
      <c r="C26" s="132"/>
      <c r="D26" s="132"/>
      <c r="E26" s="132"/>
      <c r="F26" s="132"/>
      <c r="G26" s="132"/>
      <c r="H26" s="132"/>
      <c r="I26" s="132"/>
      <c r="J26" s="132"/>
      <c r="K26" s="132"/>
      <c r="L26" s="132"/>
      <c r="M26" s="132"/>
    </row>
    <row r="27" spans="1:13" ht="15" x14ac:dyDescent="0.25">
      <c r="A27" s="28"/>
      <c r="B27" s="28"/>
      <c r="C27" s="28"/>
      <c r="D27" s="28"/>
      <c r="E27" s="28"/>
      <c r="F27" s="28"/>
      <c r="G27" s="28"/>
      <c r="H27" s="28"/>
      <c r="I27" s="28"/>
      <c r="J27" s="28"/>
      <c r="K27" s="28"/>
      <c r="L27" s="28"/>
      <c r="M27" s="28"/>
    </row>
    <row r="28" spans="1:13" ht="15" x14ac:dyDescent="0.25">
      <c r="A28" s="28"/>
      <c r="B28" s="28"/>
      <c r="C28" s="28"/>
      <c r="D28" s="28"/>
      <c r="E28" s="28"/>
      <c r="F28" s="28"/>
      <c r="G28" s="28"/>
      <c r="H28" s="28"/>
      <c r="I28" s="28"/>
      <c r="J28" s="28"/>
      <c r="K28" s="28"/>
      <c r="L28" s="28"/>
      <c r="M28" s="28"/>
    </row>
    <row r="29" spans="1:13" ht="15" x14ac:dyDescent="0.25">
      <c r="A29" s="28"/>
      <c r="B29" s="28"/>
      <c r="C29" s="28"/>
      <c r="D29" s="28"/>
      <c r="E29" s="28"/>
      <c r="F29" s="28"/>
      <c r="G29" s="28"/>
      <c r="H29" s="28"/>
      <c r="I29" s="28"/>
      <c r="J29" s="28"/>
      <c r="K29" s="28"/>
      <c r="L29" s="28"/>
      <c r="M29" s="28"/>
    </row>
    <row r="30" spans="1:13" ht="15" x14ac:dyDescent="0.25">
      <c r="A30" s="28"/>
      <c r="B30" s="28"/>
      <c r="C30" s="28"/>
      <c r="D30" s="28"/>
      <c r="E30" s="28"/>
      <c r="F30" s="28"/>
      <c r="G30" s="28"/>
      <c r="H30" s="28"/>
      <c r="I30" s="28"/>
      <c r="J30" s="28"/>
      <c r="K30" s="28"/>
      <c r="L30" s="28"/>
      <c r="M30" s="28"/>
    </row>
    <row r="31" spans="1:13" ht="15" x14ac:dyDescent="0.25">
      <c r="A31" s="28"/>
      <c r="B31" s="28"/>
      <c r="C31" s="28"/>
      <c r="D31" s="28"/>
      <c r="E31" s="28"/>
      <c r="F31" s="28"/>
      <c r="G31" s="28"/>
      <c r="H31" s="28"/>
      <c r="I31" s="28"/>
      <c r="J31" s="28"/>
      <c r="K31" s="28"/>
      <c r="L31" s="28"/>
      <c r="M31" s="28"/>
    </row>
    <row r="32" spans="1:13" ht="15" x14ac:dyDescent="0.25">
      <c r="A32" s="28"/>
      <c r="B32" s="28"/>
      <c r="C32" s="28"/>
      <c r="D32" s="28"/>
      <c r="E32" s="28"/>
      <c r="F32" s="28"/>
      <c r="G32" s="28"/>
      <c r="H32" s="28"/>
      <c r="I32" s="28"/>
      <c r="J32" s="28"/>
      <c r="K32" s="28"/>
      <c r="L32" s="28"/>
      <c r="M32" s="28"/>
    </row>
    <row r="33" spans="1:13" ht="15" x14ac:dyDescent="0.25">
      <c r="A33" s="28"/>
      <c r="B33" s="28"/>
      <c r="C33" s="28"/>
      <c r="D33" s="28"/>
      <c r="E33" s="28"/>
      <c r="F33" s="28"/>
      <c r="G33" s="28"/>
      <c r="H33" s="28"/>
      <c r="I33" s="28"/>
      <c r="J33" s="28"/>
      <c r="K33" s="28"/>
      <c r="L33" s="28"/>
      <c r="M33" s="28"/>
    </row>
    <row r="34" spans="1:13" ht="15" x14ac:dyDescent="0.25">
      <c r="A34" s="28"/>
      <c r="B34" s="28"/>
      <c r="C34" s="28"/>
      <c r="D34" s="28"/>
      <c r="E34" s="28"/>
      <c r="F34" s="28"/>
      <c r="G34" s="28"/>
      <c r="H34" s="28"/>
      <c r="I34" s="28"/>
      <c r="J34" s="28"/>
      <c r="K34" s="28"/>
      <c r="L34" s="28"/>
      <c r="M34" s="28"/>
    </row>
    <row r="35" spans="1:13" ht="15" x14ac:dyDescent="0.25">
      <c r="A35" s="28"/>
      <c r="B35" s="28"/>
      <c r="C35" s="28"/>
      <c r="D35" s="28"/>
      <c r="E35" s="28"/>
      <c r="F35" s="28"/>
      <c r="G35" s="28"/>
      <c r="H35" s="28"/>
      <c r="I35" s="28"/>
      <c r="J35" s="28"/>
      <c r="K35" s="28"/>
      <c r="L35" s="28"/>
      <c r="M35" s="28"/>
    </row>
    <row r="36" spans="1:13" ht="15" x14ac:dyDescent="0.25">
      <c r="A36" s="28"/>
      <c r="B36" s="28"/>
      <c r="C36" s="28"/>
      <c r="D36" s="28"/>
      <c r="E36" s="28"/>
      <c r="F36" s="28"/>
      <c r="G36" s="28"/>
      <c r="H36" s="28"/>
      <c r="I36" s="28"/>
      <c r="J36" s="28"/>
      <c r="K36" s="28"/>
      <c r="L36" s="28"/>
      <c r="M36" s="28"/>
    </row>
    <row r="37" spans="1:13" ht="15" x14ac:dyDescent="0.25">
      <c r="A37" s="28"/>
      <c r="B37" s="28"/>
      <c r="C37" s="28"/>
      <c r="D37" s="28"/>
      <c r="E37" s="28"/>
      <c r="F37" s="28"/>
      <c r="G37" s="28"/>
      <c r="H37" s="28"/>
      <c r="I37" s="28"/>
      <c r="J37" s="28"/>
      <c r="K37" s="28"/>
      <c r="L37" s="28"/>
      <c r="M37" s="28"/>
    </row>
    <row r="38" spans="1:13" ht="15" x14ac:dyDescent="0.25">
      <c r="A38" s="28"/>
      <c r="B38" s="28"/>
      <c r="C38" s="28"/>
      <c r="D38" s="28"/>
      <c r="E38" s="28"/>
      <c r="F38" s="28"/>
      <c r="G38" s="28"/>
      <c r="H38" s="28"/>
      <c r="I38" s="28"/>
      <c r="J38" s="28"/>
      <c r="K38" s="28"/>
      <c r="L38" s="28"/>
      <c r="M38" s="28"/>
    </row>
    <row r="39" spans="1:13" ht="15" x14ac:dyDescent="0.25">
      <c r="A39" s="28"/>
      <c r="B39" s="28"/>
      <c r="C39" s="28"/>
      <c r="D39" s="28"/>
      <c r="E39" s="28"/>
      <c r="F39" s="28"/>
      <c r="G39" s="28"/>
      <c r="H39" s="28"/>
      <c r="I39" s="28"/>
      <c r="J39" s="28"/>
      <c r="K39" s="28"/>
      <c r="L39" s="28"/>
      <c r="M39" s="28"/>
    </row>
    <row r="40" spans="1:13" ht="15" x14ac:dyDescent="0.25">
      <c r="A40" s="28"/>
      <c r="B40" s="28"/>
      <c r="C40" s="28"/>
      <c r="D40" s="28"/>
      <c r="E40" s="28"/>
      <c r="F40" s="28"/>
      <c r="G40" s="28"/>
      <c r="H40" s="28"/>
      <c r="I40" s="28"/>
      <c r="J40" s="28"/>
      <c r="K40" s="28"/>
      <c r="L40" s="28"/>
      <c r="M40" s="28"/>
    </row>
    <row r="41" spans="1:13" ht="15" x14ac:dyDescent="0.25">
      <c r="A41" s="28"/>
      <c r="B41" s="28"/>
      <c r="C41" s="28"/>
      <c r="D41" s="28"/>
      <c r="E41" s="28"/>
      <c r="F41" s="28"/>
      <c r="G41" s="28"/>
      <c r="H41" s="28"/>
      <c r="I41" s="28"/>
      <c r="J41" s="28"/>
      <c r="K41" s="28"/>
      <c r="L41" s="28"/>
      <c r="M41" s="28"/>
    </row>
    <row r="42" spans="1:13" ht="15" x14ac:dyDescent="0.25">
      <c r="A42" s="28"/>
      <c r="B42" s="28"/>
      <c r="C42" s="28"/>
      <c r="D42" s="28"/>
      <c r="E42" s="28"/>
      <c r="F42" s="28"/>
      <c r="G42" s="28"/>
      <c r="H42" s="28"/>
      <c r="I42" s="28"/>
      <c r="J42" s="28"/>
      <c r="K42" s="28"/>
      <c r="L42" s="28"/>
      <c r="M42" s="28"/>
    </row>
    <row r="43" spans="1:13" ht="15" x14ac:dyDescent="0.25">
      <c r="A43" s="28"/>
      <c r="B43" s="28"/>
      <c r="C43" s="28"/>
      <c r="D43" s="28"/>
      <c r="E43" s="28"/>
      <c r="F43" s="28"/>
      <c r="G43" s="28"/>
      <c r="H43" s="28"/>
      <c r="I43" s="28"/>
      <c r="J43" s="28"/>
      <c r="K43" s="28"/>
      <c r="L43" s="28"/>
      <c r="M43" s="28"/>
    </row>
    <row r="44" spans="1:13" ht="15" x14ac:dyDescent="0.25">
      <c r="A44" s="28"/>
      <c r="B44" s="28"/>
      <c r="C44" s="28"/>
      <c r="D44" s="28"/>
      <c r="E44" s="28"/>
      <c r="F44" s="28"/>
      <c r="G44" s="28"/>
      <c r="H44" s="28"/>
      <c r="I44" s="28"/>
      <c r="J44" s="28"/>
      <c r="K44" s="28"/>
      <c r="L44" s="28"/>
      <c r="M44" s="28"/>
    </row>
    <row r="45" spans="1:13" ht="15" x14ac:dyDescent="0.25">
      <c r="A45" s="28"/>
      <c r="B45" s="28"/>
      <c r="C45" s="28"/>
      <c r="D45" s="28"/>
      <c r="E45" s="28"/>
      <c r="F45" s="28"/>
      <c r="G45" s="28"/>
      <c r="H45" s="28"/>
      <c r="I45" s="28"/>
      <c r="J45" s="28"/>
      <c r="K45" s="28"/>
      <c r="L45" s="28"/>
      <c r="M45" s="28"/>
    </row>
    <row r="46" spans="1:13" ht="15" x14ac:dyDescent="0.25">
      <c r="A46" s="28"/>
      <c r="B46" s="28"/>
      <c r="C46" s="28"/>
      <c r="D46" s="28"/>
      <c r="E46" s="28"/>
      <c r="F46" s="28"/>
      <c r="G46" s="28"/>
      <c r="H46" s="28"/>
      <c r="I46" s="28"/>
      <c r="J46" s="28"/>
      <c r="K46" s="28"/>
      <c r="L46" s="28"/>
      <c r="M46" s="28"/>
    </row>
    <row r="47" spans="1:13" ht="15" x14ac:dyDescent="0.25">
      <c r="A47" s="28"/>
      <c r="B47" s="28"/>
      <c r="C47" s="28"/>
      <c r="D47" s="28"/>
      <c r="E47" s="28"/>
      <c r="F47" s="28"/>
      <c r="G47" s="28"/>
      <c r="H47" s="28"/>
      <c r="I47" s="28"/>
      <c r="J47" s="28"/>
      <c r="K47" s="28"/>
      <c r="L47" s="28"/>
      <c r="M47" s="28"/>
    </row>
  </sheetData>
  <conditionalFormatting sqref="B8:G8 B10:I12">
    <cfRule type="expression" dxfId="31" priority="4">
      <formula>AND(LEN($A8)&gt;0,LEN(B8)=0)</formula>
    </cfRule>
  </conditionalFormatting>
  <conditionalFormatting sqref="B9:G9">
    <cfRule type="expression" dxfId="30" priority="3">
      <formula>AND(LEN($A9)&gt;0,LEN(B9)=0)</formula>
    </cfRule>
  </conditionalFormatting>
  <conditionalFormatting sqref="H8:I8">
    <cfRule type="expression" dxfId="29" priority="2">
      <formula>AND(LEN($A8)&gt;0,LEN(H8)=0)</formula>
    </cfRule>
  </conditionalFormatting>
  <conditionalFormatting sqref="H9:I9">
    <cfRule type="expression" dxfId="28" priority="1">
      <formula>AND(LEN($A9)&gt;0,LEN(H9)=0)</formula>
    </cfRule>
  </conditionalFormatting>
  <hyperlinks>
    <hyperlink ref="A1" location="Contents!A1" display="Contents" xr:uid="{B6E58CEC-F06B-4064-8557-7738D55DEB7B}"/>
  </hyperlinks>
  <pageMargins left="0.70866141732283472" right="0.70866141732283472" top="0.74803149606299213" bottom="0.74803149606299213" header="0.31496062992125984" footer="0.31496062992125984"/>
  <pageSetup paperSize="9" scale="59"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fitToPage="1"/>
  </sheetPr>
  <dimension ref="A1:M22"/>
  <sheetViews>
    <sheetView showGridLines="0" zoomScaleNormal="100" workbookViewId="0">
      <selection activeCell="D17" sqref="D17"/>
    </sheetView>
  </sheetViews>
  <sheetFormatPr defaultRowHeight="13.8" x14ac:dyDescent="0.25"/>
  <cols>
    <col min="1" max="1" width="13.5" customWidth="1"/>
    <col min="2" max="2" width="26.5" customWidth="1"/>
    <col min="3" max="3" width="10.59765625" customWidth="1"/>
    <col min="4" max="4" width="14.8984375" customWidth="1"/>
    <col min="5" max="5" width="14" customWidth="1"/>
    <col min="6" max="6" width="15.5" customWidth="1"/>
    <col min="7" max="7" width="16.69921875" customWidth="1"/>
    <col min="8" max="8" width="17.3984375" customWidth="1"/>
    <col min="9" max="9" width="19.3984375" customWidth="1"/>
    <col min="10" max="10" width="16.59765625" customWidth="1"/>
    <col min="11" max="11" width="13.69921875" customWidth="1"/>
    <col min="12" max="12" width="16.59765625" customWidth="1"/>
    <col min="13" max="13" width="12.19921875" customWidth="1"/>
  </cols>
  <sheetData>
    <row r="1" spans="1:13" ht="18.600000000000001" customHeight="1" x14ac:dyDescent="0.25">
      <c r="A1" s="99" t="s">
        <v>2</v>
      </c>
      <c r="B1" s="2"/>
    </row>
    <row r="2" spans="1:13" ht="27" customHeight="1" x14ac:dyDescent="0.25">
      <c r="A2" s="163" t="s">
        <v>231</v>
      </c>
      <c r="B2" s="24"/>
      <c r="C2" s="26"/>
      <c r="D2" s="26"/>
      <c r="E2" s="26"/>
      <c r="F2" s="26"/>
    </row>
    <row r="4" spans="1:13" ht="15" x14ac:dyDescent="0.25">
      <c r="A4" s="31" t="s">
        <v>232</v>
      </c>
      <c r="B4" s="31"/>
      <c r="C4" s="31"/>
      <c r="D4" s="31"/>
      <c r="E4" s="31"/>
      <c r="F4" s="31"/>
      <c r="G4" s="31"/>
    </row>
    <row r="5" spans="1:13" ht="15.6" x14ac:dyDescent="0.25">
      <c r="A5" s="31" t="s">
        <v>233</v>
      </c>
      <c r="B5" s="31"/>
      <c r="C5" s="31"/>
      <c r="D5" s="31"/>
      <c r="E5" s="31"/>
      <c r="F5" s="31"/>
      <c r="G5" s="31"/>
    </row>
    <row r="6" spans="1:13" ht="15.6" x14ac:dyDescent="0.3">
      <c r="A6" s="20"/>
      <c r="B6" s="6"/>
    </row>
    <row r="7" spans="1:13" ht="93" customHeight="1" x14ac:dyDescent="0.25">
      <c r="A7" s="150" t="s">
        <v>86</v>
      </c>
      <c r="B7" s="152" t="s">
        <v>234</v>
      </c>
      <c r="C7" s="150" t="s">
        <v>235</v>
      </c>
      <c r="D7" s="150" t="s">
        <v>236</v>
      </c>
      <c r="E7" s="150" t="s">
        <v>237</v>
      </c>
      <c r="F7" s="150" t="s">
        <v>238</v>
      </c>
      <c r="G7" s="150" t="s">
        <v>239</v>
      </c>
      <c r="H7" s="150" t="s">
        <v>240</v>
      </c>
      <c r="I7" s="150" t="s">
        <v>241</v>
      </c>
      <c r="J7" s="150" t="s">
        <v>242</v>
      </c>
      <c r="K7" s="150" t="s">
        <v>243</v>
      </c>
      <c r="L7" s="150" t="s">
        <v>244</v>
      </c>
      <c r="M7" s="150" t="s">
        <v>245</v>
      </c>
    </row>
    <row r="8" spans="1:13" ht="16.5" customHeight="1" x14ac:dyDescent="0.25">
      <c r="A8" s="29">
        <v>43921</v>
      </c>
      <c r="B8" s="21" t="s">
        <v>827</v>
      </c>
      <c r="C8" s="22" t="s">
        <v>246</v>
      </c>
      <c r="D8" s="22">
        <v>351</v>
      </c>
      <c r="E8" s="22">
        <v>350</v>
      </c>
      <c r="F8" s="22">
        <f>Table91728293031[[#This Row],[Number of activity records loaded]]-Table91728293031[[#This Row],[Number of activity records reported]]</f>
        <v>-1</v>
      </c>
      <c r="G8" s="22">
        <v>325</v>
      </c>
      <c r="H8" s="22">
        <f>Table91728293031[[#This Row],[Number of activity records at activity level]]-Table91728293031[[#This Row],[Number of activity records loaded]]</f>
        <v>-25</v>
      </c>
      <c r="I8" s="22">
        <v>300</v>
      </c>
      <c r="J8" s="22">
        <v>24</v>
      </c>
      <c r="K8" s="22">
        <f>Table91728293031[[#This Row],[Number of activity records at patient level]]+Table91728293031[[#This Row],[Reconciliation items]]</f>
        <v>324</v>
      </c>
      <c r="L8" s="22">
        <f>Table91728293031[[#This Row],[Total PLICS activity output]]-Table91728293031[[#This Row],[Number of activity records at activity level]]</f>
        <v>-1</v>
      </c>
      <c r="M8" s="56">
        <f>Table91728293031[[#This Row],[Total PLICS activity output]]-Table91728293031[[#This Row],[Number of activity records reported]]</f>
        <v>-27</v>
      </c>
    </row>
    <row r="9" spans="1:13" ht="15.75" customHeight="1" x14ac:dyDescent="0.25">
      <c r="A9" s="21"/>
      <c r="B9" s="21"/>
      <c r="C9" s="22"/>
      <c r="D9" s="22"/>
      <c r="E9" s="22"/>
      <c r="F9" s="22">
        <f>Table91728293031[[#This Row],[Number of activity records loaded]]-Table91728293031[[#This Row],[Number of activity records reported]]</f>
        <v>0</v>
      </c>
      <c r="G9" s="22"/>
      <c r="H9" s="22">
        <f>Table91728293031[[#This Row],[Number of activity records at activity level]]-Table91728293031[[#This Row],[Number of activity records loaded]]</f>
        <v>0</v>
      </c>
      <c r="I9" s="22"/>
      <c r="J9" s="22"/>
      <c r="K9" s="22">
        <f>Table91728293031[[#This Row],[Number of activity records at patient level]]+Table91728293031[[#This Row],[Reconciliation items]]</f>
        <v>0</v>
      </c>
      <c r="L9" s="22">
        <f>Table91728293031[[#This Row],[Total PLICS activity output]]-Table91728293031[[#This Row],[Number of activity records at activity level]]</f>
        <v>0</v>
      </c>
      <c r="M9" s="56">
        <f>Table91728293031[[#This Row],[Total PLICS activity output]]-Table91728293031[[#This Row],[Number of activity records reported]]</f>
        <v>0</v>
      </c>
    </row>
    <row r="10" spans="1:13" ht="16.5" customHeight="1" x14ac:dyDescent="0.25">
      <c r="A10" s="21"/>
      <c r="B10" s="21"/>
      <c r="C10" s="22"/>
      <c r="D10" s="22"/>
      <c r="E10" s="22"/>
      <c r="F10" s="22">
        <f>Table91728293031[[#This Row],[Number of activity records loaded]]-Table91728293031[[#This Row],[Number of activity records reported]]</f>
        <v>0</v>
      </c>
      <c r="G10" s="22"/>
      <c r="H10" s="22">
        <f>Table91728293031[[#This Row],[Number of activity records at activity level]]-Table91728293031[[#This Row],[Number of activity records loaded]]</f>
        <v>0</v>
      </c>
      <c r="I10" s="22"/>
      <c r="J10" s="22"/>
      <c r="K10" s="22">
        <f>Table91728293031[[#This Row],[Number of activity records at patient level]]+Table91728293031[[#This Row],[Reconciliation items]]</f>
        <v>0</v>
      </c>
      <c r="L10" s="22">
        <f>Table91728293031[[#This Row],[Total PLICS activity output]]-Table91728293031[[#This Row],[Number of activity records at activity level]]</f>
        <v>0</v>
      </c>
      <c r="M10" s="56">
        <f>Table91728293031[[#This Row],[Total PLICS activity output]]-Table91728293031[[#This Row],[Number of activity records reported]]</f>
        <v>0</v>
      </c>
    </row>
    <row r="11" spans="1:13" ht="15" x14ac:dyDescent="0.25">
      <c r="A11" s="30"/>
      <c r="B11" s="30"/>
      <c r="C11" s="4"/>
      <c r="D11" s="4"/>
      <c r="E11" s="4"/>
      <c r="F11" s="4">
        <f>Table91728293031[[#This Row],[Number of activity records loaded]]-Table91728293031[[#This Row],[Number of activity records reported]]</f>
        <v>0</v>
      </c>
      <c r="G11" s="22"/>
      <c r="H11" s="22">
        <f>Table91728293031[[#This Row],[Number of activity records at activity level]]-Table91728293031[[#This Row],[Number of activity records loaded]]</f>
        <v>0</v>
      </c>
      <c r="I11" s="22"/>
      <c r="J11" s="22"/>
      <c r="K11" s="22">
        <f>Table91728293031[[#This Row],[Number of activity records at patient level]]+Table91728293031[[#This Row],[Reconciliation items]]</f>
        <v>0</v>
      </c>
      <c r="L11" s="22">
        <f>Table91728293031[[#This Row],[Total PLICS activity output]]-Table91728293031[[#This Row],[Number of activity records at activity level]]</f>
        <v>0</v>
      </c>
      <c r="M11" s="56">
        <f>Table91728293031[[#This Row],[Total PLICS activity output]]-Table91728293031[[#This Row],[Number of activity records reported]]</f>
        <v>0</v>
      </c>
    </row>
    <row r="12" spans="1:13" ht="15" x14ac:dyDescent="0.25">
      <c r="A12" s="21"/>
      <c r="B12" s="21"/>
      <c r="C12" s="22"/>
      <c r="D12" s="22"/>
      <c r="E12" s="22"/>
      <c r="F12" s="22">
        <f>Table91728293031[[#This Row],[Number of activity records loaded]]-Table91728293031[[#This Row],[Number of activity records reported]]</f>
        <v>0</v>
      </c>
      <c r="G12" s="22"/>
      <c r="H12" s="22">
        <f>Table91728293031[[#This Row],[Number of activity records at activity level]]-Table91728293031[[#This Row],[Number of activity records loaded]]</f>
        <v>0</v>
      </c>
      <c r="I12" s="22"/>
      <c r="J12" s="22"/>
      <c r="K12" s="22">
        <f>Table91728293031[[#This Row],[Number of activity records at patient level]]+Table91728293031[[#This Row],[Reconciliation items]]</f>
        <v>0</v>
      </c>
      <c r="L12" s="22">
        <f>Table91728293031[[#This Row],[Total PLICS activity output]]-Table91728293031[[#This Row],[Number of activity records at activity level]]</f>
        <v>0</v>
      </c>
      <c r="M12" s="56">
        <f>Table91728293031[[#This Row],[Total PLICS activity output]]-Table91728293031[[#This Row],[Number of activity records reported]]</f>
        <v>0</v>
      </c>
    </row>
    <row r="13" spans="1:13" ht="15" x14ac:dyDescent="0.25">
      <c r="A13" s="21"/>
      <c r="B13" s="21"/>
      <c r="C13" s="22"/>
      <c r="D13" s="22"/>
      <c r="E13" s="22"/>
      <c r="F13" s="22">
        <f>Table91728293031[[#This Row],[Number of activity records loaded]]-Table91728293031[[#This Row],[Number of activity records reported]]</f>
        <v>0</v>
      </c>
      <c r="G13" s="22"/>
      <c r="H13" s="22">
        <f>Table91728293031[[#This Row],[Number of activity records at activity level]]-Table91728293031[[#This Row],[Number of activity records loaded]]</f>
        <v>0</v>
      </c>
      <c r="I13" s="22"/>
      <c r="J13" s="22"/>
      <c r="K13" s="22">
        <f>Table91728293031[[#This Row],[Number of activity records at patient level]]+Table91728293031[[#This Row],[Reconciliation items]]</f>
        <v>0</v>
      </c>
      <c r="L13" s="22">
        <f>Table91728293031[[#This Row],[Total PLICS activity output]]-Table91728293031[[#This Row],[Number of activity records at activity level]]</f>
        <v>0</v>
      </c>
      <c r="M13" s="56">
        <f>Table91728293031[[#This Row],[Total PLICS activity output]]-Table91728293031[[#This Row],[Number of activity records reported]]</f>
        <v>0</v>
      </c>
    </row>
    <row r="14" spans="1:13" ht="15" x14ac:dyDescent="0.25">
      <c r="A14" s="21"/>
      <c r="B14" s="21"/>
      <c r="C14" s="22"/>
      <c r="D14" s="22"/>
      <c r="E14" s="22"/>
      <c r="F14" s="22">
        <f>Table91728293031[[#This Row],[Number of activity records loaded]]-Table91728293031[[#This Row],[Number of activity records reported]]</f>
        <v>0</v>
      </c>
      <c r="G14" s="22"/>
      <c r="H14" s="22">
        <f>Table91728293031[[#This Row],[Number of activity records at activity level]]-Table91728293031[[#This Row],[Number of activity records loaded]]</f>
        <v>0</v>
      </c>
      <c r="I14" s="22"/>
      <c r="J14" s="22"/>
      <c r="K14" s="22">
        <f>Table91728293031[[#This Row],[Number of activity records at patient level]]+Table91728293031[[#This Row],[Reconciliation items]]</f>
        <v>0</v>
      </c>
      <c r="L14" s="22">
        <f>Table91728293031[[#This Row],[Total PLICS activity output]]-Table91728293031[[#This Row],[Number of activity records at activity level]]</f>
        <v>0</v>
      </c>
      <c r="M14" s="56">
        <f>Table91728293031[[#This Row],[Total PLICS activity output]]-Table91728293031[[#This Row],[Number of activity records reported]]</f>
        <v>0</v>
      </c>
    </row>
    <row r="15" spans="1:13" ht="15" x14ac:dyDescent="0.25">
      <c r="A15" s="21"/>
      <c r="B15" s="21"/>
      <c r="C15" s="22"/>
      <c r="D15" s="22"/>
      <c r="E15" s="22"/>
      <c r="F15" s="22">
        <f>Table91728293031[[#This Row],[Number of activity records loaded]]-Table91728293031[[#This Row],[Number of activity records reported]]</f>
        <v>0</v>
      </c>
      <c r="G15" s="22"/>
      <c r="H15" s="22">
        <f>Table91728293031[[#This Row],[Number of activity records at activity level]]-Table91728293031[[#This Row],[Number of activity records loaded]]</f>
        <v>0</v>
      </c>
      <c r="I15" s="22"/>
      <c r="J15" s="22"/>
      <c r="K15" s="22">
        <f>Table91728293031[[#This Row],[Number of activity records at patient level]]+Table91728293031[[#This Row],[Reconciliation items]]</f>
        <v>0</v>
      </c>
      <c r="L15" s="22">
        <f>Table91728293031[[#This Row],[Total PLICS activity output]]-Table91728293031[[#This Row],[Number of activity records at activity level]]</f>
        <v>0</v>
      </c>
      <c r="M15" s="56">
        <f>Table91728293031[[#This Row],[Total PLICS activity output]]-Table91728293031[[#This Row],[Number of activity records reported]]</f>
        <v>0</v>
      </c>
    </row>
    <row r="16" spans="1:13" ht="15" x14ac:dyDescent="0.25">
      <c r="A16" s="21"/>
      <c r="B16" s="21"/>
      <c r="C16" s="22"/>
      <c r="D16" s="22"/>
      <c r="E16" s="22"/>
      <c r="F16" s="22">
        <f>Table91728293031[[#This Row],[Number of activity records loaded]]-Table91728293031[[#This Row],[Number of activity records reported]]</f>
        <v>0</v>
      </c>
      <c r="G16" s="22"/>
      <c r="H16" s="22">
        <f>Table91728293031[[#This Row],[Number of activity records at activity level]]-Table91728293031[[#This Row],[Number of activity records loaded]]</f>
        <v>0</v>
      </c>
      <c r="I16" s="22"/>
      <c r="J16" s="22"/>
      <c r="K16" s="22">
        <f>Table91728293031[[#This Row],[Number of activity records at patient level]]+Table91728293031[[#This Row],[Reconciliation items]]</f>
        <v>0</v>
      </c>
      <c r="L16" s="22">
        <f>Table91728293031[[#This Row],[Total PLICS activity output]]-Table91728293031[[#This Row],[Number of activity records at activity level]]</f>
        <v>0</v>
      </c>
      <c r="M16" s="56">
        <f>Table91728293031[[#This Row],[Total PLICS activity output]]-Table91728293031[[#This Row],[Number of activity records reported]]</f>
        <v>0</v>
      </c>
    </row>
    <row r="17" spans="1:13" ht="15" x14ac:dyDescent="0.25">
      <c r="A17" s="21"/>
      <c r="B17" s="21"/>
      <c r="C17" s="22"/>
      <c r="D17" s="22"/>
      <c r="E17" s="22"/>
      <c r="F17" s="22">
        <f>Table91728293031[[#This Row],[Number of activity records loaded]]-Table91728293031[[#This Row],[Number of activity records reported]]</f>
        <v>0</v>
      </c>
      <c r="G17" s="22"/>
      <c r="H17" s="22">
        <f>Table91728293031[[#This Row],[Number of activity records at activity level]]-Table91728293031[[#This Row],[Number of activity records loaded]]</f>
        <v>0</v>
      </c>
      <c r="I17" s="22"/>
      <c r="J17" s="22"/>
      <c r="K17" s="22">
        <f>Table91728293031[[#This Row],[Number of activity records at patient level]]+Table91728293031[[#This Row],[Reconciliation items]]</f>
        <v>0</v>
      </c>
      <c r="L17" s="22">
        <f>Table91728293031[[#This Row],[Total PLICS activity output]]-Table91728293031[[#This Row],[Number of activity records at activity level]]</f>
        <v>0</v>
      </c>
      <c r="M17" s="56">
        <f>Table91728293031[[#This Row],[Total PLICS activity output]]-Table91728293031[[#This Row],[Number of activity records reported]]</f>
        <v>0</v>
      </c>
    </row>
    <row r="18" spans="1:13" ht="15" x14ac:dyDescent="0.25">
      <c r="A18" s="21"/>
      <c r="B18" s="21"/>
      <c r="C18" s="22"/>
      <c r="D18" s="22"/>
      <c r="E18" s="22"/>
      <c r="F18" s="22">
        <f>Table91728293031[[#This Row],[Number of activity records loaded]]-Table91728293031[[#This Row],[Number of activity records reported]]</f>
        <v>0</v>
      </c>
      <c r="G18" s="22"/>
      <c r="H18" s="22">
        <f>Table91728293031[[#This Row],[Number of activity records at activity level]]-Table91728293031[[#This Row],[Number of activity records loaded]]</f>
        <v>0</v>
      </c>
      <c r="I18" s="22"/>
      <c r="J18" s="22"/>
      <c r="K18" s="22">
        <f>Table91728293031[[#This Row],[Number of activity records at patient level]]+Table91728293031[[#This Row],[Reconciliation items]]</f>
        <v>0</v>
      </c>
      <c r="L18" s="22">
        <f>Table91728293031[[#This Row],[Total PLICS activity output]]-Table91728293031[[#This Row],[Number of activity records at activity level]]</f>
        <v>0</v>
      </c>
      <c r="M18" s="56">
        <f>Table91728293031[[#This Row],[Total PLICS activity output]]-Table91728293031[[#This Row],[Number of activity records reported]]</f>
        <v>0</v>
      </c>
    </row>
    <row r="19" spans="1:13" ht="15" x14ac:dyDescent="0.25">
      <c r="A19" s="21"/>
      <c r="B19" s="21"/>
      <c r="C19" s="22"/>
      <c r="D19" s="22"/>
      <c r="E19" s="22"/>
      <c r="F19" s="22">
        <f>Table91728293031[[#This Row],[Number of activity records loaded]]-Table91728293031[[#This Row],[Number of activity records reported]]</f>
        <v>0</v>
      </c>
      <c r="G19" s="22"/>
      <c r="H19" s="22">
        <f>Table91728293031[[#This Row],[Number of activity records at activity level]]-Table91728293031[[#This Row],[Number of activity records loaded]]</f>
        <v>0</v>
      </c>
      <c r="I19" s="22"/>
      <c r="J19" s="22"/>
      <c r="K19" s="22">
        <f>Table91728293031[[#This Row],[Number of activity records at patient level]]+Table91728293031[[#This Row],[Reconciliation items]]</f>
        <v>0</v>
      </c>
      <c r="L19" s="22">
        <f>Table91728293031[[#This Row],[Total PLICS activity output]]-Table91728293031[[#This Row],[Number of activity records at activity level]]</f>
        <v>0</v>
      </c>
      <c r="M19" s="56">
        <f>Table91728293031[[#This Row],[Total PLICS activity output]]-Table91728293031[[#This Row],[Number of activity records reported]]</f>
        <v>0</v>
      </c>
    </row>
    <row r="20" spans="1:13" ht="15" x14ac:dyDescent="0.25">
      <c r="A20" s="21"/>
      <c r="B20" s="21"/>
      <c r="C20" s="22"/>
      <c r="D20" s="22"/>
      <c r="E20" s="22"/>
      <c r="F20" s="22">
        <f>Table91728293031[[#This Row],[Number of activity records loaded]]-Table91728293031[[#This Row],[Number of activity records reported]]</f>
        <v>0</v>
      </c>
      <c r="G20" s="22"/>
      <c r="H20" s="22">
        <f>Table91728293031[[#This Row],[Number of activity records at activity level]]-Table91728293031[[#This Row],[Number of activity records loaded]]</f>
        <v>0</v>
      </c>
      <c r="I20" s="22"/>
      <c r="J20" s="22"/>
      <c r="K20" s="22">
        <f>Table91728293031[[#This Row],[Number of activity records at patient level]]+Table91728293031[[#This Row],[Reconciliation items]]</f>
        <v>0</v>
      </c>
      <c r="L20" s="22">
        <f>Table91728293031[[#This Row],[Total PLICS activity output]]-Table91728293031[[#This Row],[Number of activity records at activity level]]</f>
        <v>0</v>
      </c>
      <c r="M20" s="56">
        <f>Table91728293031[[#This Row],[Total PLICS activity output]]-Table91728293031[[#This Row],[Number of activity records reported]]</f>
        <v>0</v>
      </c>
    </row>
    <row r="21" spans="1:13" ht="15" x14ac:dyDescent="0.25">
      <c r="A21" s="21"/>
      <c r="B21" s="21"/>
      <c r="C21" s="22"/>
      <c r="D21" s="22"/>
      <c r="E21" s="22"/>
      <c r="F21" s="22">
        <f>Table91728293031[[#This Row],[Number of activity records loaded]]-Table91728293031[[#This Row],[Number of activity records reported]]</f>
        <v>0</v>
      </c>
      <c r="G21" s="22"/>
      <c r="H21" s="22">
        <f>Table91728293031[[#This Row],[Number of activity records at activity level]]-Table91728293031[[#This Row],[Number of activity records loaded]]</f>
        <v>0</v>
      </c>
      <c r="I21" s="22"/>
      <c r="J21" s="22"/>
      <c r="K21" s="22">
        <f>Table91728293031[[#This Row],[Number of activity records at patient level]]+Table91728293031[[#This Row],[Reconciliation items]]</f>
        <v>0</v>
      </c>
      <c r="L21" s="22">
        <f>Table91728293031[[#This Row],[Total PLICS activity output]]-Table91728293031[[#This Row],[Number of activity records at activity level]]</f>
        <v>0</v>
      </c>
      <c r="M21" s="56">
        <f>Table91728293031[[#This Row],[Total PLICS activity output]]-Table91728293031[[#This Row],[Number of activity records reported]]</f>
        <v>0</v>
      </c>
    </row>
    <row r="22" spans="1:13" ht="15" x14ac:dyDescent="0.25">
      <c r="A22" s="21"/>
      <c r="B22" s="21"/>
      <c r="C22" s="22"/>
      <c r="D22" s="22"/>
      <c r="E22" s="22"/>
      <c r="F22" s="22">
        <f>Table91728293031[[#This Row],[Number of activity records loaded]]-Table91728293031[[#This Row],[Number of activity records reported]]</f>
        <v>0</v>
      </c>
      <c r="G22" s="22"/>
      <c r="H22" s="22">
        <f>Table91728293031[[#This Row],[Number of activity records at activity level]]-Table91728293031[[#This Row],[Number of activity records loaded]]</f>
        <v>0</v>
      </c>
      <c r="I22" s="22"/>
      <c r="J22" s="22"/>
      <c r="K22" s="22">
        <f>Table91728293031[[#This Row],[Number of activity records at patient level]]+Table91728293031[[#This Row],[Reconciliation items]]</f>
        <v>0</v>
      </c>
      <c r="L22" s="22">
        <f>Table91728293031[[#This Row],[Total PLICS activity output]]-Table91728293031[[#This Row],[Number of activity records at activity level]]</f>
        <v>0</v>
      </c>
      <c r="M22" s="56">
        <f>Table91728293031[[#This Row],[Total PLICS activity output]]-Table91728293031[[#This Row],[Number of activity records reported]]</f>
        <v>0</v>
      </c>
    </row>
  </sheetData>
  <conditionalFormatting sqref="C11:E11">
    <cfRule type="expression" dxfId="27" priority="9">
      <formula>AND(LEN($A11)&gt;0,LEN(C11)=0)</formula>
    </cfRule>
  </conditionalFormatting>
  <conditionalFormatting sqref="F8">
    <cfRule type="colorScale" priority="8">
      <colorScale>
        <cfvo type="min"/>
        <cfvo type="percentile" val="50"/>
        <cfvo type="max"/>
        <color rgb="FFF8696B"/>
        <color rgb="FFFFEB84"/>
        <color rgb="FF63BE7B"/>
      </colorScale>
    </cfRule>
  </conditionalFormatting>
  <conditionalFormatting sqref="H8:H22">
    <cfRule type="cellIs" dxfId="26" priority="7" operator="lessThan">
      <formula>0</formula>
    </cfRule>
  </conditionalFormatting>
  <conditionalFormatting sqref="F1:F8 F23:F1048576">
    <cfRule type="cellIs" dxfId="25" priority="5" operator="lessThan">
      <formula>0</formula>
    </cfRule>
    <cfRule type="cellIs" dxfId="24" priority="6" operator="lessThan">
      <formula>0</formula>
    </cfRule>
  </conditionalFormatting>
  <conditionalFormatting sqref="H1:H1048576">
    <cfRule type="cellIs" dxfId="23" priority="4" operator="lessThan">
      <formula>0</formula>
    </cfRule>
  </conditionalFormatting>
  <conditionalFormatting sqref="L1:L1048576">
    <cfRule type="cellIs" dxfId="22" priority="3" operator="lessThan">
      <formula>0</formula>
    </cfRule>
  </conditionalFormatting>
  <conditionalFormatting sqref="M1:M1048576">
    <cfRule type="cellIs" dxfId="21" priority="2" operator="lessThan">
      <formula>0</formula>
    </cfRule>
  </conditionalFormatting>
  <conditionalFormatting sqref="F1:F1048576">
    <cfRule type="cellIs" dxfId="20" priority="1" operator="lessThan">
      <formula>0</formula>
    </cfRule>
  </conditionalFormatting>
  <hyperlinks>
    <hyperlink ref="A1" location="Contents!A1" display="Contents" xr:uid="{17D09D76-7196-49AF-A7A3-670381C927BB}"/>
  </hyperlinks>
  <pageMargins left="0.70866141732283472" right="0.70866141732283472" top="0.74803149606299213" bottom="0.74803149606299213" header="0.31496062992125984" footer="0.31496062992125984"/>
  <pageSetup paperSize="9" scale="55"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rgb="FF002060"/>
    <pageSetUpPr fitToPage="1"/>
  </sheetPr>
  <dimension ref="A1:K45"/>
  <sheetViews>
    <sheetView showGridLines="0" zoomScaleNormal="100" workbookViewId="0">
      <selection activeCell="B11" sqref="B11"/>
    </sheetView>
  </sheetViews>
  <sheetFormatPr defaultRowHeight="13.8" x14ac:dyDescent="0.25"/>
  <cols>
    <col min="1" max="1" width="27.3984375" customWidth="1"/>
    <col min="2" max="2" width="25.5" customWidth="1"/>
    <col min="3" max="3" width="28.8984375" customWidth="1"/>
    <col min="4" max="4" width="31.69921875" customWidth="1"/>
    <col min="5" max="5" width="31.59765625" customWidth="1"/>
    <col min="6" max="6" width="32.3984375" customWidth="1"/>
    <col min="7" max="7" width="29.59765625" customWidth="1"/>
    <col min="8" max="10" width="26.59765625" customWidth="1"/>
    <col min="11" max="11" width="29.19921875" customWidth="1"/>
  </cols>
  <sheetData>
    <row r="1" spans="1:11" ht="27.6" x14ac:dyDescent="0.25">
      <c r="A1" s="99" t="s">
        <v>2</v>
      </c>
      <c r="B1" s="2"/>
    </row>
    <row r="2" spans="1:11" ht="27.6" x14ac:dyDescent="0.25">
      <c r="A2" s="158" t="s">
        <v>247</v>
      </c>
      <c r="B2" s="55"/>
      <c r="C2" s="55"/>
      <c r="D2" s="55"/>
      <c r="E2" s="55"/>
    </row>
    <row r="4" spans="1:11" ht="15" x14ac:dyDescent="0.25">
      <c r="A4" s="31" t="s">
        <v>248</v>
      </c>
    </row>
    <row r="5" spans="1:11" ht="15" x14ac:dyDescent="0.25">
      <c r="A5" s="31" t="s">
        <v>249</v>
      </c>
    </row>
    <row r="6" spans="1:11" ht="15" x14ac:dyDescent="0.25">
      <c r="A6" s="57" t="s">
        <v>250</v>
      </c>
    </row>
    <row r="7" spans="1:11" ht="15" x14ac:dyDescent="0.25">
      <c r="A7" s="57" t="s">
        <v>251</v>
      </c>
    </row>
    <row r="8" spans="1:11" ht="15" x14ac:dyDescent="0.25">
      <c r="A8" s="6"/>
    </row>
    <row r="9" spans="1:11" ht="52.5" customHeight="1" x14ac:dyDescent="0.25">
      <c r="A9" s="164" t="s">
        <v>252</v>
      </c>
      <c r="B9" s="164" t="s">
        <v>253</v>
      </c>
      <c r="C9" s="164" t="s">
        <v>254</v>
      </c>
      <c r="D9" s="164" t="s">
        <v>255</v>
      </c>
      <c r="E9" s="164" t="s">
        <v>256</v>
      </c>
      <c r="F9" s="164" t="s">
        <v>257</v>
      </c>
      <c r="G9" s="164" t="s">
        <v>258</v>
      </c>
      <c r="H9" s="164" t="s">
        <v>259</v>
      </c>
      <c r="I9" s="165" t="s">
        <v>260</v>
      </c>
      <c r="J9" s="165" t="s">
        <v>261</v>
      </c>
      <c r="K9" s="164" t="s">
        <v>262</v>
      </c>
    </row>
    <row r="10" spans="1:11" ht="45" x14ac:dyDescent="0.25">
      <c r="A10" s="58" t="s">
        <v>263</v>
      </c>
      <c r="B10" s="59" t="s">
        <v>264</v>
      </c>
      <c r="C10" s="59" t="s">
        <v>265</v>
      </c>
      <c r="D10" s="59" t="s">
        <v>266</v>
      </c>
      <c r="E10" s="59" t="s">
        <v>267</v>
      </c>
      <c r="F10" s="59" t="s">
        <v>268</v>
      </c>
      <c r="G10" s="59" t="s">
        <v>269</v>
      </c>
      <c r="H10" s="59" t="s">
        <v>270</v>
      </c>
      <c r="I10" s="60" t="s">
        <v>271</v>
      </c>
      <c r="J10" s="60" t="s">
        <v>272</v>
      </c>
      <c r="K10" s="60" t="s">
        <v>273</v>
      </c>
    </row>
    <row r="11" spans="1:11" ht="15" x14ac:dyDescent="0.25">
      <c r="A11" s="61"/>
      <c r="B11" s="59"/>
      <c r="C11" s="59"/>
      <c r="D11" s="59"/>
      <c r="E11" s="59"/>
      <c r="F11" s="59"/>
      <c r="G11" s="59"/>
      <c r="H11" s="59"/>
      <c r="I11" s="60"/>
      <c r="J11" s="60"/>
      <c r="K11" s="60"/>
    </row>
    <row r="12" spans="1:11" ht="15" x14ac:dyDescent="0.25">
      <c r="A12" s="61"/>
      <c r="B12" s="59"/>
      <c r="C12" s="59"/>
      <c r="D12" s="59"/>
      <c r="E12" s="59"/>
      <c r="F12" s="59"/>
      <c r="G12" s="59"/>
      <c r="H12" s="59"/>
      <c r="I12" s="60"/>
      <c r="J12" s="60"/>
      <c r="K12" s="60"/>
    </row>
    <row r="13" spans="1:11" ht="15" x14ac:dyDescent="0.25">
      <c r="A13" s="61"/>
      <c r="B13" s="59"/>
      <c r="C13" s="59"/>
      <c r="D13" s="59"/>
      <c r="E13" s="59"/>
      <c r="F13" s="59"/>
      <c r="G13" s="59"/>
      <c r="H13" s="59"/>
      <c r="I13" s="60"/>
      <c r="J13" s="60"/>
      <c r="K13" s="60"/>
    </row>
    <row r="14" spans="1:11" ht="15" x14ac:dyDescent="0.25">
      <c r="A14" s="61"/>
      <c r="B14" s="59"/>
      <c r="C14" s="59"/>
      <c r="D14" s="59"/>
      <c r="E14" s="59"/>
      <c r="F14" s="59"/>
      <c r="G14" s="59"/>
      <c r="H14" s="59"/>
      <c r="I14" s="60"/>
      <c r="J14" s="60"/>
      <c r="K14" s="60"/>
    </row>
    <row r="15" spans="1:11" ht="15" x14ac:dyDescent="0.25">
      <c r="A15" s="61"/>
      <c r="B15" s="59"/>
      <c r="C15" s="59"/>
      <c r="D15" s="59"/>
      <c r="E15" s="59"/>
      <c r="F15" s="59"/>
      <c r="G15" s="59"/>
      <c r="H15" s="59"/>
      <c r="I15" s="60"/>
      <c r="J15" s="60"/>
      <c r="K15" s="60"/>
    </row>
    <row r="16" spans="1:11" ht="15" x14ac:dyDescent="0.25">
      <c r="A16" s="61"/>
      <c r="B16" s="59"/>
      <c r="C16" s="59"/>
      <c r="D16" s="59"/>
      <c r="E16" s="59"/>
      <c r="F16" s="59"/>
      <c r="G16" s="59"/>
      <c r="H16" s="59"/>
      <c r="I16" s="60"/>
      <c r="J16" s="60"/>
      <c r="K16" s="60"/>
    </row>
    <row r="17" spans="1:11" ht="15" x14ac:dyDescent="0.25">
      <c r="A17" s="61"/>
      <c r="B17" s="59"/>
      <c r="C17" s="59"/>
      <c r="D17" s="59"/>
      <c r="E17" s="59"/>
      <c r="F17" s="59"/>
      <c r="G17" s="59"/>
      <c r="H17" s="59"/>
      <c r="I17" s="60"/>
      <c r="J17" s="60"/>
      <c r="K17" s="60"/>
    </row>
    <row r="18" spans="1:11" ht="15" x14ac:dyDescent="0.25">
      <c r="A18" s="61"/>
      <c r="B18" s="59"/>
      <c r="C18" s="59"/>
      <c r="D18" s="59"/>
      <c r="E18" s="59"/>
      <c r="F18" s="59"/>
      <c r="G18" s="59"/>
      <c r="H18" s="59"/>
      <c r="I18" s="60"/>
      <c r="J18" s="60"/>
      <c r="K18" s="60"/>
    </row>
    <row r="19" spans="1:11" ht="15" x14ac:dyDescent="0.25">
      <c r="A19" s="61"/>
      <c r="B19" s="59"/>
      <c r="C19" s="59"/>
      <c r="D19" s="59"/>
      <c r="E19" s="59"/>
      <c r="F19" s="59"/>
      <c r="G19" s="59"/>
      <c r="H19" s="59"/>
      <c r="I19" s="60"/>
      <c r="J19" s="60"/>
      <c r="K19" s="60"/>
    </row>
    <row r="20" spans="1:11" ht="15" x14ac:dyDescent="0.25">
      <c r="A20" s="61"/>
      <c r="B20" s="59"/>
      <c r="C20" s="59"/>
      <c r="D20" s="59"/>
      <c r="E20" s="59"/>
      <c r="F20" s="59"/>
      <c r="G20" s="59"/>
      <c r="H20" s="59"/>
      <c r="I20" s="60"/>
      <c r="J20" s="60"/>
      <c r="K20" s="60"/>
    </row>
    <row r="21" spans="1:11" ht="15" x14ac:dyDescent="0.25">
      <c r="A21" s="61"/>
      <c r="B21" s="59"/>
      <c r="C21" s="59"/>
      <c r="D21" s="59"/>
      <c r="E21" s="59"/>
      <c r="F21" s="59"/>
      <c r="G21" s="59"/>
      <c r="H21" s="59"/>
      <c r="I21" s="60"/>
      <c r="J21" s="60"/>
      <c r="K21" s="60"/>
    </row>
    <row r="22" spans="1:11" ht="15" x14ac:dyDescent="0.25">
      <c r="A22" s="61"/>
      <c r="B22" s="59"/>
      <c r="C22" s="59"/>
      <c r="D22" s="59"/>
      <c r="E22" s="59"/>
      <c r="F22" s="59"/>
      <c r="G22" s="59"/>
      <c r="H22" s="59"/>
      <c r="I22" s="60"/>
      <c r="J22" s="60"/>
      <c r="K22" s="60"/>
    </row>
    <row r="23" spans="1:11" ht="15" x14ac:dyDescent="0.25">
      <c r="A23" s="61"/>
      <c r="B23" s="59"/>
      <c r="C23" s="59"/>
      <c r="D23" s="59"/>
      <c r="E23" s="59"/>
      <c r="F23" s="59"/>
      <c r="G23" s="59"/>
      <c r="H23" s="59"/>
      <c r="I23" s="60"/>
      <c r="J23" s="60"/>
      <c r="K23" s="60"/>
    </row>
    <row r="24" spans="1:11" ht="15" x14ac:dyDescent="0.25">
      <c r="A24" s="61"/>
      <c r="B24" s="59"/>
      <c r="C24" s="59"/>
      <c r="D24" s="59"/>
      <c r="E24" s="59"/>
      <c r="F24" s="59"/>
      <c r="G24" s="59"/>
      <c r="H24" s="59"/>
      <c r="I24" s="60"/>
      <c r="J24" s="60"/>
      <c r="K24" s="60"/>
    </row>
    <row r="25" spans="1:11" ht="15" x14ac:dyDescent="0.25">
      <c r="A25" s="61"/>
      <c r="B25" s="59"/>
      <c r="C25" s="59"/>
      <c r="D25" s="59"/>
      <c r="E25" s="59"/>
      <c r="F25" s="59"/>
      <c r="G25" s="59"/>
      <c r="H25" s="59"/>
      <c r="I25" s="60"/>
      <c r="J25" s="60"/>
      <c r="K25" s="60"/>
    </row>
    <row r="26" spans="1:11" ht="15" x14ac:dyDescent="0.25">
      <c r="A26" s="61"/>
      <c r="B26" s="59"/>
      <c r="C26" s="59"/>
      <c r="D26" s="59"/>
      <c r="E26" s="59"/>
      <c r="F26" s="59"/>
      <c r="G26" s="59"/>
      <c r="H26" s="59"/>
      <c r="I26" s="60"/>
      <c r="J26" s="60"/>
      <c r="K26" s="60"/>
    </row>
    <row r="27" spans="1:11" ht="15" x14ac:dyDescent="0.25">
      <c r="A27" s="61"/>
      <c r="B27" s="59"/>
      <c r="C27" s="59"/>
      <c r="D27" s="59"/>
      <c r="E27" s="59"/>
      <c r="F27" s="59"/>
      <c r="G27" s="59"/>
      <c r="H27" s="59"/>
      <c r="I27" s="60"/>
      <c r="J27" s="60"/>
      <c r="K27" s="60"/>
    </row>
    <row r="28" spans="1:11" ht="15" x14ac:dyDescent="0.25">
      <c r="A28" s="61"/>
      <c r="B28" s="59"/>
      <c r="C28" s="59"/>
      <c r="D28" s="59"/>
      <c r="E28" s="59"/>
      <c r="F28" s="59"/>
      <c r="G28" s="59"/>
      <c r="H28" s="59"/>
      <c r="I28" s="60"/>
      <c r="J28" s="60"/>
      <c r="K28" s="60"/>
    </row>
    <row r="29" spans="1:11" ht="15" x14ac:dyDescent="0.25">
      <c r="A29" s="61"/>
      <c r="B29" s="59"/>
      <c r="C29" s="59"/>
      <c r="D29" s="59"/>
      <c r="E29" s="59"/>
      <c r="F29" s="59"/>
      <c r="G29" s="59"/>
      <c r="H29" s="59"/>
      <c r="I29" s="60"/>
      <c r="J29" s="60"/>
      <c r="K29" s="60"/>
    </row>
    <row r="30" spans="1:11" ht="15" x14ac:dyDescent="0.25">
      <c r="A30" s="61"/>
      <c r="B30" s="59"/>
      <c r="C30" s="59"/>
      <c r="D30" s="59"/>
      <c r="E30" s="59"/>
      <c r="F30" s="59"/>
      <c r="G30" s="59"/>
      <c r="H30" s="59"/>
      <c r="I30" s="60"/>
      <c r="J30" s="60"/>
      <c r="K30" s="60"/>
    </row>
    <row r="31" spans="1:11" ht="15" x14ac:dyDescent="0.25">
      <c r="A31" s="61"/>
      <c r="B31" s="59"/>
      <c r="C31" s="59"/>
      <c r="D31" s="59"/>
      <c r="E31" s="59"/>
      <c r="F31" s="59"/>
      <c r="G31" s="59"/>
      <c r="H31" s="59"/>
      <c r="I31" s="60"/>
      <c r="J31" s="60"/>
      <c r="K31" s="60"/>
    </row>
    <row r="32" spans="1:11" ht="15" x14ac:dyDescent="0.25">
      <c r="A32" s="61"/>
      <c r="B32" s="59"/>
      <c r="C32" s="59"/>
      <c r="D32" s="59"/>
      <c r="E32" s="59"/>
      <c r="F32" s="59"/>
      <c r="G32" s="59"/>
      <c r="H32" s="59"/>
      <c r="I32" s="60"/>
      <c r="J32" s="60"/>
      <c r="K32" s="60"/>
    </row>
    <row r="33" spans="1:11" ht="15" x14ac:dyDescent="0.25">
      <c r="A33" s="61"/>
      <c r="B33" s="59"/>
      <c r="C33" s="59"/>
      <c r="D33" s="59"/>
      <c r="E33" s="59"/>
      <c r="F33" s="59"/>
      <c r="G33" s="59"/>
      <c r="H33" s="59"/>
      <c r="I33" s="60"/>
      <c r="J33" s="60"/>
      <c r="K33" s="60"/>
    </row>
    <row r="34" spans="1:11" ht="15" x14ac:dyDescent="0.25">
      <c r="A34" s="61"/>
      <c r="B34" s="59"/>
      <c r="C34" s="59"/>
      <c r="D34" s="59"/>
      <c r="E34" s="59"/>
      <c r="F34" s="59"/>
      <c r="G34" s="59"/>
      <c r="H34" s="59"/>
      <c r="I34" s="60"/>
      <c r="J34" s="60"/>
      <c r="K34" s="60"/>
    </row>
    <row r="35" spans="1:11" ht="15" x14ac:dyDescent="0.25">
      <c r="A35" s="61"/>
      <c r="B35" s="59"/>
      <c r="C35" s="59"/>
      <c r="D35" s="59"/>
      <c r="E35" s="59"/>
      <c r="F35" s="59"/>
      <c r="G35" s="59"/>
      <c r="H35" s="59"/>
      <c r="I35" s="60"/>
      <c r="J35" s="60"/>
      <c r="K35" s="60"/>
    </row>
    <row r="36" spans="1:11" ht="15" x14ac:dyDescent="0.25">
      <c r="A36" s="61"/>
      <c r="B36" s="59"/>
      <c r="C36" s="59"/>
      <c r="D36" s="59"/>
      <c r="E36" s="59"/>
      <c r="F36" s="59"/>
      <c r="G36" s="59"/>
      <c r="H36" s="59"/>
      <c r="I36" s="60"/>
      <c r="J36" s="60"/>
      <c r="K36" s="60"/>
    </row>
    <row r="37" spans="1:11" ht="15" x14ac:dyDescent="0.25">
      <c r="A37" s="61"/>
      <c r="B37" s="59"/>
      <c r="C37" s="59"/>
      <c r="D37" s="59"/>
      <c r="E37" s="59"/>
      <c r="F37" s="59"/>
      <c r="G37" s="59"/>
      <c r="H37" s="59"/>
      <c r="I37" s="60"/>
      <c r="J37" s="60"/>
      <c r="K37" s="60"/>
    </row>
    <row r="38" spans="1:11" ht="15" x14ac:dyDescent="0.25">
      <c r="A38" s="61"/>
      <c r="B38" s="59"/>
      <c r="C38" s="59"/>
      <c r="D38" s="59"/>
      <c r="E38" s="59"/>
      <c r="F38" s="59"/>
      <c r="G38" s="59"/>
      <c r="H38" s="59"/>
      <c r="I38" s="60"/>
      <c r="J38" s="60"/>
      <c r="K38" s="60"/>
    </row>
    <row r="39" spans="1:11" ht="15" x14ac:dyDescent="0.25">
      <c r="A39" s="61"/>
      <c r="B39" s="59"/>
      <c r="C39" s="59"/>
      <c r="D39" s="59"/>
      <c r="E39" s="59"/>
      <c r="F39" s="59"/>
      <c r="G39" s="59"/>
      <c r="H39" s="59"/>
      <c r="I39" s="60"/>
      <c r="J39" s="60"/>
      <c r="K39" s="60"/>
    </row>
    <row r="40" spans="1:11" ht="15" x14ac:dyDescent="0.25">
      <c r="A40" s="61"/>
      <c r="B40" s="59"/>
      <c r="C40" s="59"/>
      <c r="D40" s="59"/>
      <c r="E40" s="59"/>
      <c r="F40" s="59"/>
      <c r="G40" s="59"/>
      <c r="H40" s="59"/>
      <c r="I40" s="60"/>
      <c r="J40" s="60"/>
      <c r="K40" s="60"/>
    </row>
    <row r="41" spans="1:11" ht="15" x14ac:dyDescent="0.25">
      <c r="A41" s="61"/>
      <c r="B41" s="59"/>
      <c r="C41" s="59"/>
      <c r="D41" s="59"/>
      <c r="E41" s="59"/>
      <c r="F41" s="59"/>
      <c r="G41" s="59"/>
      <c r="H41" s="59"/>
      <c r="I41" s="60"/>
      <c r="J41" s="60"/>
      <c r="K41" s="60"/>
    </row>
    <row r="42" spans="1:11" ht="15" x14ac:dyDescent="0.25">
      <c r="A42" s="61"/>
      <c r="B42" s="62"/>
      <c r="C42" s="62"/>
      <c r="D42" s="62"/>
      <c r="E42" s="62"/>
      <c r="F42" s="62"/>
      <c r="G42" s="62"/>
      <c r="H42" s="62"/>
      <c r="I42" s="63"/>
      <c r="J42" s="63"/>
      <c r="K42" s="63"/>
    </row>
    <row r="43" spans="1:11" ht="15" x14ac:dyDescent="0.25">
      <c r="A43" s="61"/>
      <c r="B43" s="62"/>
      <c r="C43" s="62"/>
      <c r="D43" s="62"/>
      <c r="E43" s="62"/>
      <c r="F43" s="62"/>
      <c r="G43" s="62"/>
      <c r="H43" s="62"/>
      <c r="I43" s="63"/>
      <c r="J43" s="63"/>
      <c r="K43" s="63"/>
    </row>
    <row r="44" spans="1:11" ht="15" x14ac:dyDescent="0.25">
      <c r="A44" s="61"/>
      <c r="B44" s="62"/>
      <c r="C44" s="62"/>
      <c r="D44" s="62"/>
      <c r="E44" s="62"/>
      <c r="F44" s="62"/>
      <c r="G44" s="62"/>
      <c r="H44" s="62"/>
      <c r="I44" s="63"/>
      <c r="J44" s="63"/>
      <c r="K44" s="63"/>
    </row>
    <row r="45" spans="1:11" ht="15" x14ac:dyDescent="0.25">
      <c r="A45" s="61"/>
      <c r="B45" s="62"/>
      <c r="C45" s="62"/>
      <c r="D45" s="62"/>
      <c r="E45" s="62"/>
      <c r="F45" s="62"/>
      <c r="G45" s="62"/>
      <c r="H45" s="62"/>
      <c r="I45" s="63"/>
      <c r="J45" s="63"/>
      <c r="K45" s="63"/>
    </row>
  </sheetData>
  <conditionalFormatting sqref="B10:G10 B12:G41">
    <cfRule type="expression" dxfId="19" priority="3">
      <formula>AND(LEN($A10)&gt;0,LEN(B10)=0)</formula>
    </cfRule>
  </conditionalFormatting>
  <conditionalFormatting sqref="H10:J10 H12:J41">
    <cfRule type="expression" dxfId="18" priority="2">
      <formula>AND(LEN($A10)&gt;0,LEN(H10)=0)</formula>
    </cfRule>
  </conditionalFormatting>
  <conditionalFormatting sqref="K10 K12:K41">
    <cfRule type="expression" dxfId="17" priority="1">
      <formula>AND(LEN($A10)&gt;0,LEN(K10)=0)</formula>
    </cfRule>
  </conditionalFormatting>
  <hyperlinks>
    <hyperlink ref="A1" location="Contents!A1" display="Contents" xr:uid="{F7E4BF8B-39F9-4C32-B6B4-88369C37A555}"/>
  </hyperlinks>
  <pageMargins left="0.70866141732283472" right="0.70866141732283472" top="0.74803149606299213" bottom="0.74803149606299213" header="0.31496062992125984" footer="0.31496062992125984"/>
  <pageSetup paperSize="9" scale="54"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FCBE7A1C58B49BE220E10E23FACD3" ma:contentTypeVersion="50" ma:contentTypeDescription="Create a new document." ma:contentTypeScope="" ma:versionID="34ccc3748fa732f3f33a173e0b0003ff">
  <xsd:schema xmlns:xsd="http://www.w3.org/2001/XMLSchema" xmlns:xs="http://www.w3.org/2001/XMLSchema" xmlns:p="http://schemas.microsoft.com/office/2006/metadata/properties" xmlns:ns1="http://schemas.microsoft.com/sharepoint/v3" xmlns:ns2="ae1ff78b-4ede-408a-84ed-d0518e9a5f23" xmlns:ns3="2f22e070-1371-4820-b59c-76ac426da164" targetNamespace="http://schemas.microsoft.com/office/2006/metadata/properties" ma:root="true" ma:fieldsID="579add89afaf55337b0344425d0e7040" ns1:_="" ns2:_="" ns3:_="">
    <xsd:import namespace="http://schemas.microsoft.com/sharepoint/v3"/>
    <xsd:import namespace="ae1ff78b-4ede-408a-84ed-d0518e9a5f23"/>
    <xsd:import namespace="2f22e070-1371-4820-b59c-76ac426da164"/>
    <xsd:element name="properties">
      <xsd:complexType>
        <xsd:sequence>
          <xsd:element name="documentManagement">
            <xsd:complexType>
              <xsd:all>
                <xsd:element ref="ns1:_ip_UnifiedCompliancePolicyProperties" minOccurs="0"/>
                <xsd:element ref="ns1:_ip_UnifiedCompliancePolicyUIAction" minOccurs="0"/>
                <xsd:element ref="ns2:Purpose" minOccurs="0"/>
                <xsd:element ref="ns2:Tag" minOccurs="0"/>
                <xsd:element ref="ns3:SharedWithUsers" minOccurs="0"/>
                <xsd:element ref="ns3:SharedWithDetails" minOccurs="0"/>
                <xsd:element ref="ns2:Filetype" minOccurs="0"/>
                <xsd:element ref="ns2:MediaLengthInSeconds" minOccurs="0"/>
                <xsd:element ref="ns2: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1ff78b-4ede-408a-84ed-d0518e9a5f23" elementFormDefault="qualified">
    <xsd:import namespace="http://schemas.microsoft.com/office/2006/documentManagement/types"/>
    <xsd:import namespace="http://schemas.microsoft.com/office/infopath/2007/PartnerControls"/>
    <xsd:element name="Purpose" ma:index="10" nillable="true" ma:displayName="Purpose" ma:description="Descriptor for the file" ma:format="Dropdown" ma:internalName="Purpose">
      <xsd:simpleType>
        <xsd:union memberTypes="dms:Text">
          <xsd:simpleType>
            <xsd:restriction base="dms:Choice">
              <xsd:enumeration value="Model"/>
              <xsd:enumeration value="Guidance"/>
              <xsd:enumeration value="Data"/>
              <xsd:enumeration value="Paper"/>
              <xsd:enumeration value="Slide Deck"/>
              <xsd:enumeration value="Governance"/>
            </xsd:restriction>
          </xsd:simpleType>
        </xsd:union>
      </xsd:simpleType>
    </xsd:element>
    <xsd:element name="Tag" ma:index="11" nillable="true" ma:displayName="Tag" ma:description="Tag for the File" ma:format="Dropdown" ma:internalName="Tag">
      <xsd:simpleType>
        <xsd:restriction base="dms:Text">
          <xsd:maxLength value="255"/>
        </xsd:restriction>
      </xsd:simpleType>
    </xsd:element>
    <xsd:element name="Filetype" ma:index="14" nillable="true" ma:displayName="File type" ma:format="Dropdown" ma:internalName="Filetype">
      <xsd:simpleType>
        <xsd:restriction base="dms:Text">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Review_x0020_Date" ma:index="16" nillable="true" ma:displayName="Review date" ma:indexed="true" ma:internalName="Review_x0020_Dat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2e070-1371-4820-b59c-76ac426da164"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urpose xmlns="ae1ff78b-4ede-408a-84ed-d0518e9a5f23" xsi:nil="true"/>
    <Filetype xmlns="ae1ff78b-4ede-408a-84ed-d0518e9a5f23" xsi:nil="true"/>
    <Tag xmlns="ae1ff78b-4ede-408a-84ed-d0518e9a5f23" xsi:nil="true"/>
    <_ip_UnifiedCompliancePolicyProperties xmlns="http://schemas.microsoft.com/sharepoint/v3" xsi:nil="true"/>
    <Review_x0020_Date xmlns="ae1ff78b-4ede-408a-84ed-d0518e9a5f23" xsi:nil="true"/>
  </documentManagement>
</p:properties>
</file>

<file path=customXml/itemProps1.xml><?xml version="1.0" encoding="utf-8"?>
<ds:datastoreItem xmlns:ds="http://schemas.openxmlformats.org/officeDocument/2006/customXml" ds:itemID="{2CC1A05C-D421-42B1-8F54-190F278C8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1ff78b-4ede-408a-84ed-d0518e9a5f23"/>
    <ds:schemaRef ds:uri="2f22e070-1371-4820-b59c-76ac426da1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377FAC-7834-472A-AE79-89D79F723FEB}">
  <ds:schemaRefs>
    <ds:schemaRef ds:uri="http://schemas.microsoft.com/sharepoint/v3/contenttype/forms"/>
  </ds:schemaRefs>
</ds:datastoreItem>
</file>

<file path=customXml/itemProps3.xml><?xml version="1.0" encoding="utf-8"?>
<ds:datastoreItem xmlns:ds="http://schemas.openxmlformats.org/officeDocument/2006/customXml" ds:itemID="{3F373E87-1786-49AB-92FB-ED66D29E7F36}">
  <ds:schemaRefs>
    <ds:schemaRef ds:uri="http://schemas.microsoft.com/office/2006/metadata/properties"/>
    <ds:schemaRef ds:uri="http://schemas.microsoft.com/office/infopath/2007/PartnerControls"/>
    <ds:schemaRef ds:uri="http://schemas.microsoft.com/sharepoint/v3"/>
    <ds:schemaRef ds:uri="ae1ff78b-4ede-408a-84ed-d0518e9a5f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vt:i4>
      </vt:variant>
    </vt:vector>
  </HeadingPairs>
  <TitlesOfParts>
    <vt:vector size="34" baseType="lpstr">
      <vt:lpstr>Instructions</vt:lpstr>
      <vt:lpstr>Contents</vt:lpstr>
      <vt:lpstr>Change log</vt:lpstr>
      <vt:lpstr>1. Patient level activity feeds</vt:lpstr>
      <vt:lpstr>2. Additional info source</vt:lpstr>
      <vt:lpstr>3. Local activity definitions</vt:lpstr>
      <vt:lpstr>4. Timing of activity feeds</vt:lpstr>
      <vt:lpstr>5. Activity load record</vt:lpstr>
      <vt:lpstr>6. Activity data quality checks</vt:lpstr>
      <vt:lpstr>7. Activity data cleansing</vt:lpstr>
      <vt:lpstr>8. Extracting GL output</vt:lpstr>
      <vt:lpstr>9. GL to CL mapping</vt:lpstr>
      <vt:lpstr>10. GL to CL automapper output</vt:lpstr>
      <vt:lpstr>11. GL adjustments log</vt:lpstr>
      <vt:lpstr>12. GL load record</vt:lpstr>
      <vt:lpstr>13. % allocation bases</vt:lpstr>
      <vt:lpstr>14. Local costing methods</vt:lpstr>
      <vt:lpstr>15. Superior costing methods</vt:lpstr>
      <vt:lpstr>16. Proxy records</vt:lpstr>
      <vt:lpstr>17. Consultation and engagement</vt:lpstr>
      <vt:lpstr>18. Decision audit trail</vt:lpstr>
      <vt:lpstr>19. Block income allocation</vt:lpstr>
      <vt:lpstr>20. R&amp;D</vt:lpstr>
      <vt:lpstr>21. E&amp;T</vt:lpstr>
      <vt:lpstr>22. Other notes</vt:lpstr>
      <vt:lpstr>23. CM1 Medical Staff % split</vt:lpstr>
      <vt:lpstr>24. CM1 Medical Staff reasoning</vt:lpstr>
      <vt:lpstr>25. CM3 DNAs</vt:lpstr>
      <vt:lpstr>26. CM6 Critical Care</vt:lpstr>
      <vt:lpstr>27. CM9 Cancer MDT meetings </vt:lpstr>
      <vt:lpstr>28. Covid19 Decision Log</vt:lpstr>
      <vt:lpstr>29. Superior matching rules</vt:lpstr>
      <vt:lpstr>30.Patient event reconciliation</vt:lpstr>
      <vt:lpstr>'21. E&amp;T'!_ftn1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Mental health costing manual</cp:keywords>
  <dc:description/>
  <cp:lastModifiedBy/>
  <cp:revision/>
  <dcterms:created xsi:type="dcterms:W3CDTF">2006-09-16T00:00:00Z</dcterms:created>
  <dcterms:modified xsi:type="dcterms:W3CDTF">2022-04-12T11:07:02Z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0x010100F67FCBE7A1C58B49BE220E10E23FACD3</vt:lpwstr>
  </property>
  <property fmtid="{D5CDD505-2E9C-101B-9397-08002B2CF9AE}" pid="3" name="TaxKeyword">
    <vt:lpwstr>287;#Mental health costing manual|42e0a4a6-75c6-4a33-9acd-482cb41f6c3f</vt:lpwstr>
  </property>
  <property fmtid="{D5CDD505-2E9C-101B-9397-08002B2CF9AE}" pid="4" name="WTTeamSiteDocumentType">
    <vt:lpwstr/>
  </property>
  <property fmtid="{D5CDD505-2E9C-101B-9397-08002B2CF9AE}" pid="5" name="_ShortcutWebId">
    <vt:lpwstr/>
  </property>
  <property fmtid="{D5CDD505-2E9C-101B-9397-08002B2CF9AE}" pid="6" name="_ShortcutUniqueId">
    <vt:lpwstr/>
  </property>
  <property fmtid="{D5CDD505-2E9C-101B-9397-08002B2CF9AE}" pid="7" name="_ShortcutSiteId">
    <vt:lpwstr/>
  </property>
  <property fmtid="{D5CDD505-2E9C-101B-9397-08002B2CF9AE}" pid="8" name="_ShortcutUrl">
    <vt:lpwstr/>
  </property>
  <property fmtid="{D5CDD505-2E9C-101B-9397-08002B2CF9AE}" pid="9" name="_ExtendedDescription">
    <vt:lpwstr/>
  </property>
</Properties>
</file>