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L:\NHS CB\Finance\Strategic Finance\Primary Care\GPs\Working Groups\Investment in General Practice\2019-20\"/>
    </mc:Choice>
  </mc:AlternateContent>
  <xr:revisionPtr revIDLastSave="0" documentId="13_ncr:1_{578A35BF-691D-40B0-BD3F-72FA66ED3FA7}" xr6:coauthVersionLast="45" xr6:coauthVersionMax="45" xr10:uidLastSave="{00000000-0000-0000-0000-000000000000}"/>
  <bookViews>
    <workbookView xWindow="-107" yWindow="-107" windowWidth="20847" windowHeight="11208" xr2:uid="{2022930E-FBE1-480E-92CF-D3B830F59450}"/>
  </bookViews>
  <sheets>
    <sheet name="Investment in General Practice" sheetId="92" r:id="rId1"/>
    <sheet name="Table 1 " sheetId="66" r:id="rId2"/>
    <sheet name="Table 2 " sheetId="67" r:id="rId3"/>
    <sheet name="Fig 1 " sheetId="69" r:id="rId4"/>
    <sheet name="Table 3a" sheetId="100" r:id="rId5"/>
    <sheet name="Table 3b" sheetId="102" r:id="rId6"/>
    <sheet name="Table 3c" sheetId="101" r:id="rId7"/>
    <sheet name="Other Publications" sheetId="93" r:id="rId8"/>
  </sheets>
  <externalReferences>
    <externalReference r:id="rId9"/>
    <externalReference r:id="rId10"/>
    <externalReference r:id="rId11"/>
  </externalReferences>
  <definedNames>
    <definedName name="__top11" localSheetId="3">'[1]1.2'!#REF!</definedName>
    <definedName name="__top11" localSheetId="0">'[1]1.2'!#REF!</definedName>
    <definedName name="__top11" localSheetId="2">'[1]1.2'!#REF!</definedName>
    <definedName name="__top11" localSheetId="4">'[1]1.2'!#REF!</definedName>
    <definedName name="__top11" localSheetId="5">'[1]1.2'!#REF!</definedName>
    <definedName name="__top11" localSheetId="6">'[1]1.2'!#REF!</definedName>
    <definedName name="__top11">'[1]1.2'!#REF!</definedName>
    <definedName name="__top12" localSheetId="3">'[1]1.3'!#REF!</definedName>
    <definedName name="__top12" localSheetId="0">'[1]1.3'!#REF!</definedName>
    <definedName name="__top12" localSheetId="2">'[1]1.3'!#REF!</definedName>
    <definedName name="__top12" localSheetId="4">'[1]1.3'!#REF!</definedName>
    <definedName name="__top12" localSheetId="5">'[1]1.3'!#REF!</definedName>
    <definedName name="__top12" localSheetId="6">'[1]1.3'!#REF!</definedName>
    <definedName name="__top12">'[1]1.3'!#REF!</definedName>
    <definedName name="__top13" localSheetId="3">'[1]1.4'!#REF!</definedName>
    <definedName name="__top13" localSheetId="0">'[1]1.4'!#REF!</definedName>
    <definedName name="__top13" localSheetId="2">'[1]1.4'!#REF!</definedName>
    <definedName name="__top13" localSheetId="4">'[1]1.4'!#REF!</definedName>
    <definedName name="__top13" localSheetId="5">'[1]1.4'!#REF!</definedName>
    <definedName name="__top13" localSheetId="6">'[1]1.4'!#REF!</definedName>
    <definedName name="__top13">'[1]1.4'!#REF!</definedName>
    <definedName name="__top14" localSheetId="3">'[1]1.5'!#REF!</definedName>
    <definedName name="__top14" localSheetId="0">'[1]1.5'!#REF!</definedName>
    <definedName name="__top14" localSheetId="2">'[1]1.5'!#REF!</definedName>
    <definedName name="__top14" localSheetId="4">'[1]1.5'!#REF!</definedName>
    <definedName name="__top14" localSheetId="5">'[1]1.5'!#REF!</definedName>
    <definedName name="__top14" localSheetId="6">'[1]1.5'!#REF!</definedName>
    <definedName name="__top14">'[1]1.5'!#REF!</definedName>
    <definedName name="__top15" localSheetId="3">'[1]1.6'!#REF!</definedName>
    <definedName name="__top15" localSheetId="0">'[1]1.6'!#REF!</definedName>
    <definedName name="__top15" localSheetId="2">'[1]1.6'!#REF!</definedName>
    <definedName name="__top15" localSheetId="4">'[1]1.6'!#REF!</definedName>
    <definedName name="__top15" localSheetId="5">'[1]1.6'!#REF!</definedName>
    <definedName name="__top15" localSheetId="6">'[1]1.6'!#REF!</definedName>
    <definedName name="__top15">'[1]1.6'!#REF!</definedName>
    <definedName name="__top16" localSheetId="3">'[1]1.7'!#REF!</definedName>
    <definedName name="__top16" localSheetId="0">'[1]1.7'!#REF!</definedName>
    <definedName name="__top16" localSheetId="2">'[1]1.7'!#REF!</definedName>
    <definedName name="__top16" localSheetId="4">'[1]1.7'!#REF!</definedName>
    <definedName name="__top16" localSheetId="5">'[1]1.7'!#REF!</definedName>
    <definedName name="__top16" localSheetId="6">'[1]1.7'!#REF!</definedName>
    <definedName name="__top16">'[1]1.7'!#REF!</definedName>
    <definedName name="__top17" localSheetId="3">'[1]1.8'!#REF!</definedName>
    <definedName name="__top17" localSheetId="0">'[1]1.8'!#REF!</definedName>
    <definedName name="__top17" localSheetId="2">'[1]1.8'!#REF!</definedName>
    <definedName name="__top17" localSheetId="4">'[1]1.8'!#REF!</definedName>
    <definedName name="__top17" localSheetId="5">'[1]1.8'!#REF!</definedName>
    <definedName name="__top17" localSheetId="6">'[1]1.8'!#REF!</definedName>
    <definedName name="__top17">'[1]1.8'!#REF!</definedName>
    <definedName name="__top18" localSheetId="3">'[1]1.9'!#REF!</definedName>
    <definedName name="__top18" localSheetId="0">'[1]1.9'!#REF!</definedName>
    <definedName name="__top18" localSheetId="2">'[1]1.9'!#REF!</definedName>
    <definedName name="__top18" localSheetId="4">'[1]1.9'!#REF!</definedName>
    <definedName name="__top18" localSheetId="5">'[1]1.9'!#REF!</definedName>
    <definedName name="__top18" localSheetId="6">'[1]1.9'!#REF!</definedName>
    <definedName name="__top18">'[1]1.9'!#REF!</definedName>
    <definedName name="__top21" localSheetId="3">'[1]2.1'!#REF!</definedName>
    <definedName name="__top21" localSheetId="0">'[1]2.1'!#REF!</definedName>
    <definedName name="__top21" localSheetId="2">'[1]2.1'!#REF!</definedName>
    <definedName name="__top21" localSheetId="4">'[1]2.1'!#REF!</definedName>
    <definedName name="__top21" localSheetId="5">'[1]2.1'!#REF!</definedName>
    <definedName name="__top21" localSheetId="6">'[1]2.1'!#REF!</definedName>
    <definedName name="__top21">'[1]2.1'!#REF!</definedName>
    <definedName name="__top22" localSheetId="3">'[1]2.2'!#REF!</definedName>
    <definedName name="__top22" localSheetId="0">'[1]2.2'!#REF!</definedName>
    <definedName name="__top22" localSheetId="2">'[1]2.2'!#REF!</definedName>
    <definedName name="__top22" localSheetId="4">'[1]2.2'!#REF!</definedName>
    <definedName name="__top22" localSheetId="5">'[1]2.2'!#REF!</definedName>
    <definedName name="__top22" localSheetId="6">'[1]2.2'!#REF!</definedName>
    <definedName name="__top22">'[1]2.2'!#REF!</definedName>
    <definedName name="__top23" localSheetId="3">'[1]2.3'!#REF!</definedName>
    <definedName name="__top23" localSheetId="0">'[1]2.3'!#REF!</definedName>
    <definedName name="__top23" localSheetId="2">'[1]2.3'!#REF!</definedName>
    <definedName name="__top23" localSheetId="4">'[1]2.3'!#REF!</definedName>
    <definedName name="__top23" localSheetId="5">'[1]2.3'!#REF!</definedName>
    <definedName name="__top23" localSheetId="6">'[1]2.3'!#REF!</definedName>
    <definedName name="__top23">'[1]2.3'!#REF!</definedName>
    <definedName name="__top24" localSheetId="3">'[1]2.4'!#REF!</definedName>
    <definedName name="__top24" localSheetId="0">'[1]2.4'!#REF!</definedName>
    <definedName name="__top24" localSheetId="2">'[1]2.4'!#REF!</definedName>
    <definedName name="__top24" localSheetId="4">'[1]2.4'!#REF!</definedName>
    <definedName name="__top24" localSheetId="5">'[1]2.4'!#REF!</definedName>
    <definedName name="__top24" localSheetId="6">'[1]2.4'!#REF!</definedName>
    <definedName name="__top24">'[1]2.4'!#REF!</definedName>
    <definedName name="__top26" localSheetId="3">'[1]2.6'!#REF!</definedName>
    <definedName name="__top26" localSheetId="0">'[1]2.6'!#REF!</definedName>
    <definedName name="__top26" localSheetId="2">'[1]2.6'!#REF!</definedName>
    <definedName name="__top26" localSheetId="4">'[1]2.6'!#REF!</definedName>
    <definedName name="__top26" localSheetId="5">'[1]2.6'!#REF!</definedName>
    <definedName name="__top26" localSheetId="6">'[1]2.6'!#REF!</definedName>
    <definedName name="__top26">'[1]2.6'!#REF!</definedName>
    <definedName name="__top27" localSheetId="3">'[1]2.7'!#REF!</definedName>
    <definedName name="__top27" localSheetId="0">'[1]2.7'!#REF!</definedName>
    <definedName name="__top27" localSheetId="2">'[1]2.7'!#REF!</definedName>
    <definedName name="__top27" localSheetId="4">'[1]2.7'!#REF!</definedName>
    <definedName name="__top27" localSheetId="5">'[1]2.7'!#REF!</definedName>
    <definedName name="__top27" localSheetId="6">'[1]2.7'!#REF!</definedName>
    <definedName name="__top27">'[1]2.7'!#REF!</definedName>
    <definedName name="_A1" localSheetId="3">#REF!</definedName>
    <definedName name="_A1" localSheetId="0">#REF!</definedName>
    <definedName name="_A1" localSheetId="2">#REF!</definedName>
    <definedName name="_A1" localSheetId="4">#REF!</definedName>
    <definedName name="_A1" localSheetId="5">#REF!</definedName>
    <definedName name="_A1" localSheetId="6">#REF!</definedName>
    <definedName name="_A1">#REF!</definedName>
    <definedName name="_Cal05" localSheetId="3">#REF!</definedName>
    <definedName name="_Cal05" localSheetId="0">#REF!</definedName>
    <definedName name="_Cal05" localSheetId="2">#REF!</definedName>
    <definedName name="_Cal05" localSheetId="4">#REF!</definedName>
    <definedName name="_Cal05" localSheetId="5">#REF!</definedName>
    <definedName name="_Cal05" localSheetId="6">#REF!</definedName>
    <definedName name="_Cal05">#REF!</definedName>
    <definedName name="_Cc1" localSheetId="3">#REF!</definedName>
    <definedName name="_Cc1" localSheetId="0">#REF!</definedName>
    <definedName name="_Cc1" localSheetId="2">#REF!</definedName>
    <definedName name="_Cc1" localSheetId="4">#REF!</definedName>
    <definedName name="_Cc1" localSheetId="5">#REF!</definedName>
    <definedName name="_Cc1" localSheetId="6">#REF!</definedName>
    <definedName name="_Cc1">#REF!</definedName>
    <definedName name="_Dd1" localSheetId="3">#REF!</definedName>
    <definedName name="_Dd1" localSheetId="0">#REF!</definedName>
    <definedName name="_Dd1" localSheetId="2">#REF!</definedName>
    <definedName name="_Dd1" localSheetId="4">#REF!</definedName>
    <definedName name="_Dd1" localSheetId="5">#REF!</definedName>
    <definedName name="_Dd1" localSheetId="6">#REF!</definedName>
    <definedName name="_Dd1">#REF!</definedName>
    <definedName name="_Ee1" localSheetId="3">#REF!</definedName>
    <definedName name="_Ee1" localSheetId="0">#REF!</definedName>
    <definedName name="_Ee1" localSheetId="2">#REF!</definedName>
    <definedName name="_Ee1" localSheetId="4">#REF!</definedName>
    <definedName name="_Ee1" localSheetId="5">#REF!</definedName>
    <definedName name="_Ee1" localSheetId="6">#REF!</definedName>
    <definedName name="_Ee1">#REF!</definedName>
    <definedName name="_Ff1" localSheetId="3">'[2]Non-Dispensing no help'!#REF!</definedName>
    <definedName name="_Ff1" localSheetId="0">'[2]Non-Dispensing no help'!#REF!</definedName>
    <definedName name="_Ff1" localSheetId="2">'[2]Non-Dispensing no help'!#REF!</definedName>
    <definedName name="_Ff1" localSheetId="4">'[2]Non-Dispensing no help'!#REF!</definedName>
    <definedName name="_Ff1" localSheetId="5">'[2]Non-Dispensing no help'!#REF!</definedName>
    <definedName name="_Ff1" localSheetId="6">'[2]Non-Dispensing no help'!#REF!</definedName>
    <definedName name="_Ff1">'[2]Non-Dispensing no help'!#REF!</definedName>
    <definedName name="_xlnm._FilterDatabase" localSheetId="4" hidden="1">'Table 3a'!$B$7:$D$7</definedName>
    <definedName name="_ftn1" localSheetId="0">'Investment in General Practice'!$B$34</definedName>
    <definedName name="_ftnref1" localSheetId="0">'Investment in General Practice'!#REF!</definedName>
    <definedName name="_Hlk521578818" localSheetId="0">'Investment in General Practice'!$B$22</definedName>
    <definedName name="a" localSheetId="3">'[2]Non-Dispensing no help'!#REF!</definedName>
    <definedName name="a" localSheetId="0">'[2]Non-Dispensing no help'!#REF!</definedName>
    <definedName name="a" localSheetId="2">'[2]Non-Dispensing no help'!#REF!</definedName>
    <definedName name="a" localSheetId="4">'[2]Non-Dispensing no help'!#REF!</definedName>
    <definedName name="a" localSheetId="5">'[2]Non-Dispensing no help'!#REF!</definedName>
    <definedName name="a" localSheetId="6">'[2]Non-Dispensing no help'!#REF!</definedName>
    <definedName name="a">'[2]Non-Dispensing no help'!#REF!</definedName>
    <definedName name="Dawn05" localSheetId="3">#REF!</definedName>
    <definedName name="Dawn05" localSheetId="0">#REF!</definedName>
    <definedName name="Dawn05" localSheetId="2">#REF!</definedName>
    <definedName name="Dawn05" localSheetId="4">#REF!</definedName>
    <definedName name="Dawn05" localSheetId="5">#REF!</definedName>
    <definedName name="Dawn05" localSheetId="6">#REF!</definedName>
    <definedName name="Dawn05">#REF!</definedName>
    <definedName name="def_top1" localSheetId="3">'[1]Definitions and Changes'!#REF!</definedName>
    <definedName name="def_top1" localSheetId="0">'[1]Definitions and Changes'!#REF!</definedName>
    <definedName name="def_top1" localSheetId="2">'[1]Definitions and Changes'!#REF!</definedName>
    <definedName name="def_top1" localSheetId="4">'[1]Definitions and Changes'!#REF!</definedName>
    <definedName name="def_top1" localSheetId="5">'[1]Definitions and Changes'!#REF!</definedName>
    <definedName name="def_top1" localSheetId="6">'[1]Definitions and Changes'!#REF!</definedName>
    <definedName name="def_top1">'[1]Definitions and Changes'!#REF!</definedName>
    <definedName name="foot21" localSheetId="3">'[1]2.1'!#REF!</definedName>
    <definedName name="foot21" localSheetId="0">'[1]2.1'!#REF!</definedName>
    <definedName name="foot21" localSheetId="2">'[1]2.1'!#REF!</definedName>
    <definedName name="foot21" localSheetId="4">'[1]2.1'!#REF!</definedName>
    <definedName name="foot21" localSheetId="5">'[1]2.1'!#REF!</definedName>
    <definedName name="foot21" localSheetId="6">'[1]2.1'!#REF!</definedName>
    <definedName name="foot21">'[1]2.1'!#REF!</definedName>
    <definedName name="Footnote11" localSheetId="3">#REF!</definedName>
    <definedName name="Footnote11" localSheetId="0">#REF!</definedName>
    <definedName name="Footnote11" localSheetId="2">#REF!</definedName>
    <definedName name="Footnote11" localSheetId="4">#REF!</definedName>
    <definedName name="Footnote11" localSheetId="5">#REF!</definedName>
    <definedName name="Footnote11" localSheetId="6">#REF!</definedName>
    <definedName name="Footnote11">#REF!</definedName>
    <definedName name="Footnote111" localSheetId="3">'[3]Table 1.8'!#REF!</definedName>
    <definedName name="Footnote111" localSheetId="0">'[3]Table 1.8'!#REF!</definedName>
    <definedName name="Footnote111" localSheetId="2">'[3]Table 1.8'!#REF!</definedName>
    <definedName name="Footnote111" localSheetId="4">'[3]Table 1.8'!#REF!</definedName>
    <definedName name="Footnote111" localSheetId="5">'[3]Table 1.8'!#REF!</definedName>
    <definedName name="Footnote111" localSheetId="6">'[3]Table 1.8'!#REF!</definedName>
    <definedName name="Footnote111">'[3]Table 1.8'!#REF!</definedName>
    <definedName name="Footnote12" localSheetId="3">#REF!</definedName>
    <definedName name="Footnote12" localSheetId="0">#REF!</definedName>
    <definedName name="Footnote12" localSheetId="2">#REF!</definedName>
    <definedName name="Footnote12" localSheetId="4">#REF!</definedName>
    <definedName name="Footnote12" localSheetId="5">#REF!</definedName>
    <definedName name="Footnote12" localSheetId="6">#REF!</definedName>
    <definedName name="Footnote12">#REF!</definedName>
    <definedName name="Footnote13" localSheetId="3">'[3]Table 1.1'!#REF!</definedName>
    <definedName name="Footnote13" localSheetId="0">'[3]Table 1.1'!#REF!</definedName>
    <definedName name="Footnote13" localSheetId="2">'[3]Table 1.1'!#REF!</definedName>
    <definedName name="Footnote13" localSheetId="4">'[3]Table 1.1'!#REF!</definedName>
    <definedName name="Footnote13" localSheetId="5">'[3]Table 1.1'!#REF!</definedName>
    <definedName name="Footnote13" localSheetId="6">'[3]Table 1.1'!#REF!</definedName>
    <definedName name="Footnote13">'[3]Table 1.1'!#REF!</definedName>
    <definedName name="Footnote14" localSheetId="3">'[3]Table 1.2'!#REF!</definedName>
    <definedName name="Footnote14" localSheetId="0">'[3]Table 1.2'!#REF!</definedName>
    <definedName name="Footnote14" localSheetId="2">'[3]Table 1.2'!#REF!</definedName>
    <definedName name="Footnote14" localSheetId="4">'[3]Table 1.2'!#REF!</definedName>
    <definedName name="Footnote14" localSheetId="5">'[3]Table 1.2'!#REF!</definedName>
    <definedName name="Footnote14" localSheetId="6">'[3]Table 1.2'!#REF!</definedName>
    <definedName name="Footnote14">'[3]Table 1.2'!#REF!</definedName>
    <definedName name="Footnote15" localSheetId="3">'[3]Table 1.3'!#REF!</definedName>
    <definedName name="Footnote15" localSheetId="0">'[3]Table 1.3'!#REF!</definedName>
    <definedName name="Footnote15" localSheetId="2">'[3]Table 1.3'!#REF!</definedName>
    <definedName name="Footnote15" localSheetId="4">'[3]Table 1.3'!#REF!</definedName>
    <definedName name="Footnote15" localSheetId="5">'[3]Table 1.3'!#REF!</definedName>
    <definedName name="Footnote15" localSheetId="6">'[3]Table 1.3'!#REF!</definedName>
    <definedName name="Footnote15">'[3]Table 1.3'!#REF!</definedName>
    <definedName name="Footnote16" localSheetId="3">#REF!</definedName>
    <definedName name="Footnote16" localSheetId="0">#REF!</definedName>
    <definedName name="Footnote16" localSheetId="2">#REF!</definedName>
    <definedName name="Footnote16" localSheetId="4">#REF!</definedName>
    <definedName name="Footnote16" localSheetId="5">#REF!</definedName>
    <definedName name="Footnote16" localSheetId="6">#REF!</definedName>
    <definedName name="Footnote16">#REF!</definedName>
    <definedName name="Footnote17" localSheetId="3">#REF!</definedName>
    <definedName name="Footnote17" localSheetId="0">#REF!</definedName>
    <definedName name="Footnote17" localSheetId="2">#REF!</definedName>
    <definedName name="Footnote17" localSheetId="4">#REF!</definedName>
    <definedName name="Footnote17" localSheetId="5">#REF!</definedName>
    <definedName name="Footnote17" localSheetId="6">#REF!</definedName>
    <definedName name="Footnote17">#REF!</definedName>
    <definedName name="Footnote21" localSheetId="3">#REF!</definedName>
    <definedName name="Footnote21" localSheetId="0">#REF!</definedName>
    <definedName name="Footnote21" localSheetId="2">#REF!</definedName>
    <definedName name="Footnote21" localSheetId="4">#REF!</definedName>
    <definedName name="Footnote21" localSheetId="5">#REF!</definedName>
    <definedName name="Footnote21" localSheetId="6">#REF!</definedName>
    <definedName name="Footnote21">#REF!</definedName>
    <definedName name="Footnote22" localSheetId="3">'[3]Table 2.1'!#REF!</definedName>
    <definedName name="Footnote22" localSheetId="0">'[3]Table 2.1'!#REF!</definedName>
    <definedName name="Footnote22" localSheetId="2">'[3]Table 2.1'!#REF!</definedName>
    <definedName name="Footnote22" localSheetId="4">'[3]Table 2.1'!#REF!</definedName>
    <definedName name="Footnote22" localSheetId="5">'[3]Table 2.1'!#REF!</definedName>
    <definedName name="Footnote22" localSheetId="6">'[3]Table 2.1'!#REF!</definedName>
    <definedName name="Footnote22">'[3]Table 2.1'!#REF!</definedName>
    <definedName name="Footnote23" localSheetId="3">#REF!</definedName>
    <definedName name="Footnote23" localSheetId="0">#REF!</definedName>
    <definedName name="Footnote23" localSheetId="2">#REF!</definedName>
    <definedName name="Footnote23" localSheetId="4">#REF!</definedName>
    <definedName name="Footnote23" localSheetId="5">#REF!</definedName>
    <definedName name="Footnote23" localSheetId="6">#REF!</definedName>
    <definedName name="Footnote23">#REF!</definedName>
    <definedName name="Footnote24" localSheetId="3">#REF!</definedName>
    <definedName name="Footnote24" localSheetId="0">#REF!</definedName>
    <definedName name="Footnote24" localSheetId="2">#REF!</definedName>
    <definedName name="Footnote24" localSheetId="4">#REF!</definedName>
    <definedName name="Footnote24" localSheetId="5">#REF!</definedName>
    <definedName name="Footnote24" localSheetId="6">#REF!</definedName>
    <definedName name="Footnote24">#REF!</definedName>
    <definedName name="Footnote25" localSheetId="3">#REF!</definedName>
    <definedName name="Footnote25" localSheetId="0">#REF!</definedName>
    <definedName name="Footnote25" localSheetId="2">#REF!</definedName>
    <definedName name="Footnote25" localSheetId="4">#REF!</definedName>
    <definedName name="Footnote25" localSheetId="5">#REF!</definedName>
    <definedName name="Footnote25" localSheetId="6">#REF!</definedName>
    <definedName name="Footnote25">#REF!</definedName>
    <definedName name="Footnote26" localSheetId="3">#REF!</definedName>
    <definedName name="Footnote26" localSheetId="0">#REF!</definedName>
    <definedName name="Footnote26" localSheetId="2">#REF!</definedName>
    <definedName name="Footnote26" localSheetId="4">#REF!</definedName>
    <definedName name="Footnote26" localSheetId="5">#REF!</definedName>
    <definedName name="Footnote26" localSheetId="6">#REF!</definedName>
    <definedName name="Footnote26">#REF!</definedName>
    <definedName name="Footnote27" localSheetId="3">#REF!</definedName>
    <definedName name="Footnote27" localSheetId="0">#REF!</definedName>
    <definedName name="Footnote27" localSheetId="2">#REF!</definedName>
    <definedName name="Footnote27" localSheetId="4">#REF!</definedName>
    <definedName name="Footnote27" localSheetId="5">#REF!</definedName>
    <definedName name="Footnote27" localSheetId="6">#REF!</definedName>
    <definedName name="Footnote27">#REF!</definedName>
    <definedName name="Footnote28" localSheetId="3">#REF!</definedName>
    <definedName name="Footnote28" localSheetId="0">#REF!</definedName>
    <definedName name="Footnote28" localSheetId="2">#REF!</definedName>
    <definedName name="Footnote28" localSheetId="4">#REF!</definedName>
    <definedName name="Footnote28" localSheetId="5">#REF!</definedName>
    <definedName name="Footnote28" localSheetId="6">#REF!</definedName>
    <definedName name="Footnote28">#REF!</definedName>
    <definedName name="Footnote41" localSheetId="3">'[3]Table 4.1'!#REF!</definedName>
    <definedName name="Footnote41" localSheetId="0">'[3]Table 4.1'!#REF!</definedName>
    <definedName name="Footnote41" localSheetId="2">'[3]Table 4.1'!#REF!</definedName>
    <definedName name="Footnote41" localSheetId="4">'[3]Table 4.1'!#REF!</definedName>
    <definedName name="Footnote41" localSheetId="5">'[3]Table 4.1'!#REF!</definedName>
    <definedName name="Footnote41" localSheetId="6">'[3]Table 4.1'!#REF!</definedName>
    <definedName name="Footnote41">'[3]Table 4.1'!#REF!</definedName>
    <definedName name="newname1" localSheetId="3">#REF!</definedName>
    <definedName name="newname1" localSheetId="0">#REF!</definedName>
    <definedName name="newname1" localSheetId="2">#REF!</definedName>
    <definedName name="newname1" localSheetId="4">#REF!</definedName>
    <definedName name="newname1" localSheetId="5">#REF!</definedName>
    <definedName name="newname1" localSheetId="6">#REF!</definedName>
    <definedName name="newname1">#REF!</definedName>
    <definedName name="OLE_LINK1" localSheetId="4">'Table 3a'!#REF!</definedName>
    <definedName name="_xlnm.Print_Area" localSheetId="3">'Fig 1 '!$B$1:$K$24</definedName>
    <definedName name="_xlnm.Print_Area" localSheetId="0">'Investment in General Practice'!$B$1:$B$44</definedName>
    <definedName name="_xlnm.Print_Area" localSheetId="7">'Other Publications'!$B$1:$C$34</definedName>
    <definedName name="_xlnm.Print_Area" localSheetId="1">'Table 1 '!$B$1:$H$18</definedName>
    <definedName name="_xlnm.Print_Area" localSheetId="2">'Table 2 '!$B$1:$H$18</definedName>
    <definedName name="_xlnm.Print_Area" localSheetId="4">'Table 3a'!$B$1:$J$90</definedName>
    <definedName name="_xlnm.Print_Area" localSheetId="5">'Table 3b'!$B$1:$H$67</definedName>
    <definedName name="_xlnm.Print_Area" localSheetId="6">'Table 3c'!$B$1:$G$44</definedName>
    <definedName name="_xlnm.Print_Titles" localSheetId="5">'Table 3b'!$3:$5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100" l="1"/>
  <c r="F34" i="101" l="1"/>
  <c r="F35" i="101" s="1"/>
  <c r="E34" i="101"/>
  <c r="D34" i="101"/>
  <c r="C34" i="101"/>
  <c r="G33" i="101"/>
  <c r="G32" i="101"/>
  <c r="G31" i="101"/>
  <c r="G30" i="101"/>
  <c r="G29" i="101"/>
  <c r="G28" i="101"/>
  <c r="G27" i="101"/>
  <c r="E26" i="101"/>
  <c r="D26" i="101"/>
  <c r="C25" i="101"/>
  <c r="F22" i="101"/>
  <c r="E22" i="101"/>
  <c r="D22" i="101"/>
  <c r="C22" i="101"/>
  <c r="G21" i="101"/>
  <c r="G20" i="101"/>
  <c r="G19" i="101"/>
  <c r="G18" i="101"/>
  <c r="F15" i="101"/>
  <c r="D15" i="101"/>
  <c r="G14" i="101"/>
  <c r="G13" i="101"/>
  <c r="G12" i="101"/>
  <c r="G11" i="101"/>
  <c r="G10" i="101"/>
  <c r="E15" i="101"/>
  <c r="G8" i="101"/>
  <c r="G51" i="102"/>
  <c r="G43" i="102"/>
  <c r="G37" i="102"/>
  <c r="F29" i="102"/>
  <c r="E29" i="102"/>
  <c r="D29" i="102"/>
  <c r="C29" i="102"/>
  <c r="F23" i="102"/>
  <c r="E23" i="102"/>
  <c r="D23" i="102"/>
  <c r="C23" i="102"/>
  <c r="F17" i="102"/>
  <c r="E17" i="102"/>
  <c r="D17" i="102"/>
  <c r="C17" i="102"/>
  <c r="G28" i="102"/>
  <c r="G27" i="102"/>
  <c r="G26" i="102"/>
  <c r="G25" i="102"/>
  <c r="G22" i="102"/>
  <c r="G21" i="102"/>
  <c r="G20" i="102"/>
  <c r="G19" i="102"/>
  <c r="G16" i="102"/>
  <c r="G15" i="102"/>
  <c r="F13" i="102"/>
  <c r="E13" i="102"/>
  <c r="D13" i="102"/>
  <c r="C13" i="102"/>
  <c r="G12" i="102"/>
  <c r="G10" i="102"/>
  <c r="G9" i="102"/>
  <c r="G8" i="102"/>
  <c r="G7" i="102"/>
  <c r="L41" i="100"/>
  <c r="J41" i="100"/>
  <c r="H41" i="100"/>
  <c r="F41" i="100"/>
  <c r="D41" i="100"/>
  <c r="G17" i="102" l="1"/>
  <c r="C35" i="101"/>
  <c r="G22" i="101"/>
  <c r="D35" i="101"/>
  <c r="E35" i="101"/>
  <c r="G34" i="101"/>
  <c r="G25" i="101"/>
  <c r="G26" i="101"/>
  <c r="G9" i="101"/>
  <c r="F30" i="102"/>
  <c r="C15" i="101"/>
  <c r="E30" i="102"/>
  <c r="G29" i="102"/>
  <c r="G23" i="102"/>
  <c r="D30" i="102"/>
  <c r="C30" i="102"/>
  <c r="G13" i="102"/>
  <c r="L35" i="100"/>
  <c r="J35" i="100"/>
  <c r="H35" i="100"/>
  <c r="F35" i="100"/>
  <c r="D35" i="100"/>
  <c r="L27" i="100"/>
  <c r="J27" i="100"/>
  <c r="H27" i="100"/>
  <c r="F27" i="100"/>
  <c r="D27" i="100"/>
  <c r="L21" i="100"/>
  <c r="J21" i="100"/>
  <c r="H21" i="100"/>
  <c r="F21" i="100"/>
  <c r="D21" i="100"/>
  <c r="G15" i="101" l="1"/>
  <c r="G35" i="101"/>
  <c r="G30" i="102"/>
  <c r="G47" i="102" s="1"/>
  <c r="H28" i="100"/>
  <c r="H45" i="100" s="1"/>
  <c r="J28" i="100"/>
  <c r="J45" i="100" s="1"/>
  <c r="L28" i="100"/>
  <c r="L45" i="100" s="1"/>
  <c r="L48" i="100" s="1"/>
  <c r="L52" i="100" s="1"/>
  <c r="L56" i="100" s="1"/>
  <c r="D28" i="100"/>
  <c r="D45" i="100" s="1"/>
  <c r="F28" i="100"/>
  <c r="F45" i="100" s="1"/>
  <c r="G52" i="102" l="1"/>
  <c r="H48" i="100"/>
  <c r="D48" i="100"/>
  <c r="J48" i="100"/>
  <c r="F48" i="100"/>
  <c r="G56" i="102" l="1"/>
  <c r="F52" i="100"/>
  <c r="D52" i="100"/>
  <c r="J52" i="100"/>
  <c r="H52" i="100"/>
  <c r="G60" i="102" l="1"/>
  <c r="D56" i="100"/>
  <c r="F56" i="100"/>
  <c r="H56" i="100"/>
  <c r="J56" i="100"/>
</calcChain>
</file>

<file path=xl/sharedStrings.xml><?xml version="1.0" encoding="utf-8"?>
<sst xmlns="http://schemas.openxmlformats.org/spreadsheetml/2006/main" count="315" uniqueCount="224">
  <si>
    <t>Premises</t>
  </si>
  <si>
    <t>GP Extended Hours Access</t>
  </si>
  <si>
    <t>Global Sum</t>
  </si>
  <si>
    <t>Quality Aspiration Payments</t>
  </si>
  <si>
    <t>Quality Achievement Payments</t>
  </si>
  <si>
    <t>Total Enhanced Services</t>
  </si>
  <si>
    <t>Out of Hours</t>
  </si>
  <si>
    <t>Minor Surgery</t>
  </si>
  <si>
    <t>Learning Disabilities</t>
  </si>
  <si>
    <t>Seniority</t>
  </si>
  <si>
    <t>Doctors Retainer Scheme Payments</t>
  </si>
  <si>
    <t>Locum Allowances consisting of:</t>
  </si>
  <si>
    <t>a) Adoptive, paternity and maternity</t>
  </si>
  <si>
    <t>b) Sickness</t>
  </si>
  <si>
    <t>c) Suspended Doctors</t>
  </si>
  <si>
    <t>Prolonged Study Leave</t>
  </si>
  <si>
    <t>Total Net of Dispensing</t>
  </si>
  <si>
    <t xml:space="preserve">Total Enhanced Services </t>
  </si>
  <si>
    <t>GP Extended Hours Access (GMS, PMS)</t>
  </si>
  <si>
    <t>Global Sum/MPIG (GMS only)</t>
  </si>
  <si>
    <t>e = estimated</t>
  </si>
  <si>
    <t>r = revised</t>
  </si>
  <si>
    <t xml:space="preserve">2015/16 </t>
  </si>
  <si>
    <t xml:space="preserve">2016/17 </t>
  </si>
  <si>
    <t xml:space="preserve">GMS </t>
  </si>
  <si>
    <t xml:space="preserve">PMS </t>
  </si>
  <si>
    <t xml:space="preserve">Outturn </t>
  </si>
  <si>
    <t>PMS</t>
  </si>
  <si>
    <t>2015/16</t>
  </si>
  <si>
    <t>2016/17</t>
  </si>
  <si>
    <t xml:space="preserve">Total Spend </t>
  </si>
  <si>
    <t>£ thousands</t>
  </si>
  <si>
    <t>General Practice Workforce Programmes  </t>
  </si>
  <si>
    <t xml:space="preserve"> Outturn </t>
  </si>
  <si>
    <t xml:space="preserve">2017/18 </t>
  </si>
  <si>
    <t>2017/18</t>
  </si>
  <si>
    <t>England</t>
  </si>
  <si>
    <t>Total Other Payments</t>
  </si>
  <si>
    <t>Subtotal</t>
  </si>
  <si>
    <r>
      <t xml:space="preserve">APMS </t>
    </r>
    <r>
      <rPr>
        <vertAlign val="superscript"/>
        <sz val="11"/>
        <color rgb="FF000000"/>
        <rFont val="Arial"/>
        <family val="2"/>
      </rPr>
      <t xml:space="preserve"> </t>
    </r>
  </si>
  <si>
    <t>Contents</t>
  </si>
  <si>
    <t>Further Information</t>
  </si>
  <si>
    <t>Contact Details</t>
  </si>
  <si>
    <t>Return to Contents</t>
  </si>
  <si>
    <t>£ millions</t>
  </si>
  <si>
    <t xml:space="preserve">   Cash Terms</t>
  </si>
  <si>
    <t xml:space="preserve">   % Change</t>
  </si>
  <si>
    <t xml:space="preserve">   Real Terms</t>
  </si>
  <si>
    <t>Note: Further information on how the Real Terms figures have been calculated using the GDP deflator can be found at:</t>
  </si>
  <si>
    <t>https://www.gov.uk/government/publications/gross-domestic-product-gdp-deflators-user-guide</t>
  </si>
  <si>
    <t>Real terms figures have been based on unrounded figures.</t>
  </si>
  <si>
    <t xml:space="preserve">                                                                                                                                                           </t>
  </si>
  <si>
    <t>Table 3a: Summary Table, England</t>
  </si>
  <si>
    <t>Table 3b: Detailed Table, England</t>
  </si>
  <si>
    <t>Table 3c: Supplementary Information, England</t>
  </si>
  <si>
    <t>e</t>
  </si>
  <si>
    <t>Dispensary Services Quality Scheme (DSQS)</t>
  </si>
  <si>
    <t>PCO Administered Funds</t>
  </si>
  <si>
    <t>Total PCO Administered Funds</t>
  </si>
  <si>
    <r>
      <t>Meningitis</t>
    </r>
    <r>
      <rPr>
        <vertAlign val="superscript"/>
        <sz val="11"/>
        <color rgb="FF231F20"/>
        <rFont val="Arial"/>
        <family val="2"/>
      </rPr>
      <t>3</t>
    </r>
  </si>
  <si>
    <t>d) Other Locum payments</t>
  </si>
  <si>
    <t>Influenza and Pneumococcal Immunisations Scheme</t>
  </si>
  <si>
    <t xml:space="preserve">Quality and Outcomes Framework </t>
  </si>
  <si>
    <t xml:space="preserve">Total Quality and Outcomes Framework </t>
  </si>
  <si>
    <t>Balance of PMS Expenditure</t>
  </si>
  <si>
    <t>MPIG Correction Factor</t>
  </si>
  <si>
    <t>Childhood Vaccination and Immunisation Scheme</t>
  </si>
  <si>
    <t>Total of All Dispensing Fees</t>
  </si>
  <si>
    <t>Total Including Reimbursement of Drugs</t>
  </si>
  <si>
    <t xml:space="preserve">2018/19 </t>
  </si>
  <si>
    <t>2018/19</t>
  </si>
  <si>
    <t>Data quality</t>
  </si>
  <si>
    <t>To access data tables, select the table headings or tabs.
To return to contents click 'Return to contents' link at the top of each page.</t>
  </si>
  <si>
    <t>Other Publications</t>
  </si>
  <si>
    <t xml:space="preserve">Current Link:          </t>
  </si>
  <si>
    <t>https://digital.nhs.uk/data-and-information/areas-of-interest/workforce/technical-steering-committee-tsc</t>
  </si>
  <si>
    <t>A table showing the annual uplift applied to the GMS contract across the UK since the 2004/05 contract year</t>
  </si>
  <si>
    <t xml:space="preserve">Summary: </t>
  </si>
  <si>
    <t>This report details NHS Payments to General Practice in England, analysed by individual provider of general practice services and main payment category.</t>
  </si>
  <si>
    <t>https://digital.nhs.uk/data-and-information/publications/statistical/gp-earnings-and-expenses-estimates</t>
  </si>
  <si>
    <t>This report presents earnings and expenses estimates for GPs working in the UK under a GMS or PMS contract.</t>
  </si>
  <si>
    <t>https://digital.nhs.uk/data-and-information/publications/statistical/quality-and-outcomes-framework-achievement-prevalence-and-exceptions-data</t>
  </si>
  <si>
    <t xml:space="preserve">https://digital.nhs.uk/data-and-information/publications/statistical/general-and-personal-medical-services </t>
  </si>
  <si>
    <t>NHS Workforce Statistics</t>
  </si>
  <si>
    <t xml:space="preserve">Series Link:          </t>
  </si>
  <si>
    <t>https://digital.nhs.uk/data-and-information/publications/statistical/nhs-workforce-statistics</t>
  </si>
  <si>
    <t>An overview covering numbers of NHS Hospital and Community Health Service (HCHS) staff groups working in Trusts and CCGs in England (excluding primary care staff). Data is available as headcount and full-time equivalents.:</t>
  </si>
  <si>
    <t>Publications Calendar</t>
  </si>
  <si>
    <t>http://digital.nhs.uk/pubs/calendar</t>
  </si>
  <si>
    <t>https://digital.nhs.uk/data-and-information/publications/statistical/investment-
in-general-practice</t>
  </si>
  <si>
    <t>r</t>
  </si>
  <si>
    <r>
      <t>Other</t>
    </r>
    <r>
      <rPr>
        <vertAlign val="superscript"/>
        <sz val="11"/>
        <color rgb="FF000000"/>
        <rFont val="Arial"/>
        <family val="2"/>
      </rPr>
      <t>1</t>
    </r>
  </si>
  <si>
    <t>This part of NHS Digital’s website shows what is intended to be published over the next 12 months.</t>
  </si>
  <si>
    <t>UK Contract Uplift 2004/05 to 2018/19</t>
  </si>
  <si>
    <t xml:space="preserve">Introduction </t>
  </si>
  <si>
    <t>r= revised</t>
  </si>
  <si>
    <t xml:space="preserve">Link to previous publications:
</t>
  </si>
  <si>
    <t xml:space="preserve">https://digital.nhs.uk/data-and-information/publications/statistical/investment-in-general-practice  </t>
  </si>
  <si>
    <t>https://digital.nhs.uk/data-and-information/publications/statistical/nhs-payments-to-general-practice</t>
  </si>
  <si>
    <t>General Practice Workforce</t>
  </si>
  <si>
    <t>The general practice data shows numbers and details of GPs, Nurses, Direct Patient Care and Admin/Non-Clinical staff working in General Practice in England, along with information on their practices, staff, patients, and the services they provide.</t>
  </si>
  <si>
    <t>The Quality and Outcomes Framework (QOF) was introduced as part of the General Medical Services (GMS) contract on 1 April 2004. The objective of the QOF is to improve the quality of care patients are given by rewarding practices for the quality of care they provide to their patients.</t>
  </si>
  <si>
    <t>1. The 'other' column contains expenditure where it is not possible to split the expenditure between GMS/PMS/APMS.</t>
  </si>
  <si>
    <t>2019/20</t>
  </si>
  <si>
    <t>Table 2: Investment in General Practice in England 2015/16 to 2019/20, Cash and Real Terms</t>
  </si>
  <si>
    <t xml:space="preserve">2019/20 </t>
  </si>
  <si>
    <t>Table 3c: Supplementary Information 2019/20</t>
  </si>
  <si>
    <t xml:space="preserve">Services for Violent Patients </t>
  </si>
  <si>
    <t xml:space="preserve">Table 1: Investment in General Practice in England 2015/16 to 2019/20 (excluding reimbursement of drugs), cash and real terms </t>
  </si>
  <si>
    <t>Table 2: Total investment in General Practice in England 2015/16 to 2019/20, cash and real terms</t>
  </si>
  <si>
    <t>Figure 1:  Investment in General Practice in England 2015/16 to 2019/20</t>
  </si>
  <si>
    <t>Investment in General Practice 2014/15 to 2018/19 England, Wales, Northern Ireland and Scotland</t>
  </si>
  <si>
    <t>Table 3b: Reported Investment in General Practice in England, 2019/20</t>
  </si>
  <si>
    <t xml:space="preserve">Investment in General Practice in England, 2015/16 to 2019/20 </t>
  </si>
  <si>
    <t>Other Selected Services</t>
  </si>
  <si>
    <t>Primary Care Network Leadership</t>
  </si>
  <si>
    <t>Primary Care Network Participation</t>
  </si>
  <si>
    <t>Primary Care Network Workforce</t>
  </si>
  <si>
    <t>Primary Care Network Support</t>
  </si>
  <si>
    <t>Primary Care Network Extended Hours Access</t>
  </si>
  <si>
    <t>Direct Enhanced Services</t>
  </si>
  <si>
    <t>Out of Area in Hours Urgent Care</t>
  </si>
  <si>
    <t>Pertussis</t>
  </si>
  <si>
    <t>Rotavirus and Shingles Immunisation</t>
  </si>
  <si>
    <t>Clinical Negligence Scheme for General Practice</t>
  </si>
  <si>
    <t>APMS Essential and Additional Services and Other Payments</t>
  </si>
  <si>
    <t xml:space="preserve">APMS  Enhanced Services </t>
  </si>
  <si>
    <r>
      <t xml:space="preserve">Author: </t>
    </r>
    <r>
      <rPr>
        <sz val="11"/>
        <rFont val="Arial"/>
        <family val="2"/>
      </rPr>
      <t>Primary Care Finance Team, NHS England and NHS Improvement</t>
    </r>
  </si>
  <si>
    <t>Source: NHS England and NHS Improvement</t>
  </si>
  <si>
    <t>Total Other Selected Services</t>
  </si>
  <si>
    <t>-</t>
  </si>
  <si>
    <t>Non DES Item Pneumococcal Vaccine, childhood immunisation main programme</t>
  </si>
  <si>
    <t>https://www.gov.uk/government/statistics/gdp-deflators-at-market-prices-and-money-gdp-june-2020-quarterly-national-accounts</t>
  </si>
  <si>
    <t>Key highlights</t>
  </si>
  <si>
    <t>Key facts</t>
  </si>
  <si>
    <t>Figure 1: Investment in General Practice in England 2015/16 to 2019/20</t>
  </si>
  <si>
    <t>Table 3a: Summary of Reported Investment in General Practice in England 2015/16 to 2019/20</t>
  </si>
  <si>
    <t>Local Incentive Schemes (GMS, PMS)</t>
  </si>
  <si>
    <t>New Models of Care</t>
  </si>
  <si>
    <t>For all other notes, please see table 3a.</t>
  </si>
  <si>
    <t>Local Incentive Schemes</t>
  </si>
  <si>
    <t>IT (incl. centrally funded IM and T)</t>
  </si>
  <si>
    <t>Improving Access to General Practice</t>
  </si>
  <si>
    <t>Estates and Technology Transformation Programme</t>
  </si>
  <si>
    <t>Other General Practice Forward View Programmes</t>
  </si>
  <si>
    <t>Cost of Dispensing Fees</t>
  </si>
  <si>
    <t>Investment by Trusts in General Practice Services in A and E</t>
  </si>
  <si>
    <t>1. The 'other' column contains expenditure where it is not possible to split the expenditure down between GMS/PMS/APMS.</t>
  </si>
  <si>
    <r>
      <t>APMS</t>
    </r>
    <r>
      <rPr>
        <vertAlign val="superscript"/>
        <sz val="11"/>
        <color rgb="FF000000"/>
        <rFont val="Arial"/>
        <family val="2"/>
      </rPr>
      <t xml:space="preserve"> </t>
    </r>
  </si>
  <si>
    <t>Total Direct Enhanced Services</t>
  </si>
  <si>
    <t>Appraiser Costs</t>
  </si>
  <si>
    <t xml:space="preserve">2. The Extended Hours DES was paid to individual practices for the first three months of 2019/20 and via the PCN contract from 1 July 2019. </t>
  </si>
  <si>
    <r>
      <t>Extended Hours Access</t>
    </r>
    <r>
      <rPr>
        <vertAlign val="superscript"/>
        <sz val="11"/>
        <color rgb="FF000000"/>
        <rFont val="Arial"/>
        <family val="2"/>
      </rPr>
      <t>2</t>
    </r>
  </si>
  <si>
    <r>
      <t>PCO Administered Funds Other</t>
    </r>
    <r>
      <rPr>
        <vertAlign val="superscript"/>
        <sz val="11"/>
        <color rgb="FF000000"/>
        <rFont val="Arial"/>
        <family val="2"/>
      </rPr>
      <t>4</t>
    </r>
  </si>
  <si>
    <t>This report details the investment in General Practice from 2014/15 to 2018/19. It draws on information obtained from country level financial monitoring reports discussed by the Technical Steering Committee (TSC).</t>
  </si>
  <si>
    <t>NHS Payments to General Practice, England, 2019/20 </t>
  </si>
  <si>
    <t xml:space="preserve">2018/19 GP Earnings and Expenses Estimates </t>
  </si>
  <si>
    <t>The Quality and Outcomes Framework Achievement, prevalence and exceptions data - 2019/20</t>
  </si>
  <si>
    <t>3. Payments for the Meningococcal refreshers' vaccination programme are included here.</t>
  </si>
  <si>
    <t>4. Additional training costs met by Health Education England were included in PCO Administered Funds for the first time in the 2016/17 publication. In addition, payments to the BSA for additional employers' NHS pension contributions (6.3%) made on behalf of practices were included for the first time in 2019/20 at a total cost of £298m.</t>
  </si>
  <si>
    <t>Email: england.pcfinancegroup@nhs.net</t>
  </si>
  <si>
    <t>https://www.nhsbsa.nhs.uk/statistical-collections</t>
  </si>
  <si>
    <r>
      <t>·</t>
    </r>
    <r>
      <rPr>
        <sz val="7"/>
        <rFont val="Times New Roman"/>
        <family val="1"/>
      </rPr>
      <t>     </t>
    </r>
    <r>
      <rPr>
        <sz val="11"/>
        <rFont val="Arial"/>
        <family val="2"/>
      </rPr>
      <t>The Global Sum increase is due to the pay and expenses uplifts as agreed in Investment and Evolution - a five year contract framework agreement.</t>
    </r>
  </si>
  <si>
    <r>
      <t xml:space="preserve">·   </t>
    </r>
    <r>
      <rPr>
        <sz val="11"/>
        <rFont val="Arial"/>
        <family val="2"/>
      </rPr>
      <t>Significant additional funding has been invested in Primary Care Networks, General Practice Transformational programmes, the new national Clinical Negligence Scheme for General Practice and additional contributions to the NHS Pension scheme on behalf of practices.</t>
    </r>
  </si>
  <si>
    <r>
      <t xml:space="preserve">· </t>
    </r>
    <r>
      <rPr>
        <sz val="11"/>
        <rFont val="Arial"/>
        <family val="2"/>
      </rPr>
      <t xml:space="preserve">	 other investment continue, to include:</t>
    </r>
  </si>
  <si>
    <r>
      <t xml:space="preserve"> o  </t>
    </r>
    <r>
      <rPr>
        <sz val="11"/>
        <rFont val="Arial"/>
        <family val="2"/>
      </rPr>
      <t>Local Incentive Schemes (LISs), where investment continues to rise; and</t>
    </r>
  </si>
  <si>
    <r>
      <t xml:space="preserve"> o  </t>
    </r>
    <r>
      <rPr>
        <sz val="11"/>
        <rFont val="Arial"/>
        <family val="2"/>
      </rPr>
      <t>an increase in the value of a Quality and Outcomes Framework point.</t>
    </r>
  </si>
  <si>
    <r>
      <t xml:space="preserve">·  </t>
    </r>
    <r>
      <rPr>
        <sz val="11"/>
        <rFont val="Arial"/>
        <family val="2"/>
      </rPr>
      <t>In 2019/20 there was an increase in the total investment in GP practices of 9.7 per cent</t>
    </r>
  </si>
  <si>
    <t>This is in addition to the investment in extended access via the Directed Enhanced Service, totalling £36.432m - see table 3c- and Local Incentive sceheme, totalling a further £11.137m (excluding APMS) as above and £14.571m including APMS per table 3b.</t>
  </si>
  <si>
    <t>As part of the network contract agreement, extended hours access funding became a PCN entitlement from 1 July 2019. The total investment in extended hours access continues to be shown under Direct Enhanced Services for comparability purposes with previous years - and is shown separately in table 3c - a total of £36.432m.</t>
  </si>
  <si>
    <t xml:space="preserve">Note: 
• Negative figures can arise when previous year-end accruals are higher than the actual expenditure that then subsequently arises in the following financial year, which would explain any apparently negative expenditure. 
</t>
  </si>
  <si>
    <t xml:space="preserve">https://www.england.nhs.uk/five-year-forward-view/next-steps-on-the-nhs-five-year-forward-view/urgent-and-emergency-care/ </t>
  </si>
  <si>
    <t>https://www.england.nhs.uk/publication/clinical-streaming-in-the-accident-and-emergency-department/</t>
  </si>
  <si>
    <t>https://www.gov.uk/government/statistics/local-authority-revenue-expenditure-and-financing-england-2018-to-2019-individual-local-authority-data-outturn</t>
  </si>
  <si>
    <t>Reimbursement of Dispensed Drugs (incl. VAT allowance and discounts)</t>
  </si>
  <si>
    <t>https://www.england.nhs.uk/gp/gpfv</t>
  </si>
  <si>
    <t>https://www.england.nhs.uk/commissioning/primary-care-comm/infrastructure-fund/</t>
  </si>
  <si>
    <t>https://www.england.nhs.uk/gp/investment/gp-contract/gp-contract-documentation-2019-20/.</t>
  </si>
  <si>
    <t>https://www.england.nhs.uk/gp/gpfv/redesign/improving-access/</t>
  </si>
  <si>
    <r>
      <t>Note:
• All figures, unless clearly stated as provisional, are based on actual reported spend.
• Negative figures can arise when previous year-end accruals are higher than the actual expenditure that then subsequently arises in the following financial year, which explains the apparently negative expenditure in table</t>
    </r>
    <r>
      <rPr>
        <sz val="8.25"/>
        <rFont val="Arial"/>
        <family val="2"/>
      </rPr>
      <t xml:space="preserve"> 3b under GP Extended Hours - PMS,  and in table 3c  Non  DES item Pneumococcal Vaccine, childhood immunisation programme - APMS, Other locum payments and appraiser costs.</t>
    </r>
    <r>
      <rPr>
        <sz val="8.25"/>
        <color theme="1"/>
        <rFont val="Arial"/>
        <family val="2"/>
      </rPr>
      <t xml:space="preserve">
</t>
    </r>
  </si>
  <si>
    <r>
      <rPr>
        <u/>
        <sz val="8.5"/>
        <rFont val="Arial"/>
        <family val="2"/>
      </rPr>
      <t>Note:</t>
    </r>
    <r>
      <rPr>
        <sz val="8.5"/>
        <rFont val="Arial"/>
        <family val="2"/>
      </rPr>
      <t xml:space="preserve">  
• Negative figures can arise when previous year-end accruals are higher than the actual expenditure that then subsequently arises in the following financial year, which would explain any apparently negative expenditure. 
</t>
    </r>
  </si>
  <si>
    <t>Total Essential and Additional Services</t>
  </si>
  <si>
    <t>Total Access and Transformation</t>
  </si>
  <si>
    <t>As part of this streaming process some patients are diverted to GPs based in the hospital’s A and E department.  The estimated revenue costs included here are the costs of the GPs and their support staff, and in 2017/18 only any capital expenditure required to provide the facility at the hospital. Further details are here:</t>
  </si>
  <si>
    <t>Total for Essential and Additional Services</t>
  </si>
  <si>
    <t>Primary Care Network DES</t>
  </si>
  <si>
    <t>Total Excluding Reimbursement of Drugs</t>
  </si>
  <si>
    <t>Provisional Local Authorities' Public Health Costs</t>
  </si>
  <si>
    <t>Table 1: Investment in General Practice in England, 2015/16 to 2019/20 (Excluding Reimbursement of Drugs and A&amp;E Streaming), Cash and Real Terms</t>
  </si>
  <si>
    <t xml:space="preserve">https://resolution.nhs.uk/wp-content/uploads/2020/07/NHS-Resolution-2019_20-Annual-report-and-accounts-WEB.pdf  </t>
  </si>
  <si>
    <r>
      <t>Clinical Negligence Scheme for General Practice</t>
    </r>
    <r>
      <rPr>
        <vertAlign val="superscript"/>
        <sz val="11"/>
        <rFont val="Arial"/>
        <family val="2"/>
      </rPr>
      <t>1</t>
    </r>
  </si>
  <si>
    <r>
      <t>Direct Enhanced Services (GMS, PMS)</t>
    </r>
    <r>
      <rPr>
        <vertAlign val="superscript"/>
        <sz val="11"/>
        <rFont val="Arial"/>
        <family val="2"/>
      </rPr>
      <t>2</t>
    </r>
  </si>
  <si>
    <r>
      <t>PCO Administered Funds</t>
    </r>
    <r>
      <rPr>
        <vertAlign val="superscript"/>
        <sz val="11"/>
        <color rgb="FF000000"/>
        <rFont val="Arial"/>
        <family val="2"/>
      </rPr>
      <t>3</t>
    </r>
  </si>
  <si>
    <r>
      <t>IT (incl. centrally funded IM and T)</t>
    </r>
    <r>
      <rPr>
        <vertAlign val="superscript"/>
        <sz val="11"/>
        <color rgb="FF000000"/>
        <rFont val="Arial"/>
        <family val="2"/>
      </rPr>
      <t>4</t>
    </r>
  </si>
  <si>
    <r>
      <t>Improving Access to General Practice</t>
    </r>
    <r>
      <rPr>
        <vertAlign val="superscript"/>
        <sz val="11"/>
        <color rgb="FF000000"/>
        <rFont val="Arial"/>
        <family val="2"/>
      </rPr>
      <t>5</t>
    </r>
  </si>
  <si>
    <r>
      <t>Estates and Technology Transformation Programme</t>
    </r>
    <r>
      <rPr>
        <vertAlign val="superscript"/>
        <sz val="11"/>
        <color rgb="FF000000"/>
        <rFont val="Arial"/>
        <family val="2"/>
      </rPr>
      <t>6</t>
    </r>
  </si>
  <si>
    <r>
      <t>Other General Practice Transformation Programmes</t>
    </r>
    <r>
      <rPr>
        <vertAlign val="superscript"/>
        <sz val="11"/>
        <color rgb="FF000000"/>
        <rFont val="Arial"/>
        <family val="2"/>
      </rPr>
      <t>7</t>
    </r>
  </si>
  <si>
    <r>
      <t>Primary Care Network DES</t>
    </r>
    <r>
      <rPr>
        <b/>
        <vertAlign val="superscript"/>
        <sz val="11"/>
        <rFont val="Arial"/>
        <family val="2"/>
      </rPr>
      <t>8</t>
    </r>
  </si>
  <si>
    <r>
      <t>Provisiona</t>
    </r>
    <r>
      <rPr>
        <b/>
        <sz val="11"/>
        <rFont val="Arial"/>
        <family val="2"/>
      </rPr>
      <t xml:space="preserve">l Local Authorities' </t>
    </r>
    <r>
      <rPr>
        <b/>
        <sz val="11"/>
        <color theme="1"/>
        <rFont val="Arial"/>
        <family val="2"/>
      </rPr>
      <t>Public Health Costs</t>
    </r>
    <r>
      <rPr>
        <b/>
        <vertAlign val="superscript"/>
        <sz val="11"/>
        <color theme="1"/>
        <rFont val="Arial"/>
        <family val="2"/>
      </rPr>
      <t>9</t>
    </r>
  </si>
  <si>
    <r>
      <t>Cost of Dispensing Fees (incl. DSQS)</t>
    </r>
    <r>
      <rPr>
        <vertAlign val="superscript"/>
        <sz val="11"/>
        <color rgb="FF000000"/>
        <rFont val="Arial"/>
        <family val="2"/>
      </rPr>
      <t>10</t>
    </r>
  </si>
  <si>
    <r>
      <t>Total Excluding Reimbursement of Drugs</t>
    </r>
    <r>
      <rPr>
        <b/>
        <vertAlign val="superscript"/>
        <sz val="11"/>
        <color rgb="FF000000"/>
        <rFont val="Arial"/>
        <family val="2"/>
      </rPr>
      <t>11</t>
    </r>
  </si>
  <si>
    <r>
      <t>Investment by Trusts in General Practice Services in A and E</t>
    </r>
    <r>
      <rPr>
        <vertAlign val="superscript"/>
        <sz val="11"/>
        <rFont val="Arial"/>
        <family val="2"/>
      </rPr>
      <t>12</t>
    </r>
  </si>
  <si>
    <t>2. Following a review of the service lines included In Direct Enhanced Services in previous years, those costs have now been further analysed into services that fall within the definition of a Direct Enhanced Service and other selected services listed in table 3c of the report. This is why these figures are revised.</t>
  </si>
  <si>
    <t>3. Figures for Recruitment and Retention are included in the Primary Care Organisation (PCO) Administered Funds line. Additional training costs met by Health Education England were included in the PCO Administered Funds line for the first time in 2016/17. The figures for 2014/15 and 2015/16 were also updated to reflect this expenditure, which had not previously been included in the report.</t>
  </si>
  <si>
    <t xml:space="preserve">4. Expenditure on the Department of Health and Social Care funded GP System of Choice was included for the first time in 2015/16. It is now known as GP IT </t>
  </si>
  <si>
    <t>Futures. Details of the scheme can be found at:</t>
  </si>
  <si>
    <t xml:space="preserve"> https://digital.nhs.uk/services/future-gp-it-systems-and-services</t>
  </si>
  <si>
    <t xml:space="preserve">5. Improving Access to General Practice includes expenditure in relation to the Prime Minister’s Challenge Fund, The Prime Minister’s GP Access Fund and the Improving Access to General Practice programme. For further information on the programme, please see the link here: .
</t>
  </si>
  <si>
    <t>6. Details of the Estates and Technology Transformation Fund (formerly known as the Primary Care Infrastructure Fund and Primary Care Transformation Fund) can be found at:</t>
  </si>
  <si>
    <t xml:space="preserve">7. Details of the General Practice Forward View can be found at: </t>
  </si>
  <si>
    <t>8. Investment in Primary Care Networks have been included for the first time in this report, following their introduction in the new five year contract: Investment and Evolution:</t>
  </si>
  <si>
    <t>9. Since 2013/14 Investment in Public Health by Local Authorities moved from PCTs to Local Authority control. Provisional data for 2018/19 has been updated to use the audited final accounts data published by DCLG in the Revenue Expenditure Outturn (RO3)</t>
  </si>
  <si>
    <t>10. For items dispensed and/or personally administered by Dispensing Doctors and Prescribing Doctor practices.</t>
  </si>
  <si>
    <t xml:space="preserve">11. Total Investment Excluding Reimbursement of Drugs is the total including the cost of dispensing fees but not including reimbursement of the cost of drugs. </t>
  </si>
  <si>
    <t>12. The investment by Trusts in services provided by General Practice in A and E followed the announcement in the 2017 Spring Budget Statement that funding had been made available to ease pressure on A and E departments. The Next Steps on the NHS Five Year Forward View set out that, from October 2017 every hospital must have comprehensive front-door clinical streaming so A and E departments are free to care for the sickest patients.</t>
  </si>
  <si>
    <t>1. These costs are included in the report for the first time in 2019/20 and, in future may fall as well as rise, as reported by NHS Resolution. They comprise the £307m increase in provision for future liabilities in 2019/20 and the £3m administrative costs of running the CNSGP and ELGP schemes. Both are as reported in the NHS Resolution 2019/20 Annual Report and Accounts – Financial Statements at pp 175 and 165 respectively - and available here:</t>
  </si>
  <si>
    <r>
      <t>This report details the Government's investment in General Practice services and the reimbursement for drugs dispensed in General Practices from 2015/16 to 2019/20. The report draws on information from the financial reporting systems of NHS England and Improvement and other published data on reimbursement and remuneration for dispensing activity. This information has been discussed with the General Practitioners Committee (GPC) of the British Medical Association (BMA), which represents the interests of GPs. It is being published by NHS England / Improvement for the first time, following the decision by the Technical Steering Committee that each country should, from 2019/20, publish its own report.
The data also contain some financial flows which do not reach GP practices directly as payments, but nevertheless contribute towards overall Primary Medical Care investment. These include payments for Information Management and Technology (IM&amp;T), monies for some centrally-led or procured elements of transformational investments (e.g. within some Transformational programmes), the Clinical Negligence Scheme for General Practice and funding invested in GP practice systems and Out of Hours services. 
The figures include expenditure relating to dispensing by GP practices, but not the costs of drugs dispensed by high street pharmacies. The total cost of all prescriptions dispensed in the community by community pharmacists (including supermarket pharmacies), appliance contractors and dispensing doctors, can be found in the Prescribing Costs Analysis.</t>
    </r>
    <r>
      <rPr>
        <vertAlign val="superscript"/>
        <sz val="11"/>
        <rFont val="Arial"/>
        <family val="2"/>
      </rPr>
      <t>1</t>
    </r>
    <r>
      <rPr>
        <sz val="11"/>
        <rFont val="Arial"/>
        <family val="2"/>
      </rPr>
      <t xml:space="preserve"> </t>
    </r>
  </si>
  <si>
    <r>
      <t>·</t>
    </r>
    <r>
      <rPr>
        <sz val="11"/>
        <rFont val="Times New Roman"/>
        <family val="1"/>
      </rPr>
      <t>  </t>
    </r>
    <r>
      <rPr>
        <sz val="11"/>
        <rFont val="Arial"/>
        <family val="2"/>
      </rPr>
      <t>In real terms, this equates to an increase of 7.6 per cent in England</t>
    </r>
  </si>
  <si>
    <t xml:space="preserve">An assessment of the quality of data in the 2019/20 Investment in General Practice in England report is provided in a separate document available on the publication page: </t>
  </si>
  <si>
    <t>https://www.england.nhs.uk/gp/investment/gp-contract/</t>
  </si>
  <si>
    <r>
      <t xml:space="preserve">Publication date: </t>
    </r>
    <r>
      <rPr>
        <sz val="11"/>
        <color rgb="FFFF0000"/>
        <rFont val="Arial"/>
        <family val="2"/>
      </rPr>
      <t xml:space="preserve"> </t>
    </r>
    <r>
      <rPr>
        <sz val="11"/>
        <color theme="1"/>
        <rFont val="Arial"/>
        <family val="2"/>
      </rPr>
      <t>25 March 2021</t>
    </r>
  </si>
  <si>
    <t>Details of other publications of interest can be found on the Other Publications tab</t>
  </si>
  <si>
    <t xml:space="preserve">Press enquiries should be made to: nhsengland.media@nhs.net. </t>
  </si>
  <si>
    <t>As Local Authorities are still finalising their accounts for 2019/20, a provisional figure provided by MHCLG has been used. The finalised data will be published by MHCLG on 14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</si>
</sst>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4" formatCode="_-&quot;£&quot;* #,##0.00_-;\-&quot;£&quot;* #,##0.00_-;_-&quot;£&quot;* &quot;-&quot;??_-;_-@_-"/>
    <numFmt numFmtId="43" formatCode="_-* #,##0.00_-;\-* #,##0.00_-;_-* &quot;-&quot;??_-;_-@_-"/>
    <numFmt numFmtId="164" formatCode="0.0"/>
    <numFmt numFmtId="165" formatCode="0.000"/>
    <numFmt numFmtId="166" formatCode="0.0000"/>
    <numFmt numFmtId="167" formatCode="#,##0.0_-;\(#,##0.0\);_-* &quot;-&quot;??_-"/>
    <numFmt numFmtId="168" formatCode="&quot;to &quot;0.0000;&quot;to &quot;\-0.0000;&quot;to 0&quot;"/>
    <numFmt numFmtId="169" formatCode="_-[$€-2]* #,##0.00_-;\-[$€-2]* #,##0.00_-;_-[$€-2]* &quot;-&quot;??_-"/>
    <numFmt numFmtId="170" formatCode="#,##0;\-#,##0;\-"/>
    <numFmt numFmtId="171" formatCode="#\ ##0"/>
    <numFmt numFmtId="172" formatCode="[&lt;0.0001]&quot;&lt;0.0001&quot;;0.0000"/>
    <numFmt numFmtId="173" formatCode="#,##0.0,,;\-#,##0.0,,;\-"/>
    <numFmt numFmtId="174" formatCode="#,##0,;\-#,##0,;\-"/>
    <numFmt numFmtId="175" formatCode="0.0%;\-0.0%;\-"/>
    <numFmt numFmtId="176" formatCode="#,##0.0,,;\-#,##0.0,,"/>
    <numFmt numFmtId="177" formatCode="#,##0,;\-#,##0,"/>
    <numFmt numFmtId="178" formatCode="0.0%;\-0.0%"/>
    <numFmt numFmtId="179" formatCode="&quot;£&quot;#,##0.000;[Red]\-&quot;£&quot;#,##0.000"/>
    <numFmt numFmtId="180" formatCode="&quot;£&quot;#,##0.000"/>
    <numFmt numFmtId="181" formatCode="&quot;£&quot;#,##0.00"/>
  </numFmts>
  <fonts count="135" x14ac:knownFonts="1">
    <font>
      <sz val="11"/>
      <color theme="1"/>
      <name val="Calibri"/>
      <family val="2"/>
      <scheme val="minor"/>
    </font>
    <font>
      <sz val="12"/>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2"/>
      <color theme="1"/>
      <name val="Arial"/>
      <family val="2"/>
    </font>
    <font>
      <sz val="12"/>
      <color theme="1"/>
      <name val="Arial"/>
      <family val="2"/>
    </font>
    <font>
      <b/>
      <u/>
      <sz val="16"/>
      <color theme="3"/>
      <name val="Arial"/>
      <family val="2"/>
    </font>
    <font>
      <b/>
      <u/>
      <sz val="16"/>
      <color indexed="56"/>
      <name val="Arial"/>
      <family val="2"/>
    </font>
    <font>
      <sz val="10"/>
      <color theme="1"/>
      <name val="Arial"/>
      <family val="2"/>
    </font>
    <font>
      <sz val="9"/>
      <color theme="1"/>
      <name val="Arial"/>
      <family val="2"/>
    </font>
    <font>
      <b/>
      <sz val="10"/>
      <color theme="1"/>
      <name val="Arial"/>
      <family val="2"/>
    </font>
    <font>
      <sz val="9"/>
      <color rgb="FF000000"/>
      <name val="Arial"/>
      <family val="2"/>
    </font>
    <font>
      <sz val="10"/>
      <name val="Arial"/>
      <family val="2"/>
    </font>
    <font>
      <b/>
      <sz val="10"/>
      <color rgb="FF000000"/>
      <name val="Arial"/>
      <family val="2"/>
    </font>
    <font>
      <u/>
      <sz val="11"/>
      <color theme="10"/>
      <name val="Calibri"/>
      <family val="2"/>
      <scheme val="minor"/>
    </font>
    <font>
      <u/>
      <sz val="10"/>
      <color indexed="12"/>
      <name val="Arial"/>
      <family val="2"/>
    </font>
    <font>
      <sz val="11"/>
      <color theme="1"/>
      <name val="Calibri"/>
      <family val="2"/>
      <scheme val="minor"/>
    </font>
    <font>
      <u/>
      <sz val="11"/>
      <color theme="10"/>
      <name val="Calibri"/>
      <family val="2"/>
    </font>
    <font>
      <b/>
      <sz val="10"/>
      <name val="Arial"/>
      <family val="2"/>
    </font>
    <font>
      <sz val="10"/>
      <color theme="1"/>
      <name val="Calibri"/>
      <family val="2"/>
      <scheme val="minor"/>
    </font>
    <font>
      <u/>
      <sz val="12"/>
      <color rgb="FF004488"/>
      <name val="Arial"/>
      <family val="2"/>
    </font>
    <font>
      <u/>
      <sz val="10"/>
      <color indexed="30"/>
      <name val="Arial"/>
      <family val="2"/>
    </font>
    <font>
      <sz val="12"/>
      <color indexed="8"/>
      <name val="Arial"/>
      <family val="2"/>
    </font>
    <font>
      <sz val="11"/>
      <color theme="1"/>
      <name val="Calibri"/>
      <family val="2"/>
    </font>
    <font>
      <sz val="10"/>
      <color theme="1"/>
      <name val="Times New Roman"/>
      <family val="1"/>
    </font>
    <font>
      <b/>
      <sz val="11"/>
      <color rgb="FF000000"/>
      <name val="Arial"/>
      <family val="2"/>
    </font>
    <font>
      <sz val="8.5"/>
      <color rgb="FF000000"/>
      <name val="Arial"/>
      <family val="2"/>
    </font>
    <font>
      <sz val="8"/>
      <name val="Arial"/>
      <family val="2"/>
    </font>
    <font>
      <sz val="9"/>
      <name val="Arial"/>
      <family val="2"/>
    </font>
    <font>
      <sz val="10"/>
      <color rgb="FF231F20"/>
      <name val="Arial"/>
      <family val="2"/>
    </font>
    <font>
      <b/>
      <sz val="11"/>
      <color theme="1"/>
      <name val="Arial"/>
      <family val="2"/>
    </font>
    <font>
      <b/>
      <sz val="12"/>
      <name val="Arial"/>
      <family val="2"/>
    </font>
    <font>
      <b/>
      <sz val="11"/>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System"/>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1"/>
      <color indexed="56"/>
      <name val="Calibri"/>
      <family val="2"/>
    </font>
    <font>
      <b/>
      <i/>
      <sz val="12"/>
      <name val="Arial"/>
      <family val="2"/>
    </font>
    <font>
      <b/>
      <i/>
      <sz val="10"/>
      <name val="Arial"/>
      <family val="2"/>
    </font>
    <font>
      <i/>
      <sz val="10"/>
      <name val="Arial"/>
      <family val="2"/>
    </font>
    <font>
      <u/>
      <sz val="10"/>
      <color indexed="12"/>
      <name val="System"/>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u/>
      <sz val="10"/>
      <color theme="10"/>
      <name val="Arial"/>
      <family val="2"/>
    </font>
    <font>
      <sz val="11"/>
      <name val="Arial"/>
      <family val="2"/>
    </font>
    <font>
      <b/>
      <sz val="10"/>
      <color rgb="FFFF0000"/>
      <name val="Arial"/>
      <family val="2"/>
    </font>
    <font>
      <sz val="11"/>
      <color rgb="FF000000"/>
      <name val="Arial"/>
      <family val="2"/>
    </font>
    <font>
      <vertAlign val="superscript"/>
      <sz val="11"/>
      <color rgb="FF000000"/>
      <name val="Arial"/>
      <family val="2"/>
    </font>
    <font>
      <vertAlign val="superscript"/>
      <sz val="11"/>
      <name val="Arial"/>
      <family val="2"/>
    </font>
    <font>
      <b/>
      <vertAlign val="superscript"/>
      <sz val="11"/>
      <color rgb="FF000000"/>
      <name val="Arial"/>
      <family val="2"/>
    </font>
    <font>
      <sz val="11"/>
      <color theme="1"/>
      <name val="Times New Roman"/>
      <family val="1"/>
    </font>
    <font>
      <b/>
      <sz val="12"/>
      <color rgb="FF231F20"/>
      <name val="Arial"/>
      <family val="2"/>
    </font>
    <font>
      <sz val="11"/>
      <color rgb="FF231F20"/>
      <name val="Arial"/>
      <family val="2"/>
    </font>
    <font>
      <vertAlign val="superscript"/>
      <sz val="11"/>
      <color rgb="FF231F20"/>
      <name val="Arial"/>
      <family val="2"/>
    </font>
    <font>
      <b/>
      <sz val="20"/>
      <color rgb="FF000000"/>
      <name val="Arial"/>
      <family val="2"/>
    </font>
    <font>
      <b/>
      <sz val="11"/>
      <color indexed="8"/>
      <name val="Arial"/>
      <family val="2"/>
    </font>
    <font>
      <sz val="11"/>
      <color indexed="8"/>
      <name val="Arial"/>
      <family val="2"/>
    </font>
    <font>
      <u/>
      <sz val="11"/>
      <color theme="10"/>
      <name val="Arial"/>
      <family val="2"/>
    </font>
    <font>
      <sz val="10"/>
      <color rgb="FF005EB8"/>
      <name val="Arial"/>
      <family val="2"/>
    </font>
    <font>
      <u/>
      <sz val="10"/>
      <color theme="1"/>
      <name val="Arial"/>
      <family val="2"/>
    </font>
    <font>
      <sz val="8.5"/>
      <name val="Arial"/>
      <family val="2"/>
    </font>
    <font>
      <sz val="8.5"/>
      <color theme="1"/>
      <name val="Calibri"/>
      <family val="2"/>
      <scheme val="minor"/>
    </font>
    <font>
      <sz val="10.5"/>
      <color theme="1"/>
      <name val="Arial"/>
      <family val="2"/>
    </font>
    <font>
      <b/>
      <sz val="10.5"/>
      <color rgb="FF000000"/>
      <name val="Arial"/>
      <family val="2"/>
    </font>
    <font>
      <b/>
      <sz val="10.5"/>
      <color theme="1"/>
      <name val="Arial"/>
      <family val="2"/>
    </font>
    <font>
      <sz val="8.25"/>
      <color theme="1"/>
      <name val="Arial"/>
      <family val="2"/>
    </font>
    <font>
      <sz val="8.25"/>
      <name val="Arial"/>
      <family val="2"/>
    </font>
    <font>
      <sz val="11"/>
      <color theme="1"/>
      <name val="Symbol"/>
      <family val="1"/>
      <charset val="2"/>
    </font>
    <font>
      <vertAlign val="superscript"/>
      <sz val="11"/>
      <color theme="1"/>
      <name val="Arial"/>
      <family val="2"/>
    </font>
    <font>
      <sz val="11"/>
      <color rgb="FFFF0000"/>
      <name val="Calibri"/>
      <family val="2"/>
      <scheme val="minor"/>
    </font>
    <font>
      <sz val="11"/>
      <color rgb="FFFF0000"/>
      <name val="Arial"/>
      <family val="2"/>
    </font>
    <font>
      <sz val="8.5"/>
      <color rgb="FFFF0000"/>
      <name val="Arial"/>
      <family val="2"/>
    </font>
    <font>
      <sz val="9"/>
      <color rgb="FFFF0000"/>
      <name val="Arial"/>
      <family val="2"/>
    </font>
    <font>
      <sz val="8.25"/>
      <color rgb="FFFF0000"/>
      <name val="Arial"/>
      <family val="2"/>
    </font>
    <font>
      <b/>
      <sz val="11"/>
      <color rgb="FFFF0000"/>
      <name val="Arial"/>
      <family val="2"/>
    </font>
    <font>
      <b/>
      <vertAlign val="superscript"/>
      <sz val="11"/>
      <color theme="1"/>
      <name val="Arial"/>
      <family val="2"/>
    </font>
    <font>
      <b/>
      <vertAlign val="superscript"/>
      <sz val="10"/>
      <color theme="1"/>
      <name val="Arial"/>
      <family val="2"/>
    </font>
    <font>
      <sz val="10"/>
      <color rgb="FFFF0000"/>
      <name val="Arial"/>
      <family val="2"/>
    </font>
    <font>
      <b/>
      <vertAlign val="superscript"/>
      <sz val="11"/>
      <name val="Arial"/>
      <family val="2"/>
    </font>
    <font>
      <sz val="11"/>
      <name val="Symbol"/>
      <family val="1"/>
      <charset val="2"/>
    </font>
    <font>
      <sz val="7"/>
      <name val="Times New Roman"/>
      <family val="1"/>
    </font>
    <font>
      <sz val="11"/>
      <name val="Times New Roman"/>
      <family val="1"/>
    </font>
    <font>
      <sz val="11"/>
      <name val="Calibri"/>
      <family val="2"/>
      <scheme val="minor"/>
    </font>
    <font>
      <u/>
      <sz val="11"/>
      <name val="Arial"/>
      <family val="2"/>
    </font>
    <font>
      <sz val="8.5"/>
      <color theme="1"/>
      <name val="Arial"/>
      <family val="2"/>
    </font>
    <font>
      <u/>
      <sz val="9"/>
      <color theme="10"/>
      <name val="Arial"/>
      <family val="2"/>
    </font>
    <font>
      <u/>
      <sz val="8.5"/>
      <color theme="10"/>
      <name val="Arial"/>
      <family val="2"/>
    </font>
    <font>
      <b/>
      <sz val="8.5"/>
      <color rgb="FFFF0000"/>
      <name val="Arial"/>
      <family val="2"/>
    </font>
    <font>
      <u/>
      <sz val="8.5"/>
      <name val="Arial"/>
      <family val="2"/>
    </font>
  </fonts>
  <fills count="49">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s>
  <borders count="26">
    <border>
      <left/>
      <right/>
      <top/>
      <bottom/>
      <diagonal/>
    </border>
    <border>
      <left/>
      <right/>
      <top style="thin">
        <color indexed="64"/>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thin">
        <color indexed="64"/>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s>
  <cellStyleXfs count="387">
    <xf numFmtId="0" fontId="0" fillId="0" borderId="0"/>
    <xf numFmtId="0" fontId="5" fillId="0" borderId="0"/>
    <xf numFmtId="0" fontId="14" fillId="0" borderId="0"/>
    <xf numFmtId="0" fontId="4" fillId="0" borderId="0"/>
    <xf numFmtId="0" fontId="19" fillId="0" borderId="0" applyNumberFormat="0" applyFill="0" applyBorder="0" applyAlignment="0" applyProtection="0"/>
    <xf numFmtId="0" fontId="18" fillId="0" borderId="0"/>
    <xf numFmtId="43" fontId="14" fillId="0" borderId="0" applyFont="0" applyFill="0" applyBorder="0" applyAlignment="0" applyProtection="0"/>
    <xf numFmtId="43" fontId="14"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3" fillId="0" borderId="0"/>
    <xf numFmtId="0" fontId="14" fillId="0" borderId="0"/>
    <xf numFmtId="0" fontId="3" fillId="3" borderId="3" applyNumberFormat="0" applyFont="0" applyAlignment="0" applyProtection="0"/>
    <xf numFmtId="0" fontId="24" fillId="4" borderId="4" applyNumberFormat="0" applyFont="0" applyAlignment="0" applyProtection="0"/>
    <xf numFmtId="9" fontId="14"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25" fillId="0" borderId="0" applyFont="0" applyFill="0" applyBorder="0" applyAlignment="0" applyProtection="0"/>
    <xf numFmtId="0" fontId="18" fillId="0" borderId="0"/>
    <xf numFmtId="0" fontId="14" fillId="0" borderId="0"/>
    <xf numFmtId="0" fontId="14" fillId="0" borderId="0"/>
    <xf numFmtId="0" fontId="14" fillId="0" borderId="0"/>
    <xf numFmtId="0" fontId="14" fillId="0" borderId="0"/>
    <xf numFmtId="0" fontId="35" fillId="0" borderId="7" applyNumberFormat="0" applyFill="0" applyProtection="0">
      <alignment horizontal="center"/>
    </xf>
    <xf numFmtId="164" fontId="14" fillId="0" borderId="0" applyFont="0" applyFill="0" applyBorder="0" applyProtection="0">
      <alignment horizontal="right"/>
    </xf>
    <xf numFmtId="164" fontId="14" fillId="0" borderId="0" applyFont="0" applyFill="0" applyBorder="0" applyProtection="0">
      <alignment horizontal="right"/>
    </xf>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165" fontId="14" fillId="0" borderId="0" applyFont="0" applyFill="0" applyBorder="0" applyProtection="0">
      <alignment horizontal="right"/>
    </xf>
    <xf numFmtId="165" fontId="14" fillId="0" borderId="0" applyFont="0" applyFill="0" applyBorder="0" applyProtection="0">
      <alignment horizontal="right"/>
    </xf>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166" fontId="14" fillId="0" borderId="0" applyFont="0" applyFill="0" applyBorder="0" applyProtection="0">
      <alignment horizontal="right"/>
    </xf>
    <xf numFmtId="166" fontId="14" fillId="0" borderId="0" applyFont="0" applyFill="0" applyBorder="0" applyProtection="0">
      <alignment horizontal="right"/>
    </xf>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2" borderId="0" applyNumberFormat="0" applyBorder="0" applyAlignment="0" applyProtection="0"/>
    <xf numFmtId="0" fontId="38" fillId="6" borderId="0" applyNumberFormat="0" applyBorder="0" applyAlignment="0" applyProtection="0"/>
    <xf numFmtId="167" fontId="14" fillId="0" borderId="0" applyBorder="0"/>
    <xf numFmtId="0" fontId="39" fillId="23" borderId="8" applyNumberFormat="0" applyAlignment="0" applyProtection="0"/>
    <xf numFmtId="0" fontId="40" fillId="24" borderId="9" applyNumberFormat="0" applyAlignment="0" applyProtection="0"/>
    <xf numFmtId="166" fontId="30" fillId="0" borderId="0" applyFont="0" applyFill="0" applyBorder="0" applyProtection="0">
      <alignment horizontal="right"/>
    </xf>
    <xf numFmtId="168" fontId="30" fillId="0" borderId="0" applyFont="0" applyFill="0" applyBorder="0" applyProtection="0">
      <alignment horizontal="left"/>
    </xf>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42" fillId="0" borderId="10" applyNumberFormat="0" applyBorder="0" applyAlignment="0" applyProtection="0">
      <alignment horizontal="right" vertical="center"/>
    </xf>
    <xf numFmtId="169" fontId="14" fillId="0" borderId="0" applyFont="0" applyFill="0" applyBorder="0" applyAlignment="0" applyProtection="0"/>
    <xf numFmtId="0" fontId="43" fillId="0" borderId="0" applyNumberFormat="0" applyFill="0" applyBorder="0" applyAlignment="0" applyProtection="0"/>
    <xf numFmtId="0" fontId="44" fillId="0" borderId="0">
      <alignment horizontal="right"/>
      <protection locked="0"/>
    </xf>
    <xf numFmtId="0" fontId="45" fillId="0" borderId="0">
      <alignment horizontal="left"/>
    </xf>
    <xf numFmtId="0" fontId="46" fillId="0" borderId="0">
      <alignment horizontal="left"/>
    </xf>
    <xf numFmtId="0" fontId="14" fillId="0" borderId="0" applyFont="0" applyFill="0" applyBorder="0" applyProtection="0">
      <alignment horizontal="right"/>
    </xf>
    <xf numFmtId="0" fontId="14" fillId="0" borderId="0" applyFont="0" applyFill="0" applyBorder="0" applyProtection="0">
      <alignment horizontal="right"/>
    </xf>
    <xf numFmtId="0" fontId="47" fillId="7" borderId="0" applyNumberFormat="0" applyBorder="0" applyAlignment="0" applyProtection="0"/>
    <xf numFmtId="38" fontId="29" fillId="25" borderId="0" applyNumberFormat="0" applyBorder="0" applyAlignment="0" applyProtection="0"/>
    <xf numFmtId="0" fontId="48" fillId="26" borderId="11" applyProtection="0">
      <alignment horizontal="right"/>
    </xf>
    <xf numFmtId="0" fontId="49" fillId="26" borderId="0" applyProtection="0">
      <alignment horizontal="left"/>
    </xf>
    <xf numFmtId="0" fontId="50" fillId="0" borderId="12" applyNumberFormat="0" applyFill="0" applyAlignment="0" applyProtection="0"/>
    <xf numFmtId="0" fontId="51" fillId="0" borderId="0">
      <alignment vertical="top" wrapText="1"/>
    </xf>
    <xf numFmtId="0" fontId="51" fillId="0" borderId="0">
      <alignment vertical="top" wrapText="1"/>
    </xf>
    <xf numFmtId="0" fontId="51" fillId="0" borderId="0">
      <alignment vertical="top" wrapText="1"/>
    </xf>
    <xf numFmtId="0" fontId="51" fillId="0" borderId="0">
      <alignment vertical="top" wrapText="1"/>
    </xf>
    <xf numFmtId="0" fontId="52" fillId="0" borderId="13" applyNumberFormat="0" applyFill="0" applyAlignment="0" applyProtection="0"/>
    <xf numFmtId="170" fontId="33" fillId="0" borderId="0" applyNumberFormat="0" applyFill="0" applyAlignment="0" applyProtection="0"/>
    <xf numFmtId="0" fontId="53" fillId="0" borderId="14" applyNumberFormat="0" applyFill="0" applyAlignment="0" applyProtection="0"/>
    <xf numFmtId="170" fontId="54" fillId="0" borderId="0" applyNumberFormat="0" applyFill="0" applyAlignment="0" applyProtection="0"/>
    <xf numFmtId="0" fontId="53" fillId="0" borderId="0" applyNumberFormat="0" applyFill="0" applyBorder="0" applyAlignment="0" applyProtection="0"/>
    <xf numFmtId="170" fontId="20" fillId="0" borderId="0" applyNumberFormat="0" applyFill="0" applyAlignment="0" applyProtection="0"/>
    <xf numFmtId="170" fontId="55" fillId="0" borderId="0" applyNumberFormat="0" applyFill="0" applyAlignment="0" applyProtection="0"/>
    <xf numFmtId="170" fontId="56" fillId="0" borderId="0" applyNumberFormat="0" applyFill="0" applyAlignment="0" applyProtection="0"/>
    <xf numFmtId="170" fontId="56" fillId="0" borderId="0" applyNumberFormat="0" applyFont="0" applyFill="0" applyBorder="0" applyAlignment="0" applyProtection="0"/>
    <xf numFmtId="170" fontId="56" fillId="0" borderId="0" applyNumberFormat="0" applyFont="0" applyFill="0" applyBorder="0" applyAlignment="0" applyProtection="0"/>
    <xf numFmtId="0" fontId="1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6" fillId="0" borderId="0" applyNumberFormat="0" applyFill="0" applyBorder="0" applyAlignment="0" applyProtection="0"/>
    <xf numFmtId="0" fontId="58" fillId="0" borderId="0" applyFill="0" applyBorder="0" applyProtection="0">
      <alignment horizontal="left"/>
    </xf>
    <xf numFmtId="10" fontId="29" fillId="27" borderId="15" applyNumberFormat="0" applyBorder="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48" fillId="0" borderId="16" applyProtection="0">
      <alignment horizontal="right"/>
    </xf>
    <xf numFmtId="0" fontId="48" fillId="0" borderId="11" applyProtection="0">
      <alignment horizontal="right"/>
    </xf>
    <xf numFmtId="0" fontId="48" fillId="0" borderId="17" applyProtection="0">
      <alignment horizontal="center"/>
      <protection locked="0"/>
    </xf>
    <xf numFmtId="0" fontId="60" fillId="0" borderId="18" applyNumberFormat="0" applyFill="0" applyAlignment="0" applyProtection="0"/>
    <xf numFmtId="0" fontId="14" fillId="0" borderId="0"/>
    <xf numFmtId="0" fontId="14" fillId="0" borderId="0"/>
    <xf numFmtId="0" fontId="14" fillId="0" borderId="0"/>
    <xf numFmtId="1" fontId="14" fillId="0" borderId="0" applyFont="0" applyFill="0" applyBorder="0" applyProtection="0">
      <alignment horizontal="right"/>
    </xf>
    <xf numFmtId="1" fontId="14" fillId="0" borderId="0" applyFont="0" applyFill="0" applyBorder="0" applyProtection="0">
      <alignment horizontal="right"/>
    </xf>
    <xf numFmtId="0" fontId="61" fillId="28" borderId="0" applyNumberFormat="0" applyBorder="0" applyAlignment="0" applyProtection="0"/>
    <xf numFmtId="0" fontId="62" fillId="0" borderId="0"/>
    <xf numFmtId="0" fontId="62" fillId="0" borderId="0"/>
    <xf numFmtId="0" fontId="62" fillId="0" borderId="0"/>
    <xf numFmtId="0" fontId="62" fillId="0" borderId="0"/>
    <xf numFmtId="0" fontId="62" fillId="0" borderId="0"/>
    <xf numFmtId="171" fontId="41" fillId="0" borderId="0"/>
    <xf numFmtId="0" fontId="14" fillId="0" borderId="0">
      <alignment vertical="top"/>
    </xf>
    <xf numFmtId="0" fontId="18" fillId="0" borderId="0"/>
    <xf numFmtId="0" fontId="18" fillId="0" borderId="0"/>
    <xf numFmtId="0" fontId="18" fillId="0" borderId="0"/>
    <xf numFmtId="0" fontId="18" fillId="0" borderId="0"/>
    <xf numFmtId="0" fontId="14" fillId="0" borderId="0">
      <alignment vertical="top"/>
    </xf>
    <xf numFmtId="0" fontId="18" fillId="0" borderId="0"/>
    <xf numFmtId="0" fontId="1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4" fillId="0" borderId="0">
      <alignment vertical="top"/>
    </xf>
    <xf numFmtId="0" fontId="18" fillId="0" borderId="0"/>
    <xf numFmtId="0" fontId="14" fillId="0" borderId="0">
      <alignment vertical="top"/>
    </xf>
    <xf numFmtId="0" fontId="18" fillId="0" borderId="0"/>
    <xf numFmtId="0" fontId="14" fillId="0" borderId="0">
      <alignment vertical="top"/>
    </xf>
    <xf numFmtId="0" fontId="18" fillId="0" borderId="0"/>
    <xf numFmtId="0" fontId="14" fillId="0" borderId="0">
      <alignment vertical="top"/>
    </xf>
    <xf numFmtId="0" fontId="18" fillId="0" borderId="0"/>
    <xf numFmtId="171" fontId="41" fillId="0" borderId="0"/>
    <xf numFmtId="0" fontId="14" fillId="0" borderId="0">
      <alignment vertical="top"/>
    </xf>
    <xf numFmtId="0" fontId="18" fillId="0" borderId="0"/>
    <xf numFmtId="0" fontId="14" fillId="0" borderId="0">
      <alignment vertical="top"/>
    </xf>
    <xf numFmtId="171" fontId="41" fillId="0" borderId="0"/>
    <xf numFmtId="0" fontId="18" fillId="0" borderId="0"/>
    <xf numFmtId="0" fontId="14" fillId="0" borderId="0">
      <alignment vertical="top"/>
    </xf>
    <xf numFmtId="0" fontId="18" fillId="0" borderId="0"/>
    <xf numFmtId="0" fontId="18" fillId="0" borderId="0"/>
    <xf numFmtId="0" fontId="14" fillId="0" borderId="0">
      <alignment vertical="top"/>
    </xf>
    <xf numFmtId="0" fontId="36" fillId="0" borderId="0"/>
    <xf numFmtId="0" fontId="18" fillId="0" borderId="0"/>
    <xf numFmtId="0" fontId="14" fillId="0" borderId="0"/>
    <xf numFmtId="0" fontId="18" fillId="0" borderId="0"/>
    <xf numFmtId="0" fontId="18" fillId="0" borderId="0"/>
    <xf numFmtId="0" fontId="14" fillId="0" borderId="0">
      <alignment vertical="top"/>
    </xf>
    <xf numFmtId="0" fontId="18" fillId="0" borderId="0"/>
    <xf numFmtId="0" fontId="14" fillId="0" borderId="0"/>
    <xf numFmtId="0" fontId="14" fillId="0" borderId="0"/>
    <xf numFmtId="0" fontId="14" fillId="0" borderId="0"/>
    <xf numFmtId="0" fontId="18" fillId="0" borderId="0"/>
    <xf numFmtId="0" fontId="14" fillId="0" borderId="0"/>
    <xf numFmtId="0" fontId="14" fillId="0" borderId="0"/>
    <xf numFmtId="0" fontId="14" fillId="0" borderId="0"/>
    <xf numFmtId="0" fontId="14" fillId="0" borderId="0"/>
    <xf numFmtId="0" fontId="18" fillId="0" borderId="0"/>
    <xf numFmtId="0" fontId="7" fillId="0" borderId="0"/>
    <xf numFmtId="0" fontId="18" fillId="0" borderId="0"/>
    <xf numFmtId="0" fontId="7" fillId="0" borderId="0"/>
    <xf numFmtId="0" fontId="18" fillId="0" borderId="0"/>
    <xf numFmtId="0" fontId="7" fillId="0" borderId="0"/>
    <xf numFmtId="0" fontId="18" fillId="0" borderId="0"/>
    <xf numFmtId="0" fontId="7" fillId="0" borderId="0"/>
    <xf numFmtId="0" fontId="18" fillId="0" borderId="0"/>
    <xf numFmtId="0" fontId="7" fillId="0" borderId="0"/>
    <xf numFmtId="0" fontId="18" fillId="0" borderId="0"/>
    <xf numFmtId="0" fontId="7" fillId="0" borderId="0"/>
    <xf numFmtId="171" fontId="41" fillId="0" borderId="0"/>
    <xf numFmtId="0" fontId="63" fillId="0" borderId="0"/>
    <xf numFmtId="0" fontId="10" fillId="0" borderId="0"/>
    <xf numFmtId="0" fontId="18" fillId="0" borderId="0"/>
    <xf numFmtId="171" fontId="41" fillId="0" borderId="0"/>
    <xf numFmtId="171" fontId="41" fillId="0" borderId="0"/>
    <xf numFmtId="171" fontId="41" fillId="0" borderId="0"/>
    <xf numFmtId="171" fontId="41" fillId="0" borderId="0"/>
    <xf numFmtId="171" fontId="41" fillId="0" borderId="0"/>
    <xf numFmtId="171" fontId="41" fillId="0" borderId="0"/>
    <xf numFmtId="171" fontId="41" fillId="0" borderId="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1" fontId="41"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14" fillId="0" borderId="0"/>
    <xf numFmtId="0" fontId="18" fillId="0" borderId="0"/>
    <xf numFmtId="171" fontId="41" fillId="0" borderId="0"/>
    <xf numFmtId="0" fontId="14" fillId="0" borderId="0"/>
    <xf numFmtId="171" fontId="4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171" fontId="41" fillId="0" borderId="0"/>
    <xf numFmtId="0" fontId="14" fillId="0" borderId="0">
      <alignment vertical="top"/>
    </xf>
    <xf numFmtId="171" fontId="41" fillId="0" borderId="0"/>
    <xf numFmtId="0" fontId="14" fillId="0" borderId="0">
      <alignment vertical="top"/>
    </xf>
    <xf numFmtId="171" fontId="41" fillId="0" borderId="0"/>
    <xf numFmtId="0" fontId="14" fillId="0" borderId="0">
      <alignment vertical="top"/>
    </xf>
    <xf numFmtId="171" fontId="41" fillId="0" borderId="0"/>
    <xf numFmtId="0" fontId="14" fillId="0" borderId="0">
      <alignment vertical="top"/>
    </xf>
    <xf numFmtId="0" fontId="18" fillId="3" borderId="3" applyNumberFormat="0" applyFont="0" applyAlignment="0" applyProtection="0"/>
    <xf numFmtId="0" fontId="64" fillId="23" borderId="19" applyNumberFormat="0" applyAlignment="0" applyProtection="0"/>
    <xf numFmtId="40" fontId="65" fillId="29" borderId="0">
      <alignment horizontal="right"/>
    </xf>
    <xf numFmtId="0" fontId="66" fillId="29" borderId="0">
      <alignment horizontal="right"/>
    </xf>
    <xf numFmtId="0" fontId="67" fillId="29" borderId="20"/>
    <xf numFmtId="0" fontId="67" fillId="0" borderId="0" applyBorder="0">
      <alignment horizontal="centerContinuous"/>
    </xf>
    <xf numFmtId="0" fontId="68" fillId="0" borderId="0" applyBorder="0">
      <alignment horizontal="centerContinuous"/>
    </xf>
    <xf numFmtId="172" fontId="14" fillId="0" borderId="0" applyFont="0" applyFill="0" applyBorder="0" applyProtection="0">
      <alignment horizontal="right"/>
    </xf>
    <xf numFmtId="172" fontId="14" fillId="0" borderId="0" applyFont="0" applyFill="0" applyBorder="0" applyProtection="0">
      <alignment horizontal="right"/>
    </xf>
    <xf numFmtId="10" fontId="14"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0" fontId="14" fillId="0" borderId="0"/>
    <xf numFmtId="2" fontId="69" fillId="30" borderId="21" applyAlignment="0" applyProtection="0">
      <protection locked="0"/>
    </xf>
    <xf numFmtId="0" fontId="70" fillId="27" borderId="21" applyNumberFormat="0" applyAlignment="0" applyProtection="0"/>
    <xf numFmtId="0" fontId="71" fillId="31" borderId="15" applyNumberFormat="0" applyAlignment="0" applyProtection="0">
      <alignment horizontal="center" vertical="center"/>
    </xf>
    <xf numFmtId="4" fontId="63" fillId="32" borderId="19" applyNumberFormat="0" applyProtection="0">
      <alignment vertical="center"/>
    </xf>
    <xf numFmtId="4" fontId="72" fillId="32" borderId="19" applyNumberFormat="0" applyProtection="0">
      <alignment vertical="center"/>
    </xf>
    <xf numFmtId="4" fontId="63" fillId="32" borderId="19" applyNumberFormat="0" applyProtection="0">
      <alignment horizontal="left" vertical="center" indent="1"/>
    </xf>
    <xf numFmtId="4" fontId="63" fillId="32" borderId="19" applyNumberFormat="0" applyProtection="0">
      <alignment horizontal="left" vertical="center" indent="1"/>
    </xf>
    <xf numFmtId="0" fontId="14" fillId="33" borderId="19" applyNumberFormat="0" applyProtection="0">
      <alignment horizontal="left" vertical="center" indent="1"/>
    </xf>
    <xf numFmtId="4" fontId="63" fillId="34" borderId="19" applyNumberFormat="0" applyProtection="0">
      <alignment horizontal="right" vertical="center"/>
    </xf>
    <xf numFmtId="4" fontId="63" fillId="35" borderId="19" applyNumberFormat="0" applyProtection="0">
      <alignment horizontal="right" vertical="center"/>
    </xf>
    <xf numFmtId="4" fontId="63" fillId="36" borderId="19" applyNumberFormat="0" applyProtection="0">
      <alignment horizontal="right" vertical="center"/>
    </xf>
    <xf numFmtId="4" fontId="63" fillId="37" borderId="19" applyNumberFormat="0" applyProtection="0">
      <alignment horizontal="right" vertical="center"/>
    </xf>
    <xf numFmtId="4" fontId="63" fillId="38" borderId="19" applyNumberFormat="0" applyProtection="0">
      <alignment horizontal="right" vertical="center"/>
    </xf>
    <xf numFmtId="4" fontId="63" fillId="39" borderId="19" applyNumberFormat="0" applyProtection="0">
      <alignment horizontal="right" vertical="center"/>
    </xf>
    <xf numFmtId="4" fontId="63" fillId="40" borderId="19" applyNumberFormat="0" applyProtection="0">
      <alignment horizontal="right" vertical="center"/>
    </xf>
    <xf numFmtId="4" fontId="63" fillId="41" borderId="19" applyNumberFormat="0" applyProtection="0">
      <alignment horizontal="right" vertical="center"/>
    </xf>
    <xf numFmtId="4" fontId="63" fillId="42" borderId="19" applyNumberFormat="0" applyProtection="0">
      <alignment horizontal="right" vertical="center"/>
    </xf>
    <xf numFmtId="4" fontId="73" fillId="43" borderId="19" applyNumberFormat="0" applyProtection="0">
      <alignment horizontal="left" vertical="center" indent="1"/>
    </xf>
    <xf numFmtId="4" fontId="63" fillId="44" borderId="22" applyNumberFormat="0" applyProtection="0">
      <alignment horizontal="left" vertical="center" indent="1"/>
    </xf>
    <xf numFmtId="4" fontId="74" fillId="45" borderId="0" applyNumberFormat="0" applyProtection="0">
      <alignment horizontal="left" vertical="center" indent="1"/>
    </xf>
    <xf numFmtId="0" fontId="14" fillId="33" borderId="19" applyNumberFormat="0" applyProtection="0">
      <alignment horizontal="left" vertical="center" indent="1"/>
    </xf>
    <xf numFmtId="4" fontId="63" fillId="44" borderId="19" applyNumberFormat="0" applyProtection="0">
      <alignment horizontal="left" vertical="center" indent="1"/>
    </xf>
    <xf numFmtId="4" fontId="63" fillId="46" borderId="19" applyNumberFormat="0" applyProtection="0">
      <alignment horizontal="left" vertical="center" indent="1"/>
    </xf>
    <xf numFmtId="0" fontId="14" fillId="46" borderId="19" applyNumberFormat="0" applyProtection="0">
      <alignment horizontal="left" vertical="center" indent="1"/>
    </xf>
    <xf numFmtId="0" fontId="14" fillId="46" borderId="19" applyNumberFormat="0" applyProtection="0">
      <alignment horizontal="left" vertical="center" indent="1"/>
    </xf>
    <xf numFmtId="0" fontId="14" fillId="31" borderId="19" applyNumberFormat="0" applyProtection="0">
      <alignment horizontal="left" vertical="center" indent="1"/>
    </xf>
    <xf numFmtId="0" fontId="14" fillId="31" borderId="19" applyNumberFormat="0" applyProtection="0">
      <alignment horizontal="left" vertical="center" indent="1"/>
    </xf>
    <xf numFmtId="0" fontId="14" fillId="25" borderId="19" applyNumberFormat="0" applyProtection="0">
      <alignment horizontal="left" vertical="center" indent="1"/>
    </xf>
    <xf numFmtId="0" fontId="14" fillId="25" borderId="19" applyNumberFormat="0" applyProtection="0">
      <alignment horizontal="left" vertical="center" indent="1"/>
    </xf>
    <xf numFmtId="0" fontId="14" fillId="33" borderId="19" applyNumberFormat="0" applyProtection="0">
      <alignment horizontal="left" vertical="center" indent="1"/>
    </xf>
    <xf numFmtId="0" fontId="14" fillId="33" borderId="19" applyNumberFormat="0" applyProtection="0">
      <alignment horizontal="left" vertical="center" indent="1"/>
    </xf>
    <xf numFmtId="4" fontId="63" fillId="27" borderId="19" applyNumberFormat="0" applyProtection="0">
      <alignment vertical="center"/>
    </xf>
    <xf numFmtId="4" fontId="72" fillId="27" borderId="19" applyNumberFormat="0" applyProtection="0">
      <alignment vertical="center"/>
    </xf>
    <xf numFmtId="4" fontId="63" fillId="27" borderId="19" applyNumberFormat="0" applyProtection="0">
      <alignment horizontal="left" vertical="center" indent="1"/>
    </xf>
    <xf numFmtId="4" fontId="63" fillId="27" borderId="19" applyNumberFormat="0" applyProtection="0">
      <alignment horizontal="left" vertical="center" indent="1"/>
    </xf>
    <xf numFmtId="4" fontId="63" fillId="44" borderId="19" applyNumberFormat="0" applyProtection="0">
      <alignment horizontal="right" vertical="center"/>
    </xf>
    <xf numFmtId="4" fontId="72" fillId="44" borderId="19" applyNumberFormat="0" applyProtection="0">
      <alignment horizontal="right" vertical="center"/>
    </xf>
    <xf numFmtId="0" fontId="14" fillId="33" borderId="19" applyNumberFormat="0" applyProtection="0">
      <alignment horizontal="left" vertical="center" indent="1"/>
    </xf>
    <xf numFmtId="0" fontId="14" fillId="33" borderId="19" applyNumberFormat="0" applyProtection="0">
      <alignment horizontal="left" vertical="center" indent="1"/>
    </xf>
    <xf numFmtId="0" fontId="75" fillId="0" borderId="0"/>
    <xf numFmtId="4" fontId="76" fillId="44" borderId="19" applyNumberFormat="0" applyProtection="0">
      <alignment horizontal="right" vertical="center"/>
    </xf>
    <xf numFmtId="0" fontId="14" fillId="0" borderId="0"/>
    <xf numFmtId="0" fontId="77" fillId="29" borderId="5">
      <alignment horizontal="center"/>
    </xf>
    <xf numFmtId="3" fontId="78" fillId="29" borderId="0"/>
    <xf numFmtId="3" fontId="77" fillId="29" borderId="0"/>
    <xf numFmtId="0" fontId="78" fillId="29" borderId="0"/>
    <xf numFmtId="0" fontId="77" fillId="29" borderId="0"/>
    <xf numFmtId="0" fontId="78" fillId="29" borderId="0">
      <alignment horizontal="center"/>
    </xf>
    <xf numFmtId="0" fontId="79" fillId="0" borderId="0">
      <alignment wrapText="1"/>
    </xf>
    <xf numFmtId="0" fontId="79" fillId="0" borderId="0">
      <alignment wrapText="1"/>
    </xf>
    <xf numFmtId="0" fontId="79" fillId="0" borderId="0">
      <alignment wrapText="1"/>
    </xf>
    <xf numFmtId="0" fontId="79" fillId="0" borderId="0">
      <alignment wrapText="1"/>
    </xf>
    <xf numFmtId="0" fontId="80" fillId="47" borderId="0">
      <alignment horizontal="right" vertical="top" wrapText="1"/>
    </xf>
    <xf numFmtId="0" fontId="80" fillId="47" borderId="0">
      <alignment horizontal="right" vertical="top" wrapText="1"/>
    </xf>
    <xf numFmtId="0" fontId="80" fillId="47" borderId="0">
      <alignment horizontal="right" vertical="top" wrapText="1"/>
    </xf>
    <xf numFmtId="0" fontId="80" fillId="47" borderId="0">
      <alignment horizontal="right" vertical="top" wrapText="1"/>
    </xf>
    <xf numFmtId="0" fontId="81" fillId="0" borderId="0"/>
    <xf numFmtId="0" fontId="81" fillId="0" borderId="0"/>
    <xf numFmtId="0" fontId="81" fillId="0" borderId="0"/>
    <xf numFmtId="0" fontId="81" fillId="0" borderId="0"/>
    <xf numFmtId="0" fontId="82" fillId="0" borderId="0"/>
    <xf numFmtId="0" fontId="82" fillId="0" borderId="0"/>
    <xf numFmtId="0" fontId="82" fillId="0" borderId="0"/>
    <xf numFmtId="0" fontId="83" fillId="0" borderId="0"/>
    <xf numFmtId="0" fontId="83" fillId="0" borderId="0"/>
    <xf numFmtId="0" fontId="83" fillId="0" borderId="0"/>
    <xf numFmtId="173" fontId="29" fillId="0" borderId="0">
      <alignment wrapText="1"/>
      <protection locked="0"/>
    </xf>
    <xf numFmtId="173" fontId="29" fillId="0" borderId="0">
      <alignment wrapText="1"/>
      <protection locked="0"/>
    </xf>
    <xf numFmtId="173" fontId="80" fillId="48" borderId="0">
      <alignment wrapText="1"/>
      <protection locked="0"/>
    </xf>
    <xf numFmtId="173" fontId="80" fillId="48" borderId="0">
      <alignment wrapText="1"/>
      <protection locked="0"/>
    </xf>
    <xf numFmtId="173" fontId="80" fillId="48" borderId="0">
      <alignment wrapText="1"/>
      <protection locked="0"/>
    </xf>
    <xf numFmtId="173" fontId="80" fillId="48" borderId="0">
      <alignment wrapText="1"/>
      <protection locked="0"/>
    </xf>
    <xf numFmtId="173" fontId="29" fillId="0" borderId="0">
      <alignment wrapText="1"/>
      <protection locked="0"/>
    </xf>
    <xf numFmtId="174" fontId="29" fillId="0" borderId="0">
      <alignment wrapText="1"/>
      <protection locked="0"/>
    </xf>
    <xf numFmtId="174" fontId="29" fillId="0" borderId="0">
      <alignment wrapText="1"/>
      <protection locked="0"/>
    </xf>
    <xf numFmtId="174" fontId="29" fillId="0" borderId="0">
      <alignment wrapText="1"/>
      <protection locked="0"/>
    </xf>
    <xf numFmtId="174" fontId="80" fillId="48" borderId="0">
      <alignment wrapText="1"/>
      <protection locked="0"/>
    </xf>
    <xf numFmtId="174" fontId="80" fillId="48" borderId="0">
      <alignment wrapText="1"/>
      <protection locked="0"/>
    </xf>
    <xf numFmtId="174" fontId="80" fillId="48" borderId="0">
      <alignment wrapText="1"/>
      <protection locked="0"/>
    </xf>
    <xf numFmtId="174" fontId="80" fillId="48" borderId="0">
      <alignment wrapText="1"/>
      <protection locked="0"/>
    </xf>
    <xf numFmtId="174" fontId="80" fillId="48" borderId="0">
      <alignment wrapText="1"/>
      <protection locked="0"/>
    </xf>
    <xf numFmtId="174" fontId="29" fillId="0" borderId="0">
      <alignment wrapText="1"/>
      <protection locked="0"/>
    </xf>
    <xf numFmtId="175" fontId="29" fillId="0" borderId="0">
      <alignment wrapText="1"/>
      <protection locked="0"/>
    </xf>
    <xf numFmtId="175" fontId="29" fillId="0" borderId="0">
      <alignment wrapText="1"/>
      <protection locked="0"/>
    </xf>
    <xf numFmtId="175" fontId="80" fillId="48" borderId="0">
      <alignment wrapText="1"/>
      <protection locked="0"/>
    </xf>
    <xf numFmtId="175" fontId="80" fillId="48" borderId="0">
      <alignment wrapText="1"/>
      <protection locked="0"/>
    </xf>
    <xf numFmtId="175" fontId="80" fillId="48" borderId="0">
      <alignment wrapText="1"/>
      <protection locked="0"/>
    </xf>
    <xf numFmtId="175" fontId="80" fillId="48" borderId="0">
      <alignment wrapText="1"/>
      <protection locked="0"/>
    </xf>
    <xf numFmtId="175" fontId="29" fillId="0" borderId="0">
      <alignment wrapText="1"/>
      <protection locked="0"/>
    </xf>
    <xf numFmtId="176" fontId="80" fillId="47" borderId="23">
      <alignment wrapText="1"/>
    </xf>
    <xf numFmtId="176" fontId="80" fillId="47" borderId="23">
      <alignment wrapText="1"/>
    </xf>
    <xf numFmtId="176" fontId="80" fillId="47" borderId="23">
      <alignment wrapText="1"/>
    </xf>
    <xf numFmtId="177" fontId="80" fillId="47" borderId="23">
      <alignment wrapText="1"/>
    </xf>
    <xf numFmtId="177" fontId="80" fillId="47" borderId="23">
      <alignment wrapText="1"/>
    </xf>
    <xf numFmtId="177" fontId="80" fillId="47" borderId="23">
      <alignment wrapText="1"/>
    </xf>
    <xf numFmtId="177" fontId="80" fillId="47" borderId="23">
      <alignment wrapText="1"/>
    </xf>
    <xf numFmtId="178" fontId="80" fillId="47" borderId="23">
      <alignment wrapText="1"/>
    </xf>
    <xf numFmtId="178" fontId="80" fillId="47" borderId="23">
      <alignment wrapText="1"/>
    </xf>
    <xf numFmtId="178" fontId="80" fillId="47" borderId="23">
      <alignment wrapText="1"/>
    </xf>
    <xf numFmtId="0" fontId="81" fillId="0" borderId="24">
      <alignment horizontal="right"/>
    </xf>
    <xf numFmtId="0" fontId="81" fillId="0" borderId="24">
      <alignment horizontal="right"/>
    </xf>
    <xf numFmtId="0" fontId="81" fillId="0" borderId="24">
      <alignment horizontal="right"/>
    </xf>
    <xf numFmtId="0" fontId="81" fillId="0" borderId="24">
      <alignment horizontal="right"/>
    </xf>
    <xf numFmtId="40" fontId="84" fillId="0" borderId="0"/>
    <xf numFmtId="0" fontId="85" fillId="0" borderId="0" applyNumberFormat="0" applyFill="0" applyBorder="0" applyAlignment="0" applyProtection="0"/>
    <xf numFmtId="0" fontId="86" fillId="0" borderId="0" applyNumberFormat="0" applyFill="0" applyBorder="0" applyProtection="0">
      <alignment horizontal="left" vertical="center" indent="10"/>
    </xf>
    <xf numFmtId="0" fontId="86" fillId="0" borderId="0" applyNumberFormat="0" applyFill="0" applyBorder="0" applyProtection="0">
      <alignment horizontal="left" vertical="center" indent="10"/>
    </xf>
    <xf numFmtId="0" fontId="87" fillId="0" borderId="25" applyNumberFormat="0" applyFill="0" applyAlignment="0" applyProtection="0"/>
    <xf numFmtId="0" fontId="88" fillId="0" borderId="0" applyNumberFormat="0" applyFill="0" applyBorder="0" applyAlignment="0" applyProtection="0"/>
    <xf numFmtId="0" fontId="29" fillId="0" borderId="0"/>
    <xf numFmtId="0" fontId="16" fillId="0" borderId="0" applyNumberFormat="0" applyFill="0" applyBorder="0" applyAlignment="0" applyProtection="0"/>
    <xf numFmtId="9" fontId="18" fillId="0" borderId="0" applyFont="0" applyFill="0" applyBorder="0" applyAlignment="0" applyProtection="0"/>
    <xf numFmtId="0" fontId="19" fillId="0" borderId="0" applyNumberFormat="0" applyFill="0" applyBorder="0" applyAlignment="0" applyProtection="0"/>
  </cellStyleXfs>
  <cellXfs count="265">
    <xf numFmtId="0" fontId="0" fillId="0" borderId="0" xfId="0"/>
    <xf numFmtId="0" fontId="2" fillId="2" borderId="0" xfId="0" applyFont="1" applyFill="1" applyAlignment="1">
      <alignment wrapText="1"/>
    </xf>
    <xf numFmtId="0" fontId="32" fillId="2" borderId="0" xfId="0" applyFont="1" applyFill="1" applyAlignment="1">
      <alignment wrapText="1"/>
    </xf>
    <xf numFmtId="0" fontId="101" fillId="2" borderId="0" xfId="0" applyFont="1" applyFill="1" applyAlignment="1" applyProtection="1">
      <alignment vertical="top" wrapText="1"/>
      <protection locked="0"/>
    </xf>
    <xf numFmtId="0" fontId="102" fillId="2" borderId="0" xfId="0" applyFont="1" applyFill="1" applyAlignment="1" applyProtection="1">
      <alignment vertical="top" wrapText="1"/>
      <protection locked="0"/>
    </xf>
    <xf numFmtId="0" fontId="100" fillId="2" borderId="0" xfId="0" applyFont="1" applyFill="1" applyAlignment="1">
      <alignment vertical="top" wrapText="1"/>
    </xf>
    <xf numFmtId="0" fontId="103" fillId="2" borderId="0" xfId="384" applyFont="1" applyFill="1" applyAlignment="1" applyProtection="1"/>
    <xf numFmtId="0" fontId="103" fillId="2" borderId="0" xfId="384" applyFont="1" applyFill="1" applyAlignment="1" applyProtection="1">
      <alignment vertical="center" wrapText="1"/>
    </xf>
    <xf numFmtId="0" fontId="103" fillId="2" borderId="0" xfId="384" applyFont="1" applyFill="1" applyAlignment="1" applyProtection="1">
      <alignment wrapText="1"/>
    </xf>
    <xf numFmtId="0" fontId="30" fillId="0" borderId="0" xfId="104" applyFont="1" applyFill="1" applyAlignment="1" applyProtection="1">
      <alignment vertical="center"/>
    </xf>
    <xf numFmtId="0" fontId="106" fillId="0" borderId="0" xfId="104" applyFont="1" applyFill="1" applyAlignment="1" applyProtection="1">
      <alignment vertical="center"/>
    </xf>
    <xf numFmtId="3" fontId="109" fillId="2" borderId="6" xfId="0" applyNumberFormat="1" applyFont="1" applyFill="1" applyBorder="1" applyAlignment="1">
      <alignment horizontal="right" vertical="center" wrapText="1"/>
    </xf>
    <xf numFmtId="0" fontId="103" fillId="2" borderId="0" xfId="384" applyFont="1" applyFill="1" applyAlignment="1">
      <alignment wrapText="1"/>
    </xf>
    <xf numFmtId="3" fontId="27" fillId="2" borderId="0" xfId="0" applyNumberFormat="1" applyFont="1" applyFill="1" applyAlignment="1">
      <alignment horizontal="right" vertical="center" wrapText="1"/>
    </xf>
    <xf numFmtId="0" fontId="10" fillId="2" borderId="0" xfId="0" applyFont="1" applyFill="1" applyAlignment="1">
      <alignment vertical="center" wrapText="1"/>
    </xf>
    <xf numFmtId="0" fontId="10" fillId="2" borderId="0" xfId="0" applyFont="1" applyFill="1" applyAlignment="1">
      <alignment vertical="top" wrapText="1"/>
    </xf>
    <xf numFmtId="0" fontId="10" fillId="2" borderId="0" xfId="0" applyFont="1" applyFill="1" applyAlignment="1">
      <alignment horizontal="left" vertical="center" wrapText="1"/>
    </xf>
    <xf numFmtId="0" fontId="89" fillId="2" borderId="0" xfId="384" applyFont="1" applyFill="1"/>
    <xf numFmtId="3" fontId="92" fillId="2" borderId="0" xfId="0" applyNumberFormat="1" applyFont="1" applyFill="1" applyAlignment="1">
      <alignment horizontal="right" vertical="center" wrapText="1"/>
    </xf>
    <xf numFmtId="3" fontId="2" fillId="2" borderId="0" xfId="0" applyNumberFormat="1" applyFont="1" applyFill="1" applyAlignment="1">
      <alignment vertical="center"/>
    </xf>
    <xf numFmtId="3" fontId="2" fillId="2" borderId="0" xfId="0" applyNumberFormat="1" applyFont="1" applyFill="1" applyAlignment="1">
      <alignment horizontal="right" vertical="center"/>
    </xf>
    <xf numFmtId="3" fontId="95" fillId="0" borderId="0" xfId="0" applyNumberFormat="1" applyFont="1" applyFill="1" applyAlignment="1">
      <alignment horizontal="left" vertical="center" wrapText="1"/>
    </xf>
    <xf numFmtId="0" fontId="2" fillId="0" borderId="0" xfId="0" applyFont="1" applyFill="1"/>
    <xf numFmtId="0" fontId="89" fillId="2" borderId="0" xfId="384" applyFont="1" applyFill="1" applyBorder="1" applyAlignment="1" applyProtection="1">
      <alignment horizontal="left"/>
    </xf>
    <xf numFmtId="0" fontId="0" fillId="2" borderId="0" xfId="0" applyFill="1"/>
    <xf numFmtId="0" fontId="10" fillId="2" borderId="0" xfId="0" applyFont="1" applyFill="1" applyBorder="1" applyAlignment="1">
      <alignment vertical="center"/>
    </xf>
    <xf numFmtId="0" fontId="92" fillId="2" borderId="0" xfId="0" applyFont="1" applyFill="1" applyBorder="1" applyAlignment="1">
      <alignment vertical="center"/>
    </xf>
    <xf numFmtId="0" fontId="92" fillId="2" borderId="0" xfId="0" applyFont="1" applyFill="1" applyBorder="1" applyAlignment="1">
      <alignment horizontal="center" vertical="center" wrapText="1"/>
    </xf>
    <xf numFmtId="0" fontId="92" fillId="2" borderId="0" xfId="0" applyFont="1" applyFill="1" applyAlignment="1">
      <alignment vertical="center"/>
    </xf>
    <xf numFmtId="0" fontId="92" fillId="2" borderId="2" xfId="0" applyFont="1" applyFill="1" applyBorder="1" applyAlignment="1">
      <alignment horizontal="center" vertical="center" wrapText="1"/>
    </xf>
    <xf numFmtId="0" fontId="27" fillId="2" borderId="0" xfId="0" applyFont="1" applyFill="1" applyAlignment="1">
      <alignment vertical="center" wrapText="1"/>
    </xf>
    <xf numFmtId="0" fontId="2" fillId="2" borderId="0" xfId="0" applyFont="1" applyFill="1"/>
    <xf numFmtId="0" fontId="2" fillId="2" borderId="0" xfId="0" applyFont="1" applyFill="1" applyBorder="1"/>
    <xf numFmtId="0" fontId="2" fillId="2" borderId="0" xfId="0" applyFont="1" applyFill="1" applyAlignment="1">
      <alignment vertical="center"/>
    </xf>
    <xf numFmtId="179" fontId="92" fillId="2" borderId="0" xfId="0" applyNumberFormat="1" applyFont="1" applyFill="1" applyAlignment="1">
      <alignment horizontal="right" vertical="center" wrapText="1"/>
    </xf>
    <xf numFmtId="3" fontId="95" fillId="2" borderId="0" xfId="0" applyNumberFormat="1" applyFont="1" applyFill="1" applyAlignment="1">
      <alignment horizontal="left" vertical="center" wrapText="1"/>
    </xf>
    <xf numFmtId="180" fontId="2" fillId="2" borderId="0" xfId="0" applyNumberFormat="1" applyFont="1" applyFill="1"/>
    <xf numFmtId="10" fontId="92" fillId="2" borderId="0" xfId="0" applyNumberFormat="1" applyFont="1" applyFill="1" applyAlignment="1">
      <alignment horizontal="right" vertical="center" wrapText="1"/>
    </xf>
    <xf numFmtId="10" fontId="2" fillId="2" borderId="0" xfId="0" applyNumberFormat="1" applyFont="1" applyFill="1"/>
    <xf numFmtId="10" fontId="92" fillId="2" borderId="6" xfId="0" applyNumberFormat="1" applyFont="1" applyFill="1" applyBorder="1" applyAlignment="1">
      <alignment horizontal="right" vertical="center" wrapText="1"/>
    </xf>
    <xf numFmtId="10" fontId="2" fillId="2" borderId="6" xfId="0" applyNumberFormat="1" applyFont="1" applyFill="1" applyBorder="1"/>
    <xf numFmtId="0" fontId="21" fillId="2" borderId="0" xfId="0" applyFont="1" applyFill="1"/>
    <xf numFmtId="0" fontId="106" fillId="2" borderId="0" xfId="104" applyFont="1" applyFill="1" applyAlignment="1" applyProtection="1">
      <alignment vertical="center"/>
    </xf>
    <xf numFmtId="0" fontId="107" fillId="2" borderId="0" xfId="0" applyFont="1" applyFill="1"/>
    <xf numFmtId="0" fontId="106" fillId="2" borderId="0" xfId="0" applyFont="1" applyFill="1" applyAlignment="1">
      <alignment vertical="center"/>
    </xf>
    <xf numFmtId="0" fontId="104" fillId="2" borderId="0" xfId="0" applyFont="1" applyFill="1" applyAlignment="1">
      <alignment vertical="center"/>
    </xf>
    <xf numFmtId="0" fontId="0" fillId="0" borderId="0" xfId="0" applyFill="1"/>
    <xf numFmtId="0" fontId="92" fillId="0" borderId="0" xfId="0" applyFont="1" applyFill="1" applyAlignment="1">
      <alignment vertical="center"/>
    </xf>
    <xf numFmtId="0" fontId="27" fillId="0" borderId="0" xfId="0" applyFont="1" applyFill="1" applyAlignment="1">
      <alignment vertical="center" wrapText="1"/>
    </xf>
    <xf numFmtId="179" fontId="92" fillId="0" borderId="0" xfId="0" applyNumberFormat="1" applyFont="1" applyFill="1" applyAlignment="1">
      <alignment horizontal="right" vertical="center" wrapText="1"/>
    </xf>
    <xf numFmtId="180" fontId="2" fillId="0" borderId="0" xfId="0" applyNumberFormat="1" applyFont="1" applyFill="1"/>
    <xf numFmtId="10" fontId="2" fillId="0" borderId="0" xfId="0" applyNumberFormat="1" applyFont="1" applyFill="1"/>
    <xf numFmtId="10" fontId="92" fillId="0" borderId="6" xfId="0" applyNumberFormat="1" applyFont="1" applyFill="1" applyBorder="1" applyAlignment="1">
      <alignment horizontal="right" vertical="center" wrapText="1"/>
    </xf>
    <xf numFmtId="10" fontId="2" fillId="0" borderId="6" xfId="0" applyNumberFormat="1" applyFont="1" applyFill="1" applyBorder="1"/>
    <xf numFmtId="0" fontId="21" fillId="0" borderId="0" xfId="0" applyFont="1" applyFill="1"/>
    <xf numFmtId="0" fontId="10" fillId="0" borderId="0" xfId="0" applyFont="1" applyFill="1"/>
    <xf numFmtId="0" fontId="107" fillId="0" borderId="0" xfId="0" applyFont="1" applyFill="1"/>
    <xf numFmtId="0" fontId="106" fillId="0" borderId="0" xfId="0" applyFont="1" applyFill="1" applyAlignment="1">
      <alignment vertical="center"/>
    </xf>
    <xf numFmtId="0" fontId="98" fillId="2" borderId="0" xfId="0" applyFont="1" applyFill="1" applyAlignment="1">
      <alignment vertical="center" wrapText="1"/>
    </xf>
    <xf numFmtId="0" fontId="103" fillId="2" borderId="0" xfId="384" applyFont="1" applyFill="1" applyAlignment="1">
      <alignment horizontal="left" vertical="top"/>
    </xf>
    <xf numFmtId="0" fontId="34" fillId="2" borderId="0" xfId="384" applyFont="1" applyFill="1" applyAlignment="1">
      <alignment horizontal="left" vertical="top"/>
    </xf>
    <xf numFmtId="0" fontId="90" fillId="2" borderId="0" xfId="384" applyFont="1" applyFill="1" applyAlignment="1">
      <alignment horizontal="left" vertical="top" wrapText="1"/>
    </xf>
    <xf numFmtId="0" fontId="103" fillId="2" borderId="0" xfId="384" applyFont="1" applyFill="1"/>
    <xf numFmtId="0" fontId="113" fillId="2" borderId="0" xfId="0" applyFont="1" applyFill="1" applyAlignment="1">
      <alignment horizontal="left" vertical="center" wrapText="1"/>
    </xf>
    <xf numFmtId="0" fontId="2" fillId="2" borderId="0" xfId="0" applyFont="1" applyFill="1" applyAlignment="1">
      <alignment horizontal="left" vertical="top" wrapText="1"/>
    </xf>
    <xf numFmtId="0" fontId="0" fillId="2" borderId="0" xfId="0" applyFill="1" applyAlignment="1">
      <alignment wrapText="1"/>
    </xf>
    <xf numFmtId="0" fontId="34" fillId="2" borderId="0" xfId="0" applyFont="1" applyFill="1" applyAlignment="1" applyProtection="1">
      <alignment horizontal="left" vertical="top" wrapText="1"/>
      <protection locked="0"/>
    </xf>
    <xf numFmtId="0" fontId="90" fillId="2" borderId="0" xfId="0" applyFont="1" applyFill="1" applyAlignment="1" applyProtection="1">
      <alignment horizontal="left" vertical="top" wrapText="1"/>
      <protection locked="0"/>
    </xf>
    <xf numFmtId="0" fontId="92" fillId="2" borderId="2" xfId="0" applyFont="1" applyFill="1" applyBorder="1" applyAlignment="1">
      <alignment horizontal="right" vertical="center" wrapText="1"/>
    </xf>
    <xf numFmtId="0" fontId="92" fillId="2" borderId="0" xfId="0" applyFont="1" applyFill="1" applyAlignment="1">
      <alignment horizontal="right" vertical="center"/>
    </xf>
    <xf numFmtId="0" fontId="90" fillId="2" borderId="0" xfId="0" applyFont="1" applyFill="1" applyAlignment="1">
      <alignment vertical="center" wrapText="1"/>
    </xf>
    <xf numFmtId="0" fontId="92" fillId="0" borderId="0" xfId="0" applyFont="1" applyFill="1" applyAlignment="1">
      <alignment horizontal="right" vertical="center"/>
    </xf>
    <xf numFmtId="0" fontId="1" fillId="2" borderId="0" xfId="0" applyFont="1" applyFill="1" applyAlignment="1">
      <alignment vertical="center" wrapText="1"/>
    </xf>
    <xf numFmtId="0" fontId="9" fillId="2" borderId="0" xfId="0" applyFont="1" applyFill="1" applyAlignment="1">
      <alignment vertical="center" wrapText="1"/>
    </xf>
    <xf numFmtId="0" fontId="2" fillId="2" borderId="6" xfId="0" applyFont="1" applyFill="1" applyBorder="1" applyAlignment="1">
      <alignment vertical="center" wrapText="1"/>
    </xf>
    <xf numFmtId="0" fontId="27" fillId="2" borderId="1" xfId="0" applyFont="1" applyFill="1" applyBorder="1" applyAlignment="1">
      <alignment vertical="center" wrapText="1"/>
    </xf>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3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92" fillId="2" borderId="0" xfId="0" applyFont="1" applyFill="1" applyAlignment="1">
      <alignment vertical="center" wrapText="1"/>
    </xf>
    <xf numFmtId="3" fontId="2" fillId="2" borderId="0" xfId="0" applyNumberFormat="1" applyFont="1" applyFill="1" applyAlignment="1">
      <alignment vertical="center" wrapText="1"/>
    </xf>
    <xf numFmtId="3" fontId="2" fillId="2" borderId="0" xfId="0" applyNumberFormat="1" applyFont="1" applyFill="1" applyAlignment="1">
      <alignment horizontal="right" vertical="center" wrapText="1"/>
    </xf>
    <xf numFmtId="3" fontId="32" fillId="2" borderId="0" xfId="0" applyNumberFormat="1" applyFont="1" applyFill="1" applyAlignment="1">
      <alignment vertical="center" wrapText="1"/>
    </xf>
    <xf numFmtId="0" fontId="32" fillId="2" borderId="0" xfId="0" applyFont="1" applyFill="1" applyAlignment="1">
      <alignment vertical="center" wrapText="1"/>
    </xf>
    <xf numFmtId="0" fontId="32" fillId="2" borderId="0" xfId="0" applyFont="1" applyFill="1" applyAlignment="1">
      <alignment horizontal="right" vertical="center" wrapText="1"/>
    </xf>
    <xf numFmtId="3" fontId="32" fillId="2" borderId="0" xfId="0" applyNumberFormat="1" applyFont="1" applyFill="1" applyAlignment="1">
      <alignment horizontal="right" vertical="center" wrapText="1"/>
    </xf>
    <xf numFmtId="0" fontId="2" fillId="2" borderId="0" xfId="0" applyFont="1" applyFill="1" applyAlignment="1">
      <alignment horizontal="right" vertical="center" wrapText="1"/>
    </xf>
    <xf numFmtId="0" fontId="114" fillId="2" borderId="0" xfId="0" applyFont="1" applyFill="1" applyAlignment="1">
      <alignment vertical="top" wrapText="1"/>
    </xf>
    <xf numFmtId="0" fontId="114" fillId="2" borderId="0" xfId="0" applyFont="1" applyFill="1" applyAlignment="1">
      <alignment horizontal="left" vertical="top" wrapText="1"/>
    </xf>
    <xf numFmtId="3" fontId="90" fillId="2" borderId="0" xfId="0" applyNumberFormat="1" applyFont="1" applyFill="1" applyAlignment="1">
      <alignment horizontal="right" vertical="center"/>
    </xf>
    <xf numFmtId="3" fontId="34" fillId="2" borderId="0" xfId="0" applyNumberFormat="1" applyFont="1" applyFill="1" applyAlignment="1">
      <alignment horizontal="right" vertical="center" wrapText="1"/>
    </xf>
    <xf numFmtId="0" fontId="34" fillId="2" borderId="0" xfId="0" applyFont="1" applyFill="1" applyAlignment="1">
      <alignment vertical="center" wrapText="1"/>
    </xf>
    <xf numFmtId="3" fontId="90" fillId="2" borderId="0" xfId="0" applyNumberFormat="1" applyFont="1" applyFill="1" applyAlignment="1">
      <alignment horizontal="right" vertical="center" wrapText="1"/>
    </xf>
    <xf numFmtId="3" fontId="27" fillId="2" borderId="0" xfId="0" applyNumberFormat="1" applyFont="1" applyFill="1" applyBorder="1" applyAlignment="1">
      <alignment horizontal="right" vertical="center" wrapText="1"/>
    </xf>
    <xf numFmtId="3" fontId="92" fillId="2" borderId="0" xfId="0" applyNumberFormat="1" applyFont="1" applyFill="1" applyBorder="1" applyAlignment="1">
      <alignment horizontal="right" vertical="center" wrapText="1"/>
    </xf>
    <xf numFmtId="3" fontId="95" fillId="2" borderId="0" xfId="0" applyNumberFormat="1" applyFont="1" applyFill="1" applyBorder="1" applyAlignment="1">
      <alignment horizontal="left" vertical="center" wrapText="1"/>
    </xf>
    <xf numFmtId="0" fontId="110" fillId="2" borderId="6" xfId="0" applyFont="1" applyFill="1" applyBorder="1" applyAlignment="1">
      <alignment vertical="center" wrapText="1"/>
    </xf>
    <xf numFmtId="0" fontId="108" fillId="2" borderId="6" xfId="0" applyFont="1" applyFill="1" applyBorder="1" applyAlignment="1">
      <alignment vertical="center" wrapText="1"/>
    </xf>
    <xf numFmtId="0" fontId="10" fillId="2" borderId="6" xfId="0" applyFont="1" applyFill="1" applyBorder="1" applyAlignment="1">
      <alignment vertical="center" wrapText="1"/>
    </xf>
    <xf numFmtId="0" fontId="10" fillId="2" borderId="6" xfId="0" applyFont="1" applyFill="1" applyBorder="1" applyAlignment="1">
      <alignment horizontal="left" vertical="center" wrapText="1"/>
    </xf>
    <xf numFmtId="0" fontId="10" fillId="2" borderId="0" xfId="0" applyFont="1" applyFill="1" applyAlignment="1">
      <alignment vertical="center"/>
    </xf>
    <xf numFmtId="0" fontId="8" fillId="2" borderId="0" xfId="0" applyFont="1" applyFill="1" applyAlignment="1">
      <alignment vertical="center" wrapText="1"/>
    </xf>
    <xf numFmtId="3" fontId="8" fillId="2" borderId="0" xfId="0" applyNumberFormat="1" applyFont="1" applyFill="1" applyAlignment="1">
      <alignment horizontal="right" vertical="center" wrapText="1"/>
    </xf>
    <xf numFmtId="0" fontId="33" fillId="2" borderId="0" xfId="0" applyFont="1" applyFill="1" applyAlignment="1">
      <alignment horizontal="left" vertical="center"/>
    </xf>
    <xf numFmtId="3" fontId="1" fillId="2" borderId="0" xfId="0" applyNumberFormat="1" applyFont="1" applyFill="1" applyAlignment="1">
      <alignment horizontal="left" vertical="center" wrapText="1"/>
    </xf>
    <xf numFmtId="3" fontId="6" fillId="2" borderId="0" xfId="0" applyNumberFormat="1" applyFont="1" applyFill="1" applyAlignment="1">
      <alignment horizontal="left" vertical="center" wrapText="1"/>
    </xf>
    <xf numFmtId="0" fontId="27" fillId="2" borderId="0" xfId="0" applyFont="1" applyFill="1" applyAlignment="1">
      <alignment horizontal="center" vertical="center" wrapText="1"/>
    </xf>
    <xf numFmtId="0" fontId="92" fillId="2" borderId="1" xfId="0" applyFont="1" applyFill="1" applyBorder="1" applyAlignment="1">
      <alignment vertical="center" wrapText="1"/>
    </xf>
    <xf numFmtId="0" fontId="92" fillId="2" borderId="0" xfId="0" applyFont="1" applyFill="1" applyAlignment="1">
      <alignment horizontal="right" vertical="center" wrapText="1"/>
    </xf>
    <xf numFmtId="0" fontId="27" fillId="2" borderId="0" xfId="0" applyFont="1" applyFill="1" applyAlignment="1">
      <alignment horizontal="right" vertical="center" wrapText="1"/>
    </xf>
    <xf numFmtId="3" fontId="1" fillId="2" borderId="0" xfId="0" applyNumberFormat="1" applyFont="1" applyFill="1" applyAlignment="1">
      <alignment vertical="center" wrapText="1"/>
    </xf>
    <xf numFmtId="3" fontId="1" fillId="2" borderId="0" xfId="0" applyNumberFormat="1" applyFont="1" applyFill="1" applyAlignment="1">
      <alignment horizontal="right" vertical="center" wrapText="1"/>
    </xf>
    <xf numFmtId="3" fontId="6" fillId="2" borderId="0" xfId="0" applyNumberFormat="1" applyFont="1" applyFill="1" applyAlignment="1">
      <alignment horizontal="right" vertical="center" wrapText="1"/>
    </xf>
    <xf numFmtId="0" fontId="27" fillId="2" borderId="6" xfId="0" applyFont="1" applyFill="1" applyBorder="1" applyAlignment="1">
      <alignment vertical="center" wrapText="1"/>
    </xf>
    <xf numFmtId="0" fontId="27" fillId="2" borderId="6" xfId="0" applyFont="1" applyFill="1" applyBorder="1" applyAlignment="1">
      <alignment horizontal="right" vertical="center" wrapText="1"/>
    </xf>
    <xf numFmtId="0" fontId="1" fillId="2" borderId="0" xfId="0" applyFont="1" applyFill="1" applyAlignment="1">
      <alignment vertical="top" wrapText="1"/>
    </xf>
    <xf numFmtId="0" fontId="31" fillId="2" borderId="0" xfId="0" applyFont="1" applyFill="1" applyAlignment="1">
      <alignment vertical="center"/>
    </xf>
    <xf numFmtId="0" fontId="106" fillId="2" borderId="0" xfId="0" applyFont="1" applyFill="1" applyAlignment="1">
      <alignment horizontal="left" vertical="center"/>
    </xf>
    <xf numFmtId="0" fontId="106" fillId="2" borderId="0" xfId="0" applyFont="1" applyFill="1" applyAlignment="1">
      <alignment horizontal="left" vertical="center" wrapText="1"/>
    </xf>
    <xf numFmtId="0" fontId="31" fillId="2" borderId="0" xfId="0" applyFont="1" applyFill="1" applyAlignment="1">
      <alignment horizontal="left" vertical="center"/>
    </xf>
    <xf numFmtId="0" fontId="97" fillId="2" borderId="0" xfId="0" applyFont="1" applyFill="1" applyAlignment="1">
      <alignment vertical="center"/>
    </xf>
    <xf numFmtId="0" fontId="15" fillId="2" borderId="0" xfId="0" applyFont="1" applyFill="1" applyAlignment="1">
      <alignment horizontal="center" vertical="center" wrapText="1"/>
    </xf>
    <xf numFmtId="0" fontId="91" fillId="2" borderId="1" xfId="0" applyFont="1" applyFill="1" applyBorder="1" applyAlignment="1">
      <alignment vertical="top"/>
    </xf>
    <xf numFmtId="3" fontId="10" fillId="2" borderId="0" xfId="0" applyNumberFormat="1" applyFont="1" applyFill="1" applyAlignment="1">
      <alignment horizontal="right" vertical="center" wrapText="1"/>
    </xf>
    <xf numFmtId="3" fontId="12" fillId="2" borderId="0" xfId="0" applyNumberFormat="1" applyFont="1" applyFill="1" applyAlignment="1">
      <alignment horizontal="right" vertical="center" wrapText="1"/>
    </xf>
    <xf numFmtId="0" fontId="105" fillId="2" borderId="0" xfId="0" applyFont="1" applyFill="1" applyAlignment="1">
      <alignment vertical="center" wrapText="1"/>
    </xf>
    <xf numFmtId="0" fontId="0" fillId="2" borderId="0" xfId="0" applyFill="1" applyAlignment="1"/>
    <xf numFmtId="0" fontId="26" fillId="0" borderId="6" xfId="0" applyFont="1" applyFill="1" applyBorder="1"/>
    <xf numFmtId="0" fontId="92" fillId="0" borderId="6" xfId="0" applyFont="1" applyFill="1" applyBorder="1" applyAlignment="1">
      <alignment vertical="center"/>
    </xf>
    <xf numFmtId="0" fontId="92" fillId="0" borderId="6" xfId="0" applyFont="1" applyFill="1" applyBorder="1" applyAlignment="1">
      <alignment horizontal="center" vertical="center" wrapText="1"/>
    </xf>
    <xf numFmtId="0" fontId="92" fillId="0" borderId="0" xfId="0" applyFont="1" applyFill="1" applyAlignment="1">
      <alignment horizontal="center" vertical="center"/>
    </xf>
    <xf numFmtId="0" fontId="92" fillId="0" borderId="0" xfId="0" applyFont="1" applyFill="1" applyBorder="1" applyAlignment="1">
      <alignment horizontal="center" vertical="center"/>
    </xf>
    <xf numFmtId="0" fontId="92" fillId="0" borderId="2" xfId="0" applyFont="1" applyFill="1" applyBorder="1" applyAlignment="1">
      <alignment horizontal="right" vertical="center" wrapText="1"/>
    </xf>
    <xf numFmtId="0" fontId="96" fillId="0" borderId="0" xfId="0" applyFont="1" applyFill="1"/>
    <xf numFmtId="10" fontId="96" fillId="0" borderId="0" xfId="385" applyNumberFormat="1" applyFont="1" applyFill="1"/>
    <xf numFmtId="0" fontId="0" fillId="0" borderId="0" xfId="0" applyFont="1" applyFill="1"/>
    <xf numFmtId="180" fontId="2" fillId="0" borderId="0" xfId="0" applyNumberFormat="1" applyFont="1" applyFill="1" applyBorder="1" applyAlignment="1" applyProtection="1">
      <alignment horizontal="right" vertical="center" wrapText="1"/>
      <protection locked="0"/>
    </xf>
    <xf numFmtId="180" fontId="90" fillId="0" borderId="0" xfId="0" applyNumberFormat="1" applyFont="1" applyFill="1" applyBorder="1" applyAlignment="1" applyProtection="1">
      <alignment horizontal="right" vertical="center" wrapText="1"/>
      <protection locked="0"/>
    </xf>
    <xf numFmtId="180" fontId="0" fillId="0" borderId="0" xfId="0" applyNumberFormat="1" applyFill="1"/>
    <xf numFmtId="0" fontId="96" fillId="0" borderId="0" xfId="0" applyFont="1" applyFill="1" applyAlignment="1">
      <alignment vertical="center"/>
    </xf>
    <xf numFmtId="10" fontId="92" fillId="0" borderId="0" xfId="0" applyNumberFormat="1" applyFont="1" applyFill="1" applyBorder="1" applyAlignment="1">
      <alignment horizontal="right" vertical="center" wrapText="1"/>
    </xf>
    <xf numFmtId="179" fontId="92" fillId="0" borderId="6" xfId="0" applyNumberFormat="1" applyFont="1" applyFill="1" applyBorder="1" applyAlignment="1">
      <alignment horizontal="right" vertical="center" wrapText="1"/>
    </xf>
    <xf numFmtId="0" fontId="0" fillId="0" borderId="0" xfId="0" applyFill="1" applyAlignment="1">
      <alignment vertical="top"/>
    </xf>
    <xf numFmtId="0" fontId="28" fillId="0" borderId="0" xfId="0" applyFont="1" applyFill="1" applyAlignment="1">
      <alignment vertical="top"/>
    </xf>
    <xf numFmtId="0" fontId="14" fillId="0" borderId="0" xfId="0" applyFont="1" applyFill="1" applyAlignment="1">
      <alignment vertical="center"/>
    </xf>
    <xf numFmtId="0" fontId="117" fillId="2" borderId="0" xfId="0" applyFont="1" applyFill="1"/>
    <xf numFmtId="0" fontId="115" fillId="0" borderId="0" xfId="0" applyFont="1" applyFill="1"/>
    <xf numFmtId="0" fontId="2" fillId="0" borderId="0" xfId="0" applyFont="1" applyFill="1" applyAlignment="1">
      <alignment horizontal="right"/>
    </xf>
    <xf numFmtId="0" fontId="10" fillId="2" borderId="2" xfId="0" applyFont="1" applyFill="1" applyBorder="1" applyAlignment="1">
      <alignment horizontal="left" vertical="center" wrapText="1"/>
    </xf>
    <xf numFmtId="0" fontId="91" fillId="2" borderId="1" xfId="0" applyFont="1" applyFill="1" applyBorder="1" applyAlignment="1">
      <alignment vertical="top" wrapText="1"/>
    </xf>
    <xf numFmtId="0" fontId="91" fillId="2" borderId="0" xfId="0" applyFont="1" applyFill="1" applyBorder="1" applyAlignment="1">
      <alignment vertical="top" wrapText="1"/>
    </xf>
    <xf numFmtId="0" fontId="11" fillId="2" borderId="0" xfId="0" applyFont="1" applyFill="1" applyAlignment="1">
      <alignment vertical="top"/>
    </xf>
    <xf numFmtId="0" fontId="116" fillId="2" borderId="0" xfId="0" applyFont="1" applyFill="1" applyAlignment="1">
      <alignment vertical="center" wrapText="1"/>
    </xf>
    <xf numFmtId="0" fontId="2" fillId="2" borderId="0" xfId="0" applyFont="1" applyFill="1" applyAlignment="1">
      <alignment vertical="center" wrapText="1"/>
    </xf>
    <xf numFmtId="0" fontId="27" fillId="2" borderId="0" xfId="0" applyFont="1" applyFill="1" applyAlignment="1">
      <alignment vertical="center" wrapText="1"/>
    </xf>
    <xf numFmtId="0" fontId="12" fillId="2" borderId="0" xfId="0" applyFont="1" applyFill="1" applyAlignment="1">
      <alignment vertical="center" wrapText="1"/>
    </xf>
    <xf numFmtId="3" fontId="120" fillId="2" borderId="0" xfId="0" applyNumberFormat="1" applyFont="1" applyFill="1" applyAlignment="1">
      <alignment horizontal="right" vertical="center" wrapText="1"/>
    </xf>
    <xf numFmtId="0" fontId="116" fillId="2" borderId="0" xfId="0" applyFont="1" applyFill="1" applyAlignment="1">
      <alignment horizontal="right" vertical="center" wrapText="1"/>
    </xf>
    <xf numFmtId="0" fontId="119" fillId="2" borderId="0" xfId="0" applyFont="1" applyFill="1" applyAlignment="1">
      <alignment horizontal="left" vertical="top" wrapText="1"/>
    </xf>
    <xf numFmtId="0" fontId="111" fillId="2" borderId="0" xfId="0" applyFont="1" applyFill="1" applyAlignment="1">
      <alignment horizontal="left" vertical="top" wrapText="1"/>
    </xf>
    <xf numFmtId="0" fontId="2" fillId="2" borderId="0" xfId="0" applyFont="1" applyFill="1" applyAlignment="1">
      <alignment vertical="center" wrapText="1"/>
    </xf>
    <xf numFmtId="0" fontId="120" fillId="2" borderId="0" xfId="0" applyFont="1" applyFill="1" applyAlignment="1">
      <alignment vertical="center" wrapText="1"/>
    </xf>
    <xf numFmtId="0" fontId="27" fillId="2" borderId="0" xfId="0" applyFont="1" applyFill="1" applyAlignment="1">
      <alignment vertical="center" wrapText="1"/>
    </xf>
    <xf numFmtId="3" fontId="2" fillId="2" borderId="0"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0" fontId="6" fillId="2" borderId="0" xfId="0" applyFont="1" applyFill="1" applyAlignment="1">
      <alignment vertical="center" wrapText="1"/>
    </xf>
    <xf numFmtId="0" fontId="122" fillId="2" borderId="0" xfId="0" applyFont="1" applyFill="1" applyAlignment="1">
      <alignment horizontal="left" vertical="center" wrapText="1"/>
    </xf>
    <xf numFmtId="3" fontId="12" fillId="2" borderId="0" xfId="0" applyNumberFormat="1" applyFont="1" applyFill="1" applyAlignment="1">
      <alignment vertical="center" wrapText="1"/>
    </xf>
    <xf numFmtId="0" fontId="123" fillId="2" borderId="0" xfId="0" applyFont="1" applyFill="1" applyAlignment="1">
      <alignment vertical="center" wrapText="1"/>
    </xf>
    <xf numFmtId="3" fontId="116" fillId="2" borderId="0" xfId="0" applyNumberFormat="1" applyFont="1" applyFill="1" applyAlignment="1">
      <alignment horizontal="right" vertical="center" wrapText="1"/>
    </xf>
    <xf numFmtId="3" fontId="116" fillId="2" borderId="0" xfId="0" applyNumberFormat="1" applyFont="1" applyFill="1" applyAlignment="1">
      <alignment vertical="center" wrapText="1"/>
    </xf>
    <xf numFmtId="0" fontId="92" fillId="2" borderId="0" xfId="0" applyFont="1" applyFill="1" applyBorder="1" applyAlignment="1">
      <alignment horizontal="right" vertical="center" wrapText="1"/>
    </xf>
    <xf numFmtId="0" fontId="106" fillId="2" borderId="0" xfId="0" applyFont="1" applyFill="1" applyAlignment="1">
      <alignment horizontal="left" vertical="center" wrapText="1"/>
    </xf>
    <xf numFmtId="0" fontId="33" fillId="0" borderId="0" xfId="0" applyFont="1" applyFill="1" applyAlignment="1">
      <alignment horizontal="left" vertical="center" wrapText="1"/>
    </xf>
    <xf numFmtId="0" fontId="106" fillId="0" borderId="0" xfId="0" applyFont="1" applyFill="1" applyAlignment="1">
      <alignment horizontal="left" vertical="center" wrapText="1"/>
    </xf>
    <xf numFmtId="0" fontId="30" fillId="2" borderId="0" xfId="0" applyFont="1" applyFill="1" applyAlignment="1">
      <alignment horizontal="center" vertical="top"/>
    </xf>
    <xf numFmtId="3" fontId="27" fillId="2" borderId="0" xfId="0" quotePrefix="1" applyNumberFormat="1" applyFont="1" applyFill="1" applyAlignment="1">
      <alignment horizontal="right" vertical="center" wrapText="1"/>
    </xf>
    <xf numFmtId="0" fontId="92" fillId="0" borderId="0" xfId="0" applyFont="1" applyFill="1" applyBorder="1" applyAlignment="1">
      <alignment horizontal="right" vertical="center" wrapText="1"/>
    </xf>
    <xf numFmtId="10" fontId="0" fillId="0" borderId="0" xfId="385" applyNumberFormat="1" applyFont="1" applyFill="1"/>
    <xf numFmtId="181" fontId="107" fillId="2" borderId="0" xfId="0" applyNumberFormat="1" applyFont="1" applyFill="1"/>
    <xf numFmtId="10" fontId="107" fillId="2" borderId="0" xfId="385" applyNumberFormat="1" applyFont="1" applyFill="1"/>
    <xf numFmtId="0" fontId="27" fillId="2" borderId="0" xfId="0" applyFont="1" applyFill="1" applyAlignment="1">
      <alignment horizontal="left" vertical="center" wrapText="1"/>
    </xf>
    <xf numFmtId="3" fontId="92" fillId="0" borderId="0" xfId="0" applyNumberFormat="1" applyFont="1" applyFill="1" applyAlignment="1">
      <alignment horizontal="right" vertical="center" wrapText="1"/>
    </xf>
    <xf numFmtId="3" fontId="30" fillId="2" borderId="0" xfId="0" applyNumberFormat="1" applyFont="1" applyFill="1" applyBorder="1" applyAlignment="1">
      <alignment horizontal="center" vertical="top" wrapText="1"/>
    </xf>
    <xf numFmtId="3" fontId="13" fillId="2" borderId="0" xfId="0" applyNumberFormat="1" applyFont="1" applyFill="1" applyBorder="1" applyAlignment="1">
      <alignment horizontal="center" vertical="top" wrapText="1"/>
    </xf>
    <xf numFmtId="0" fontId="0" fillId="2" borderId="0" xfId="0" applyFill="1" applyAlignment="1">
      <alignment vertical="top"/>
    </xf>
    <xf numFmtId="0" fontId="89" fillId="2" borderId="0" xfId="384" applyFont="1" applyFill="1" applyBorder="1" applyAlignment="1" applyProtection="1">
      <alignment horizontal="left"/>
    </xf>
    <xf numFmtId="0" fontId="2" fillId="2" borderId="0" xfId="0" applyFont="1" applyFill="1" applyAlignment="1">
      <alignment horizontal="center" vertical="center" wrapText="1"/>
    </xf>
    <xf numFmtId="0" fontId="90" fillId="2" borderId="0" xfId="0" applyFont="1" applyFill="1" applyAlignment="1" applyProtection="1">
      <alignment vertical="top" wrapText="1"/>
      <protection locked="0"/>
    </xf>
    <xf numFmtId="0" fontId="34" fillId="2" borderId="0" xfId="0" applyFont="1" applyFill="1" applyAlignment="1" applyProtection="1">
      <alignment vertical="top" wrapText="1"/>
      <protection locked="0"/>
    </xf>
    <xf numFmtId="0" fontId="125" fillId="2" borderId="0" xfId="0" applyFont="1" applyFill="1" applyAlignment="1">
      <alignment horizontal="left" vertical="center" wrapText="1"/>
    </xf>
    <xf numFmtId="10" fontId="90" fillId="2" borderId="0" xfId="0" applyNumberFormat="1" applyFont="1" applyFill="1" applyAlignment="1">
      <alignment horizontal="right" vertical="center" wrapText="1"/>
    </xf>
    <xf numFmtId="180" fontId="90" fillId="0" borderId="0" xfId="0" applyNumberFormat="1" applyFont="1" applyFill="1"/>
    <xf numFmtId="0" fontId="128" fillId="2" borderId="0" xfId="0" applyFont="1" applyFill="1"/>
    <xf numFmtId="0" fontId="33" fillId="2" borderId="0" xfId="0" applyFont="1" applyFill="1" applyAlignment="1">
      <alignment horizontal="left"/>
    </xf>
    <xf numFmtId="0" fontId="34" fillId="2" borderId="0" xfId="0" applyFont="1" applyFill="1" applyAlignment="1">
      <alignment vertical="center"/>
    </xf>
    <xf numFmtId="0" fontId="90" fillId="2" borderId="0" xfId="0" applyFont="1" applyFill="1" applyAlignment="1">
      <alignment vertical="top"/>
    </xf>
    <xf numFmtId="0" fontId="129" fillId="2" borderId="0" xfId="384" applyFont="1" applyFill="1" applyAlignment="1">
      <alignment horizontal="left" wrapText="1"/>
    </xf>
    <xf numFmtId="0" fontId="90" fillId="2" borderId="0" xfId="0" applyFont="1" applyFill="1" applyAlignment="1">
      <alignment horizontal="left" wrapText="1"/>
    </xf>
    <xf numFmtId="0" fontId="90" fillId="2" borderId="0" xfId="0" applyFont="1" applyFill="1"/>
    <xf numFmtId="0" fontId="90" fillId="2" borderId="0" xfId="0" applyFont="1" applyFill="1" applyAlignment="1">
      <alignment horizontal="left" vertical="top"/>
    </xf>
    <xf numFmtId="0" fontId="129" fillId="2" borderId="0" xfId="384" applyFont="1" applyFill="1" applyAlignment="1">
      <alignment wrapText="1"/>
    </xf>
    <xf numFmtId="0" fontId="90" fillId="2" borderId="0" xfId="0" applyFont="1" applyFill="1" applyAlignment="1">
      <alignment wrapText="1"/>
    </xf>
    <xf numFmtId="0" fontId="129" fillId="2" borderId="0" xfId="384" applyFont="1" applyFill="1" applyAlignment="1">
      <alignment vertical="top" wrapText="1"/>
    </xf>
    <xf numFmtId="0" fontId="33" fillId="2" borderId="0" xfId="0" applyFont="1" applyFill="1" applyAlignment="1">
      <alignment vertical="center"/>
    </xf>
    <xf numFmtId="0" fontId="129" fillId="2" borderId="0" xfId="384" applyFont="1" applyFill="1" applyAlignment="1">
      <alignment vertical="center" wrapText="1"/>
    </xf>
    <xf numFmtId="0" fontId="90" fillId="2" borderId="0" xfId="0" applyFont="1" applyFill="1" applyAlignment="1">
      <alignment vertical="top" wrapText="1"/>
    </xf>
    <xf numFmtId="0" fontId="121" fillId="2" borderId="0" xfId="0" applyFont="1" applyFill="1" applyAlignment="1">
      <alignment vertical="center" wrapText="1"/>
    </xf>
    <xf numFmtId="0" fontId="11" fillId="2" borderId="0" xfId="0" applyFont="1" applyFill="1" applyAlignment="1">
      <alignment vertical="center" wrapText="1"/>
    </xf>
    <xf numFmtId="0" fontId="30" fillId="2" borderId="0" xfId="0" applyFont="1" applyFill="1" applyAlignment="1">
      <alignment horizontal="left" vertical="top" wrapText="1"/>
    </xf>
    <xf numFmtId="0" fontId="11" fillId="2" borderId="0" xfId="0" applyFont="1" applyFill="1" applyAlignment="1">
      <alignment horizontal="left" vertical="center" wrapText="1"/>
    </xf>
    <xf numFmtId="0" fontId="11" fillId="2" borderId="0" xfId="0" applyFont="1" applyFill="1" applyAlignment="1">
      <alignment vertical="top" wrapText="1"/>
    </xf>
    <xf numFmtId="0" fontId="11" fillId="2" borderId="0" xfId="0" applyFont="1" applyFill="1" applyAlignment="1">
      <alignment horizontal="left" vertical="top" wrapText="1"/>
    </xf>
    <xf numFmtId="0" fontId="132" fillId="2" borderId="0" xfId="384" applyFont="1" applyFill="1" applyAlignment="1">
      <alignment vertical="center"/>
    </xf>
    <xf numFmtId="0" fontId="117" fillId="0" borderId="0" xfId="0" applyFont="1" applyFill="1"/>
    <xf numFmtId="0" fontId="130" fillId="0" borderId="0" xfId="0" applyFont="1" applyFill="1"/>
    <xf numFmtId="0" fontId="133" fillId="0" borderId="0" xfId="0" applyFont="1" applyFill="1"/>
    <xf numFmtId="0" fontId="130" fillId="2" borderId="0" xfId="0" applyFont="1" applyFill="1"/>
    <xf numFmtId="0" fontId="131" fillId="2" borderId="0" xfId="384" applyFont="1" applyFill="1" applyAlignment="1">
      <alignment horizontal="left" vertical="top" wrapText="1"/>
    </xf>
    <xf numFmtId="0" fontId="133" fillId="2" borderId="0" xfId="0" applyFont="1" applyFill="1"/>
    <xf numFmtId="3" fontId="10" fillId="2" borderId="0" xfId="0" applyNumberFormat="1" applyFont="1" applyFill="1" applyAlignment="1">
      <alignment vertical="center" wrapText="1"/>
    </xf>
    <xf numFmtId="10" fontId="10" fillId="2" borderId="0" xfId="385" applyNumberFormat="1" applyFont="1" applyFill="1" applyAlignment="1">
      <alignment vertical="center" wrapText="1"/>
    </xf>
    <xf numFmtId="0" fontId="131" fillId="2" borderId="0" xfId="384" applyFont="1" applyFill="1" applyAlignment="1">
      <alignment horizontal="left" vertical="top" wrapText="1"/>
    </xf>
    <xf numFmtId="0" fontId="130" fillId="2" borderId="0" xfId="0" applyFont="1" applyFill="1" applyAlignment="1">
      <alignment vertical="top" wrapText="1"/>
    </xf>
    <xf numFmtId="0" fontId="112" fillId="2" borderId="0" xfId="0" applyFont="1" applyFill="1" applyAlignment="1">
      <alignment horizontal="left" vertical="top" wrapText="1"/>
    </xf>
    <xf numFmtId="0" fontId="90" fillId="0" borderId="0" xfId="0" applyFont="1" applyFill="1" applyAlignment="1">
      <alignment vertical="center" wrapText="1"/>
    </xf>
    <xf numFmtId="0" fontId="16" fillId="2" borderId="0" xfId="384" applyFill="1" applyAlignment="1">
      <alignment horizontal="left" vertical="top" wrapText="1"/>
    </xf>
    <xf numFmtId="0" fontId="89" fillId="2" borderId="0" xfId="384" applyFont="1" applyFill="1" applyBorder="1" applyAlignment="1" applyProtection="1">
      <alignment horizontal="left"/>
    </xf>
    <xf numFmtId="0" fontId="92" fillId="2" borderId="0" xfId="0" applyFont="1" applyFill="1" applyBorder="1" applyAlignment="1">
      <alignment horizontal="right" vertical="center" wrapText="1"/>
    </xf>
    <xf numFmtId="0" fontId="106" fillId="2" borderId="0" xfId="0" applyFont="1" applyFill="1" applyAlignment="1">
      <alignment horizontal="left" vertical="center" wrapText="1"/>
    </xf>
    <xf numFmtId="0" fontId="132" fillId="2" borderId="0" xfId="384" applyFont="1" applyFill="1" applyAlignment="1" applyProtection="1">
      <alignment horizontal="left" vertical="center" wrapText="1"/>
    </xf>
    <xf numFmtId="0" fontId="33" fillId="2" borderId="0" xfId="0" applyFont="1" applyFill="1" applyAlignment="1">
      <alignment horizontal="left" vertical="center" wrapText="1"/>
    </xf>
    <xf numFmtId="0" fontId="89" fillId="0" borderId="0" xfId="384" applyFont="1" applyFill="1" applyBorder="1" applyAlignment="1" applyProtection="1">
      <alignment horizontal="left"/>
    </xf>
    <xf numFmtId="0" fontId="33" fillId="0" borderId="0" xfId="0" applyFont="1" applyFill="1" applyAlignment="1">
      <alignment horizontal="left" vertical="center" wrapText="1"/>
    </xf>
    <xf numFmtId="0" fontId="92" fillId="0" borderId="6" xfId="0" applyFont="1" applyFill="1" applyBorder="1" applyAlignment="1">
      <alignment horizontal="right" vertical="center" wrapText="1"/>
    </xf>
    <xf numFmtId="0" fontId="106" fillId="0" borderId="0" xfId="0" applyFont="1" applyFill="1" applyAlignment="1">
      <alignment horizontal="left" vertical="center" wrapText="1"/>
    </xf>
    <xf numFmtId="0" fontId="33" fillId="2" borderId="0" xfId="0" applyFont="1" applyFill="1" applyAlignment="1">
      <alignment horizontal="left" vertical="center"/>
    </xf>
    <xf numFmtId="0" fontId="111" fillId="2" borderId="0" xfId="0" applyFont="1" applyFill="1" applyAlignment="1">
      <alignment horizontal="left" vertical="center" wrapText="1"/>
    </xf>
    <xf numFmtId="0" fontId="118" fillId="2" borderId="0" xfId="20" applyFont="1" applyFill="1" applyAlignment="1">
      <alignment horizontal="left" vertical="center" wrapText="1"/>
    </xf>
    <xf numFmtId="0" fontId="112" fillId="2" borderId="0" xfId="0" applyFont="1" applyFill="1" applyAlignment="1">
      <alignment horizontal="left" vertical="top" wrapText="1"/>
    </xf>
    <xf numFmtId="0" fontId="111" fillId="2" borderId="0" xfId="0" applyFont="1" applyFill="1" applyAlignment="1">
      <alignment horizontal="left" vertical="top" wrapText="1"/>
    </xf>
    <xf numFmtId="0" fontId="131" fillId="2" borderId="0" xfId="384" applyFont="1" applyFill="1" applyAlignment="1">
      <alignment horizontal="left" vertical="top" wrapText="1"/>
    </xf>
    <xf numFmtId="0" fontId="130" fillId="0" borderId="0" xfId="0" applyFont="1" applyFill="1" applyBorder="1" applyAlignment="1">
      <alignment horizontal="left" vertical="top" wrapText="1"/>
    </xf>
    <xf numFmtId="0" fontId="131" fillId="0" borderId="0" xfId="384" applyFont="1" applyFill="1" applyBorder="1" applyAlignment="1">
      <alignment horizontal="left" vertical="top" wrapText="1"/>
    </xf>
    <xf numFmtId="3" fontId="30" fillId="2" borderId="1" xfId="0"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2" fillId="2" borderId="6" xfId="0" applyFont="1" applyFill="1" applyBorder="1" applyAlignment="1">
      <alignment horizontal="right" vertical="center" wrapText="1"/>
    </xf>
    <xf numFmtId="0" fontId="106" fillId="2" borderId="0" xfId="0" applyFont="1" applyFill="1" applyAlignment="1">
      <alignment horizontal="left" vertical="center"/>
    </xf>
    <xf numFmtId="0" fontId="118" fillId="2" borderId="0" xfId="0" applyFont="1" applyFill="1" applyAlignment="1">
      <alignment horizontal="left" vertical="center" wrapText="1"/>
    </xf>
    <xf numFmtId="0" fontId="106" fillId="2" borderId="0" xfId="0" applyFont="1" applyFill="1" applyAlignment="1">
      <alignment horizontal="left" vertical="top" wrapText="1"/>
    </xf>
    <xf numFmtId="0" fontId="92" fillId="2" borderId="0" xfId="0" applyFont="1" applyFill="1" applyAlignment="1">
      <alignment horizontal="right" vertical="center" wrapText="1"/>
    </xf>
    <xf numFmtId="0" fontId="27" fillId="2" borderId="0" xfId="0" applyFont="1" applyFill="1" applyAlignment="1">
      <alignment horizontal="left" vertical="center" wrapText="1"/>
    </xf>
    <xf numFmtId="0" fontId="30" fillId="2" borderId="1" xfId="0" applyFont="1" applyFill="1" applyBorder="1" applyAlignment="1">
      <alignment horizontal="right" vertical="top"/>
    </xf>
    <xf numFmtId="0" fontId="11" fillId="2" borderId="1" xfId="0" applyFont="1" applyFill="1" applyBorder="1" applyAlignment="1">
      <alignment horizontal="right" vertical="top"/>
    </xf>
    <xf numFmtId="0" fontId="2" fillId="2" borderId="0" xfId="0" applyFont="1" applyFill="1" applyAlignment="1">
      <alignment vertical="center" wrapText="1"/>
    </xf>
    <xf numFmtId="0" fontId="34" fillId="2" borderId="0" xfId="0" applyFont="1" applyFill="1" applyAlignment="1">
      <alignment vertical="center" wrapText="1"/>
    </xf>
    <xf numFmtId="0" fontId="27" fillId="2" borderId="0" xfId="0" applyFont="1" applyFill="1" applyAlignment="1">
      <alignment vertical="center" wrapText="1"/>
    </xf>
    <xf numFmtId="0" fontId="33" fillId="2" borderId="0" xfId="0" applyFont="1" applyFill="1" applyAlignment="1">
      <alignment horizontal="left"/>
    </xf>
    <xf numFmtId="0" fontId="34" fillId="2" borderId="0" xfId="0" applyFont="1" applyFill="1" applyAlignment="1">
      <alignment horizontal="left" vertical="center"/>
    </xf>
    <xf numFmtId="0" fontId="103" fillId="0" borderId="0" xfId="384" applyFont="1"/>
    <xf numFmtId="0" fontId="2" fillId="2" borderId="0" xfId="0" applyFont="1" applyFill="1" applyAlignment="1">
      <alignment horizontal="right"/>
    </xf>
    <xf numFmtId="0" fontId="16" fillId="2" borderId="0" xfId="384" applyFont="1" applyFill="1" applyAlignment="1">
      <alignment wrapText="1"/>
    </xf>
    <xf numFmtId="0" fontId="0" fillId="2" borderId="0" xfId="0" applyFont="1" applyFill="1"/>
  </cellXfs>
  <cellStyles count="387">
    <cellStyle name="%" xfId="21" xr:uid="{00000000-0005-0000-0000-000000000000}"/>
    <cellStyle name="% 2" xfId="22" xr:uid="{00000000-0005-0000-0000-000001000000}"/>
    <cellStyle name="%_PEF FSBR2011" xfId="23" xr:uid="{00000000-0005-0000-0000-000002000000}"/>
    <cellStyle name="]_x000d__x000a_Zoomed=1_x000d__x000a_Row=0_x000d__x000a_Column=0_x000d__x000a_Height=0_x000d__x000a_Width=0_x000d__x000a_FontName=FoxFont_x000d__x000a_FontStyle=0_x000d__x000a_FontSize=9_x000d__x000a_PrtFontName=FoxPrin" xfId="24" xr:uid="{00000000-0005-0000-0000-000003000000}"/>
    <cellStyle name="_TableHead" xfId="25" xr:uid="{00000000-0005-0000-0000-000004000000}"/>
    <cellStyle name="1dp" xfId="26" xr:uid="{00000000-0005-0000-0000-000005000000}"/>
    <cellStyle name="1dp 2" xfId="27" xr:uid="{00000000-0005-0000-0000-000006000000}"/>
    <cellStyle name="20% - Accent1 2" xfId="28" xr:uid="{00000000-0005-0000-0000-000007000000}"/>
    <cellStyle name="20% - Accent2 2" xfId="29" xr:uid="{00000000-0005-0000-0000-000008000000}"/>
    <cellStyle name="20% - Accent3 2" xfId="30" xr:uid="{00000000-0005-0000-0000-000009000000}"/>
    <cellStyle name="20% - Accent4 2" xfId="31" xr:uid="{00000000-0005-0000-0000-00000A000000}"/>
    <cellStyle name="20% - Accent5 2" xfId="32" xr:uid="{00000000-0005-0000-0000-00000B000000}"/>
    <cellStyle name="20% - Accent6 2" xfId="33" xr:uid="{00000000-0005-0000-0000-00000C000000}"/>
    <cellStyle name="3dp" xfId="34" xr:uid="{00000000-0005-0000-0000-00000D000000}"/>
    <cellStyle name="3dp 2" xfId="35" xr:uid="{00000000-0005-0000-0000-00000E000000}"/>
    <cellStyle name="40% - Accent1 2" xfId="36" xr:uid="{00000000-0005-0000-0000-00000F000000}"/>
    <cellStyle name="40% - Accent2 2" xfId="37" xr:uid="{00000000-0005-0000-0000-000010000000}"/>
    <cellStyle name="40% - Accent3 2" xfId="38" xr:uid="{00000000-0005-0000-0000-000011000000}"/>
    <cellStyle name="40% - Accent4 2" xfId="39" xr:uid="{00000000-0005-0000-0000-000012000000}"/>
    <cellStyle name="40% - Accent5 2" xfId="40" xr:uid="{00000000-0005-0000-0000-000013000000}"/>
    <cellStyle name="40% - Accent6 2" xfId="41" xr:uid="{00000000-0005-0000-0000-000014000000}"/>
    <cellStyle name="4dp" xfId="42" xr:uid="{00000000-0005-0000-0000-000015000000}"/>
    <cellStyle name="4dp 2" xfId="43" xr:uid="{00000000-0005-0000-0000-000016000000}"/>
    <cellStyle name="60% - Accent1 2" xfId="44" xr:uid="{00000000-0005-0000-0000-000017000000}"/>
    <cellStyle name="60% - Accent2 2" xfId="45" xr:uid="{00000000-0005-0000-0000-000018000000}"/>
    <cellStyle name="60% - Accent3 2" xfId="46" xr:uid="{00000000-0005-0000-0000-000019000000}"/>
    <cellStyle name="60% - Accent4 2" xfId="47" xr:uid="{00000000-0005-0000-0000-00001A000000}"/>
    <cellStyle name="60% - Accent5 2" xfId="48" xr:uid="{00000000-0005-0000-0000-00001B000000}"/>
    <cellStyle name="60% - Accent6 2" xfId="49" xr:uid="{00000000-0005-0000-0000-00001C000000}"/>
    <cellStyle name="Accent1 2" xfId="50" xr:uid="{00000000-0005-0000-0000-00001D000000}"/>
    <cellStyle name="Accent2 2" xfId="51" xr:uid="{00000000-0005-0000-0000-00001E000000}"/>
    <cellStyle name="Accent3 2" xfId="52" xr:uid="{00000000-0005-0000-0000-00001F000000}"/>
    <cellStyle name="Accent4 2" xfId="53" xr:uid="{00000000-0005-0000-0000-000020000000}"/>
    <cellStyle name="Accent5 2" xfId="54" xr:uid="{00000000-0005-0000-0000-000021000000}"/>
    <cellStyle name="Accent6 2" xfId="55" xr:uid="{00000000-0005-0000-0000-000022000000}"/>
    <cellStyle name="Bad 2" xfId="56" xr:uid="{00000000-0005-0000-0000-000023000000}"/>
    <cellStyle name="Bid £m format" xfId="57" xr:uid="{00000000-0005-0000-0000-000024000000}"/>
    <cellStyle name="Calculation 2" xfId="58" xr:uid="{00000000-0005-0000-0000-000025000000}"/>
    <cellStyle name="Check Cell 2" xfId="59" xr:uid="{00000000-0005-0000-0000-000026000000}"/>
    <cellStyle name="CIL" xfId="60" xr:uid="{00000000-0005-0000-0000-000027000000}"/>
    <cellStyle name="CIU" xfId="61" xr:uid="{00000000-0005-0000-0000-000028000000}"/>
    <cellStyle name="Comma [0] 2" xfId="62" xr:uid="{00000000-0005-0000-0000-00002A000000}"/>
    <cellStyle name="Comma [0] 3" xfId="63" xr:uid="{00000000-0005-0000-0000-00002B000000}"/>
    <cellStyle name="Comma [0] 4" xfId="64" xr:uid="{00000000-0005-0000-0000-00002C000000}"/>
    <cellStyle name="Comma 10" xfId="65" xr:uid="{00000000-0005-0000-0000-00002D000000}"/>
    <cellStyle name="Comma 11" xfId="66" xr:uid="{00000000-0005-0000-0000-00002E000000}"/>
    <cellStyle name="Comma 12" xfId="67" xr:uid="{00000000-0005-0000-0000-00002F000000}"/>
    <cellStyle name="Comma 13" xfId="68" xr:uid="{00000000-0005-0000-0000-000030000000}"/>
    <cellStyle name="Comma 2" xfId="6" xr:uid="{00000000-0005-0000-0000-000031000000}"/>
    <cellStyle name="Comma 3" xfId="7" xr:uid="{00000000-0005-0000-0000-000032000000}"/>
    <cellStyle name="Comma 3 2" xfId="69" xr:uid="{00000000-0005-0000-0000-000033000000}"/>
    <cellStyle name="Comma 4" xfId="70" xr:uid="{00000000-0005-0000-0000-000034000000}"/>
    <cellStyle name="Comma 5" xfId="71" xr:uid="{00000000-0005-0000-0000-000035000000}"/>
    <cellStyle name="Comma 6" xfId="72" xr:uid="{00000000-0005-0000-0000-000036000000}"/>
    <cellStyle name="Comma 7" xfId="73" xr:uid="{00000000-0005-0000-0000-000037000000}"/>
    <cellStyle name="Comma 8" xfId="74" xr:uid="{00000000-0005-0000-0000-000038000000}"/>
    <cellStyle name="Comma 9" xfId="75" xr:uid="{00000000-0005-0000-0000-000039000000}"/>
    <cellStyle name="Currency 2" xfId="76" xr:uid="{00000000-0005-0000-0000-00003A000000}"/>
    <cellStyle name="Description" xfId="77" xr:uid="{00000000-0005-0000-0000-00003B000000}"/>
    <cellStyle name="Euro" xfId="78" xr:uid="{00000000-0005-0000-0000-00003C000000}"/>
    <cellStyle name="Explanatory Text 2" xfId="79" xr:uid="{00000000-0005-0000-0000-00003D000000}"/>
    <cellStyle name="Flash" xfId="80" xr:uid="{00000000-0005-0000-0000-00003E000000}"/>
    <cellStyle name="Followed Hyperlink 2" xfId="8" xr:uid="{00000000-0005-0000-0000-00003F000000}"/>
    <cellStyle name="footnote ref" xfId="81" xr:uid="{00000000-0005-0000-0000-000040000000}"/>
    <cellStyle name="footnote text" xfId="82" xr:uid="{00000000-0005-0000-0000-000041000000}"/>
    <cellStyle name="General" xfId="83" xr:uid="{00000000-0005-0000-0000-000042000000}"/>
    <cellStyle name="General 2" xfId="84" xr:uid="{00000000-0005-0000-0000-000043000000}"/>
    <cellStyle name="Good 2" xfId="85" xr:uid="{00000000-0005-0000-0000-000044000000}"/>
    <cellStyle name="Grey" xfId="86" xr:uid="{00000000-0005-0000-0000-000045000000}"/>
    <cellStyle name="HeaderLabel" xfId="87" xr:uid="{00000000-0005-0000-0000-000046000000}"/>
    <cellStyle name="HeaderText" xfId="88" xr:uid="{00000000-0005-0000-0000-000047000000}"/>
    <cellStyle name="Heading 1 2" xfId="89" xr:uid="{00000000-0005-0000-0000-000048000000}"/>
    <cellStyle name="Heading 1 2 2" xfId="90" xr:uid="{00000000-0005-0000-0000-000049000000}"/>
    <cellStyle name="Heading 1 2_asset sales" xfId="91" xr:uid="{00000000-0005-0000-0000-00004A000000}"/>
    <cellStyle name="Heading 1 3" xfId="92" xr:uid="{00000000-0005-0000-0000-00004B000000}"/>
    <cellStyle name="Heading 1 4" xfId="93" xr:uid="{00000000-0005-0000-0000-00004C000000}"/>
    <cellStyle name="Heading 2 2" xfId="94" xr:uid="{00000000-0005-0000-0000-00004D000000}"/>
    <cellStyle name="Heading 2 3" xfId="95" xr:uid="{00000000-0005-0000-0000-00004E000000}"/>
    <cellStyle name="Heading 3 2" xfId="96" xr:uid="{00000000-0005-0000-0000-00004F000000}"/>
    <cellStyle name="Heading 3 3" xfId="97" xr:uid="{00000000-0005-0000-0000-000050000000}"/>
    <cellStyle name="Heading 4 2" xfId="98" xr:uid="{00000000-0005-0000-0000-000051000000}"/>
    <cellStyle name="Heading 4 3" xfId="99" xr:uid="{00000000-0005-0000-0000-000052000000}"/>
    <cellStyle name="Heading 5" xfId="100" xr:uid="{00000000-0005-0000-0000-000053000000}"/>
    <cellStyle name="Heading 6" xfId="101" xr:uid="{00000000-0005-0000-0000-000054000000}"/>
    <cellStyle name="Heading 7" xfId="102" xr:uid="{00000000-0005-0000-0000-000055000000}"/>
    <cellStyle name="Heading 8" xfId="103" xr:uid="{00000000-0005-0000-0000-000056000000}"/>
    <cellStyle name="Hyperlink" xfId="384" builtinId="8"/>
    <cellStyle name="Hyperlink 2" xfId="4" xr:uid="{00000000-0005-0000-0000-000057000000}"/>
    <cellStyle name="Hyperlink 2 2" xfId="104" xr:uid="{00000000-0005-0000-0000-000058000000}"/>
    <cellStyle name="Hyperlink 2 3" xfId="386" xr:uid="{4C72AC93-CF9B-4748-8EAA-CA97AF1339A9}"/>
    <cellStyle name="Hyperlink 3" xfId="9" xr:uid="{00000000-0005-0000-0000-000059000000}"/>
    <cellStyle name="Hyperlink 4" xfId="105" xr:uid="{00000000-0005-0000-0000-00005A000000}"/>
    <cellStyle name="Hyperlink 5" xfId="106" xr:uid="{00000000-0005-0000-0000-00005B000000}"/>
    <cellStyle name="Hyperlink 6" xfId="107" xr:uid="{00000000-0005-0000-0000-00005C000000}"/>
    <cellStyle name="Information" xfId="108" xr:uid="{00000000-0005-0000-0000-00005D000000}"/>
    <cellStyle name="Input [yellow]" xfId="109" xr:uid="{00000000-0005-0000-0000-00005E000000}"/>
    <cellStyle name="Input 10" xfId="110" xr:uid="{00000000-0005-0000-0000-00005F000000}"/>
    <cellStyle name="Input 11" xfId="111" xr:uid="{00000000-0005-0000-0000-000060000000}"/>
    <cellStyle name="Input 12" xfId="112" xr:uid="{00000000-0005-0000-0000-000061000000}"/>
    <cellStyle name="Input 13" xfId="113" xr:uid="{00000000-0005-0000-0000-000062000000}"/>
    <cellStyle name="Input 14" xfId="114" xr:uid="{00000000-0005-0000-0000-000063000000}"/>
    <cellStyle name="Input 15" xfId="115" xr:uid="{00000000-0005-0000-0000-000064000000}"/>
    <cellStyle name="Input 16" xfId="116" xr:uid="{00000000-0005-0000-0000-000065000000}"/>
    <cellStyle name="Input 17" xfId="117" xr:uid="{00000000-0005-0000-0000-000066000000}"/>
    <cellStyle name="Input 18" xfId="118" xr:uid="{00000000-0005-0000-0000-000067000000}"/>
    <cellStyle name="Input 19" xfId="119" xr:uid="{00000000-0005-0000-0000-000068000000}"/>
    <cellStyle name="Input 2" xfId="120" xr:uid="{00000000-0005-0000-0000-000069000000}"/>
    <cellStyle name="Input 3" xfId="121" xr:uid="{00000000-0005-0000-0000-00006A000000}"/>
    <cellStyle name="Input 4" xfId="122" xr:uid="{00000000-0005-0000-0000-00006B000000}"/>
    <cellStyle name="Input 5" xfId="123" xr:uid="{00000000-0005-0000-0000-00006C000000}"/>
    <cellStyle name="Input 6" xfId="124" xr:uid="{00000000-0005-0000-0000-00006D000000}"/>
    <cellStyle name="Input 7" xfId="125" xr:uid="{00000000-0005-0000-0000-00006E000000}"/>
    <cellStyle name="Input 8" xfId="126" xr:uid="{00000000-0005-0000-0000-00006F000000}"/>
    <cellStyle name="Input 9" xfId="127" xr:uid="{00000000-0005-0000-0000-000070000000}"/>
    <cellStyle name="LabelIntersect" xfId="128" xr:uid="{00000000-0005-0000-0000-000071000000}"/>
    <cellStyle name="LabelLeft" xfId="129" xr:uid="{00000000-0005-0000-0000-000072000000}"/>
    <cellStyle name="LabelTop" xfId="130" xr:uid="{00000000-0005-0000-0000-000073000000}"/>
    <cellStyle name="Linked Cell 2" xfId="131" xr:uid="{00000000-0005-0000-0000-000074000000}"/>
    <cellStyle name="Mik" xfId="132" xr:uid="{00000000-0005-0000-0000-000075000000}"/>
    <cellStyle name="Mik 2" xfId="133" xr:uid="{00000000-0005-0000-0000-000076000000}"/>
    <cellStyle name="Mik_For fiscal tables" xfId="134" xr:uid="{00000000-0005-0000-0000-000077000000}"/>
    <cellStyle name="N" xfId="135" xr:uid="{00000000-0005-0000-0000-000078000000}"/>
    <cellStyle name="N 2" xfId="136" xr:uid="{00000000-0005-0000-0000-000079000000}"/>
    <cellStyle name="Neutral 2" xfId="137" xr:uid="{00000000-0005-0000-0000-00007A000000}"/>
    <cellStyle name="Normal" xfId="0" builtinId="0"/>
    <cellStyle name="Normal - Style1" xfId="138" xr:uid="{00000000-0005-0000-0000-00007C000000}"/>
    <cellStyle name="Normal - Style2" xfId="139" xr:uid="{00000000-0005-0000-0000-00007D000000}"/>
    <cellStyle name="Normal - Style3" xfId="140" xr:uid="{00000000-0005-0000-0000-00007E000000}"/>
    <cellStyle name="Normal - Style4" xfId="141" xr:uid="{00000000-0005-0000-0000-00007F000000}"/>
    <cellStyle name="Normal - Style5" xfId="142" xr:uid="{00000000-0005-0000-0000-000080000000}"/>
    <cellStyle name="Normal 10" xfId="143" xr:uid="{00000000-0005-0000-0000-000081000000}"/>
    <cellStyle name="Normal 10 2" xfId="144" xr:uid="{00000000-0005-0000-0000-000082000000}"/>
    <cellStyle name="Normal 11" xfId="145" xr:uid="{00000000-0005-0000-0000-000083000000}"/>
    <cellStyle name="Normal 11 10" xfId="146" xr:uid="{00000000-0005-0000-0000-000084000000}"/>
    <cellStyle name="Normal 11 10 2" xfId="147" xr:uid="{00000000-0005-0000-0000-000085000000}"/>
    <cellStyle name="Normal 11 10 3" xfId="148" xr:uid="{00000000-0005-0000-0000-000086000000}"/>
    <cellStyle name="Normal 11 11" xfId="149" xr:uid="{00000000-0005-0000-0000-000087000000}"/>
    <cellStyle name="Normal 11 2" xfId="150" xr:uid="{00000000-0005-0000-0000-000088000000}"/>
    <cellStyle name="Normal 11 2 2" xfId="151" xr:uid="{00000000-0005-0000-0000-000089000000}"/>
    <cellStyle name="Normal 11 3" xfId="152" xr:uid="{00000000-0005-0000-0000-00008A000000}"/>
    <cellStyle name="Normal 11 4" xfId="153" xr:uid="{00000000-0005-0000-0000-00008B000000}"/>
    <cellStyle name="Normal 11 5" xfId="154" xr:uid="{00000000-0005-0000-0000-00008C000000}"/>
    <cellStyle name="Normal 11 6" xfId="155" xr:uid="{00000000-0005-0000-0000-00008D000000}"/>
    <cellStyle name="Normal 11 7" xfId="156" xr:uid="{00000000-0005-0000-0000-00008E000000}"/>
    <cellStyle name="Normal 11 8" xfId="157" xr:uid="{00000000-0005-0000-0000-00008F000000}"/>
    <cellStyle name="Normal 11 9" xfId="158" xr:uid="{00000000-0005-0000-0000-000090000000}"/>
    <cellStyle name="Normal 12" xfId="159" xr:uid="{00000000-0005-0000-0000-000091000000}"/>
    <cellStyle name="Normal 12 2" xfId="160" xr:uid="{00000000-0005-0000-0000-000092000000}"/>
    <cellStyle name="Normal 13" xfId="161" xr:uid="{00000000-0005-0000-0000-000093000000}"/>
    <cellStyle name="Normal 13 2" xfId="162" xr:uid="{00000000-0005-0000-0000-000094000000}"/>
    <cellStyle name="Normal 14" xfId="163" xr:uid="{00000000-0005-0000-0000-000095000000}"/>
    <cellStyle name="Normal 14 2" xfId="164" xr:uid="{00000000-0005-0000-0000-000096000000}"/>
    <cellStyle name="Normal 15" xfId="165" xr:uid="{00000000-0005-0000-0000-000097000000}"/>
    <cellStyle name="Normal 15 2" xfId="166" xr:uid="{00000000-0005-0000-0000-000098000000}"/>
    <cellStyle name="Normal 16" xfId="167" xr:uid="{00000000-0005-0000-0000-000099000000}"/>
    <cellStyle name="Normal 16 2" xfId="168" xr:uid="{00000000-0005-0000-0000-00009A000000}"/>
    <cellStyle name="Normal 16 3" xfId="169" xr:uid="{00000000-0005-0000-0000-00009B000000}"/>
    <cellStyle name="Normal 17" xfId="170" xr:uid="{00000000-0005-0000-0000-00009C000000}"/>
    <cellStyle name="Normal 17 2" xfId="171" xr:uid="{00000000-0005-0000-0000-00009D000000}"/>
    <cellStyle name="Normal 18" xfId="172" xr:uid="{00000000-0005-0000-0000-00009E000000}"/>
    <cellStyle name="Normal 18 2" xfId="173" xr:uid="{00000000-0005-0000-0000-00009F000000}"/>
    <cellStyle name="Normal 18 3" xfId="174" xr:uid="{00000000-0005-0000-0000-0000A0000000}"/>
    <cellStyle name="Normal 19" xfId="175" xr:uid="{00000000-0005-0000-0000-0000A1000000}"/>
    <cellStyle name="Normal 19 2" xfId="176" xr:uid="{00000000-0005-0000-0000-0000A2000000}"/>
    <cellStyle name="Normal 19 3" xfId="177" xr:uid="{00000000-0005-0000-0000-0000A3000000}"/>
    <cellStyle name="Normal 2" xfId="1" xr:uid="{00000000-0005-0000-0000-0000A4000000}"/>
    <cellStyle name="Normal 2 2" xfId="3" xr:uid="{00000000-0005-0000-0000-0000A5000000}"/>
    <cellStyle name="Normal 2 2 2" xfId="178" xr:uid="{00000000-0005-0000-0000-0000A6000000}"/>
    <cellStyle name="Normal 2 2 2 2" xfId="179" xr:uid="{00000000-0005-0000-0000-0000A7000000}"/>
    <cellStyle name="Normal 2 2 2 2 2" xfId="180" xr:uid="{00000000-0005-0000-0000-0000A8000000}"/>
    <cellStyle name="Normal 2 3" xfId="5" xr:uid="{00000000-0005-0000-0000-0000A9000000}"/>
    <cellStyle name="Normal 2 3 2" xfId="20" xr:uid="{00000000-0005-0000-0000-0000AA000000}"/>
    <cellStyle name="Normal 2 4" xfId="181" xr:uid="{00000000-0005-0000-0000-0000AB000000}"/>
    <cellStyle name="Normal 20" xfId="182" xr:uid="{00000000-0005-0000-0000-0000AC000000}"/>
    <cellStyle name="Normal 20 2" xfId="183" xr:uid="{00000000-0005-0000-0000-0000AD000000}"/>
    <cellStyle name="Normal 21" xfId="184" xr:uid="{00000000-0005-0000-0000-0000AE000000}"/>
    <cellStyle name="Normal 21 2" xfId="185" xr:uid="{00000000-0005-0000-0000-0000AF000000}"/>
    <cellStyle name="Normal 21 3" xfId="186" xr:uid="{00000000-0005-0000-0000-0000B0000000}"/>
    <cellStyle name="Normal 21_Copy of Fiscal Tables" xfId="187" xr:uid="{00000000-0005-0000-0000-0000B1000000}"/>
    <cellStyle name="Normal 22" xfId="188" xr:uid="{00000000-0005-0000-0000-0000B2000000}"/>
    <cellStyle name="Normal 22 2" xfId="189" xr:uid="{00000000-0005-0000-0000-0000B3000000}"/>
    <cellStyle name="Normal 22 3" xfId="190" xr:uid="{00000000-0005-0000-0000-0000B4000000}"/>
    <cellStyle name="Normal 22_Copy of Fiscal Tables" xfId="191" xr:uid="{00000000-0005-0000-0000-0000B5000000}"/>
    <cellStyle name="Normal 23" xfId="192" xr:uid="{00000000-0005-0000-0000-0000B6000000}"/>
    <cellStyle name="Normal 23 2" xfId="193" xr:uid="{00000000-0005-0000-0000-0000B7000000}"/>
    <cellStyle name="Normal 24" xfId="194" xr:uid="{00000000-0005-0000-0000-0000B8000000}"/>
    <cellStyle name="Normal 24 2" xfId="195" xr:uid="{00000000-0005-0000-0000-0000B9000000}"/>
    <cellStyle name="Normal 25" xfId="196" xr:uid="{00000000-0005-0000-0000-0000BA000000}"/>
    <cellStyle name="Normal 25 2" xfId="197" xr:uid="{00000000-0005-0000-0000-0000BB000000}"/>
    <cellStyle name="Normal 26" xfId="198" xr:uid="{00000000-0005-0000-0000-0000BC000000}"/>
    <cellStyle name="Normal 26 2" xfId="199" xr:uid="{00000000-0005-0000-0000-0000BD000000}"/>
    <cellStyle name="Normal 27" xfId="200" xr:uid="{00000000-0005-0000-0000-0000BE000000}"/>
    <cellStyle name="Normal 27 2" xfId="201" xr:uid="{00000000-0005-0000-0000-0000BF000000}"/>
    <cellStyle name="Normal 28" xfId="202" xr:uid="{00000000-0005-0000-0000-0000C0000000}"/>
    <cellStyle name="Normal 28 2" xfId="203" xr:uid="{00000000-0005-0000-0000-0000C1000000}"/>
    <cellStyle name="Normal 29" xfId="204" xr:uid="{00000000-0005-0000-0000-0000C2000000}"/>
    <cellStyle name="Normal 3" xfId="2" xr:uid="{00000000-0005-0000-0000-0000C3000000}"/>
    <cellStyle name="Normal 3 10" xfId="205" xr:uid="{00000000-0005-0000-0000-0000C4000000}"/>
    <cellStyle name="Normal 3 11" xfId="206" xr:uid="{00000000-0005-0000-0000-0000C5000000}"/>
    <cellStyle name="Normal 3 12" xfId="207" xr:uid="{00000000-0005-0000-0000-0000C6000000}"/>
    <cellStyle name="Normal 3 2" xfId="10" xr:uid="{00000000-0005-0000-0000-0000C7000000}"/>
    <cellStyle name="Normal 3 2 2" xfId="208" xr:uid="{00000000-0005-0000-0000-0000C8000000}"/>
    <cellStyle name="Normal 3 3" xfId="209" xr:uid="{00000000-0005-0000-0000-0000C9000000}"/>
    <cellStyle name="Normal 3 4" xfId="210" xr:uid="{00000000-0005-0000-0000-0000CA000000}"/>
    <cellStyle name="Normal 3 5" xfId="211" xr:uid="{00000000-0005-0000-0000-0000CB000000}"/>
    <cellStyle name="Normal 3 6" xfId="212" xr:uid="{00000000-0005-0000-0000-0000CC000000}"/>
    <cellStyle name="Normal 3 7" xfId="213" xr:uid="{00000000-0005-0000-0000-0000CD000000}"/>
    <cellStyle name="Normal 3 8" xfId="214" xr:uid="{00000000-0005-0000-0000-0000CE000000}"/>
    <cellStyle name="Normal 3 9" xfId="215" xr:uid="{00000000-0005-0000-0000-0000CF000000}"/>
    <cellStyle name="Normal 3_asset sales" xfId="216" xr:uid="{00000000-0005-0000-0000-0000D0000000}"/>
    <cellStyle name="Normal 30" xfId="217" xr:uid="{00000000-0005-0000-0000-0000D1000000}"/>
    <cellStyle name="Normal 31" xfId="218" xr:uid="{00000000-0005-0000-0000-0000D2000000}"/>
    <cellStyle name="Normal 32" xfId="219" xr:uid="{00000000-0005-0000-0000-0000D3000000}"/>
    <cellStyle name="Normal 33" xfId="220" xr:uid="{00000000-0005-0000-0000-0000D4000000}"/>
    <cellStyle name="Normal 34" xfId="221" xr:uid="{00000000-0005-0000-0000-0000D5000000}"/>
    <cellStyle name="Normal 35" xfId="222" xr:uid="{00000000-0005-0000-0000-0000D6000000}"/>
    <cellStyle name="Normal 36" xfId="223" xr:uid="{00000000-0005-0000-0000-0000D7000000}"/>
    <cellStyle name="Normal 37" xfId="224" xr:uid="{00000000-0005-0000-0000-0000D8000000}"/>
    <cellStyle name="Normal 38" xfId="225" xr:uid="{00000000-0005-0000-0000-0000D9000000}"/>
    <cellStyle name="Normal 39" xfId="226" xr:uid="{00000000-0005-0000-0000-0000DA000000}"/>
    <cellStyle name="Normal 4" xfId="11" xr:uid="{00000000-0005-0000-0000-0000DB000000}"/>
    <cellStyle name="Normal 4 2" xfId="227" xr:uid="{00000000-0005-0000-0000-0000DC000000}"/>
    <cellStyle name="Normal 4 3" xfId="228" xr:uid="{00000000-0005-0000-0000-0000DD000000}"/>
    <cellStyle name="Normal 40" xfId="229" xr:uid="{00000000-0005-0000-0000-0000DE000000}"/>
    <cellStyle name="Normal 41" xfId="230" xr:uid="{00000000-0005-0000-0000-0000DF000000}"/>
    <cellStyle name="Normal 42" xfId="231" xr:uid="{00000000-0005-0000-0000-0000E0000000}"/>
    <cellStyle name="Normal 43" xfId="232" xr:uid="{00000000-0005-0000-0000-0000E1000000}"/>
    <cellStyle name="Normal 44" xfId="233" xr:uid="{00000000-0005-0000-0000-0000E2000000}"/>
    <cellStyle name="Normal 45" xfId="234" xr:uid="{00000000-0005-0000-0000-0000E3000000}"/>
    <cellStyle name="Normal 46" xfId="235" xr:uid="{00000000-0005-0000-0000-0000E4000000}"/>
    <cellStyle name="Normal 47" xfId="236" xr:uid="{00000000-0005-0000-0000-0000E5000000}"/>
    <cellStyle name="Normal 48" xfId="237" xr:uid="{00000000-0005-0000-0000-0000E6000000}"/>
    <cellStyle name="Normal 49" xfId="238" xr:uid="{00000000-0005-0000-0000-0000E7000000}"/>
    <cellStyle name="Normal 5" xfId="239" xr:uid="{00000000-0005-0000-0000-0000E8000000}"/>
    <cellStyle name="Normal 5 2" xfId="240" xr:uid="{00000000-0005-0000-0000-0000E9000000}"/>
    <cellStyle name="Normal 5 3" xfId="241" xr:uid="{00000000-0005-0000-0000-0000EA000000}"/>
    <cellStyle name="Normal 50" xfId="242" xr:uid="{00000000-0005-0000-0000-0000EB000000}"/>
    <cellStyle name="Normal 51" xfId="243" xr:uid="{00000000-0005-0000-0000-0000EC000000}"/>
    <cellStyle name="Normal 52" xfId="244" xr:uid="{00000000-0005-0000-0000-0000ED000000}"/>
    <cellStyle name="Normal 53" xfId="245" xr:uid="{00000000-0005-0000-0000-0000EE000000}"/>
    <cellStyle name="Normal 54" xfId="246" xr:uid="{00000000-0005-0000-0000-0000EF000000}"/>
    <cellStyle name="Normal 55" xfId="247" xr:uid="{00000000-0005-0000-0000-0000F0000000}"/>
    <cellStyle name="Normal 56" xfId="248" xr:uid="{00000000-0005-0000-0000-0000F1000000}"/>
    <cellStyle name="Normal 57" xfId="249" xr:uid="{00000000-0005-0000-0000-0000F2000000}"/>
    <cellStyle name="Normal 58" xfId="250" xr:uid="{00000000-0005-0000-0000-0000F3000000}"/>
    <cellStyle name="Normal 6" xfId="251" xr:uid="{00000000-0005-0000-0000-0000F4000000}"/>
    <cellStyle name="Normal 6 2" xfId="252" xr:uid="{00000000-0005-0000-0000-0000F5000000}"/>
    <cellStyle name="Normal 7" xfId="253" xr:uid="{00000000-0005-0000-0000-0000F6000000}"/>
    <cellStyle name="Normal 7 2" xfId="254" xr:uid="{00000000-0005-0000-0000-0000F7000000}"/>
    <cellStyle name="Normal 8" xfId="255" xr:uid="{00000000-0005-0000-0000-0000F8000000}"/>
    <cellStyle name="Normal 8 2" xfId="256" xr:uid="{00000000-0005-0000-0000-0000F9000000}"/>
    <cellStyle name="Normal 9" xfId="257" xr:uid="{00000000-0005-0000-0000-0000FA000000}"/>
    <cellStyle name="Normal 9 2" xfId="258" xr:uid="{00000000-0005-0000-0000-0000FB000000}"/>
    <cellStyle name="Note 2" xfId="12" xr:uid="{00000000-0005-0000-0000-0000FC000000}"/>
    <cellStyle name="Note 2 2" xfId="259" xr:uid="{00000000-0005-0000-0000-0000FD000000}"/>
    <cellStyle name="Note 3" xfId="13" xr:uid="{00000000-0005-0000-0000-0000FE000000}"/>
    <cellStyle name="Output 2" xfId="260" xr:uid="{00000000-0005-0000-0000-0000FF000000}"/>
    <cellStyle name="Output Amounts" xfId="261" xr:uid="{00000000-0005-0000-0000-000000010000}"/>
    <cellStyle name="Output Column Headings" xfId="262" xr:uid="{00000000-0005-0000-0000-000001010000}"/>
    <cellStyle name="Output Line Items" xfId="263" xr:uid="{00000000-0005-0000-0000-000002010000}"/>
    <cellStyle name="Output Report Heading" xfId="264" xr:uid="{00000000-0005-0000-0000-000003010000}"/>
    <cellStyle name="Output Report Title" xfId="265" xr:uid="{00000000-0005-0000-0000-000004010000}"/>
    <cellStyle name="P" xfId="266" xr:uid="{00000000-0005-0000-0000-000005010000}"/>
    <cellStyle name="P 2" xfId="267" xr:uid="{00000000-0005-0000-0000-000006010000}"/>
    <cellStyle name="Percent" xfId="385" builtinId="5"/>
    <cellStyle name="Percent [2]" xfId="268" xr:uid="{00000000-0005-0000-0000-000007010000}"/>
    <cellStyle name="Percent 2" xfId="14" xr:uid="{00000000-0005-0000-0000-000008010000}"/>
    <cellStyle name="Percent 3" xfId="15" xr:uid="{00000000-0005-0000-0000-000009010000}"/>
    <cellStyle name="Percent 3 2" xfId="16" xr:uid="{00000000-0005-0000-0000-00000A010000}"/>
    <cellStyle name="Percent 3 2 2" xfId="17" xr:uid="{00000000-0005-0000-0000-00000B010000}"/>
    <cellStyle name="Percent 4" xfId="18" xr:uid="{00000000-0005-0000-0000-00000C010000}"/>
    <cellStyle name="Percent 4 2" xfId="269" xr:uid="{00000000-0005-0000-0000-00000D010000}"/>
    <cellStyle name="Percent 5" xfId="19" xr:uid="{00000000-0005-0000-0000-00000E010000}"/>
    <cellStyle name="Percent 6" xfId="270" xr:uid="{00000000-0005-0000-0000-00000F010000}"/>
    <cellStyle name="Percent 7" xfId="271" xr:uid="{00000000-0005-0000-0000-000010010000}"/>
    <cellStyle name="Percent 8" xfId="272" xr:uid="{00000000-0005-0000-0000-000011010000}"/>
    <cellStyle name="Refdb standard" xfId="273" xr:uid="{00000000-0005-0000-0000-000012010000}"/>
    <cellStyle name="ReportData" xfId="274" xr:uid="{00000000-0005-0000-0000-000013010000}"/>
    <cellStyle name="ReportElements" xfId="275" xr:uid="{00000000-0005-0000-0000-000014010000}"/>
    <cellStyle name="ReportHeader" xfId="276" xr:uid="{00000000-0005-0000-0000-000015010000}"/>
    <cellStyle name="SAPBEXaggData" xfId="277" xr:uid="{00000000-0005-0000-0000-000016010000}"/>
    <cellStyle name="SAPBEXaggDataEmph" xfId="278" xr:uid="{00000000-0005-0000-0000-000017010000}"/>
    <cellStyle name="SAPBEXaggItem" xfId="279" xr:uid="{00000000-0005-0000-0000-000018010000}"/>
    <cellStyle name="SAPBEXaggItemX" xfId="280" xr:uid="{00000000-0005-0000-0000-000019010000}"/>
    <cellStyle name="SAPBEXchaText" xfId="281" xr:uid="{00000000-0005-0000-0000-00001A010000}"/>
    <cellStyle name="SAPBEXexcBad7" xfId="282" xr:uid="{00000000-0005-0000-0000-00001B010000}"/>
    <cellStyle name="SAPBEXexcBad8" xfId="283" xr:uid="{00000000-0005-0000-0000-00001C010000}"/>
    <cellStyle name="SAPBEXexcBad9" xfId="284" xr:uid="{00000000-0005-0000-0000-00001D010000}"/>
    <cellStyle name="SAPBEXexcCritical4" xfId="285" xr:uid="{00000000-0005-0000-0000-00001E010000}"/>
    <cellStyle name="SAPBEXexcCritical5" xfId="286" xr:uid="{00000000-0005-0000-0000-00001F010000}"/>
    <cellStyle name="SAPBEXexcCritical6" xfId="287" xr:uid="{00000000-0005-0000-0000-000020010000}"/>
    <cellStyle name="SAPBEXexcGood1" xfId="288" xr:uid="{00000000-0005-0000-0000-000021010000}"/>
    <cellStyle name="SAPBEXexcGood2" xfId="289" xr:uid="{00000000-0005-0000-0000-000022010000}"/>
    <cellStyle name="SAPBEXexcGood3" xfId="290" xr:uid="{00000000-0005-0000-0000-000023010000}"/>
    <cellStyle name="SAPBEXfilterDrill" xfId="291" xr:uid="{00000000-0005-0000-0000-000024010000}"/>
    <cellStyle name="SAPBEXfilterItem" xfId="292" xr:uid="{00000000-0005-0000-0000-000025010000}"/>
    <cellStyle name="SAPBEXfilterText" xfId="293" xr:uid="{00000000-0005-0000-0000-000026010000}"/>
    <cellStyle name="SAPBEXformats" xfId="294" xr:uid="{00000000-0005-0000-0000-000027010000}"/>
    <cellStyle name="SAPBEXheaderItem" xfId="295" xr:uid="{00000000-0005-0000-0000-000028010000}"/>
    <cellStyle name="SAPBEXheaderText" xfId="296" xr:uid="{00000000-0005-0000-0000-000029010000}"/>
    <cellStyle name="SAPBEXHLevel0" xfId="297" xr:uid="{00000000-0005-0000-0000-00002A010000}"/>
    <cellStyle name="SAPBEXHLevel0X" xfId="298" xr:uid="{00000000-0005-0000-0000-00002B010000}"/>
    <cellStyle name="SAPBEXHLevel1" xfId="299" xr:uid="{00000000-0005-0000-0000-00002C010000}"/>
    <cellStyle name="SAPBEXHLevel1X" xfId="300" xr:uid="{00000000-0005-0000-0000-00002D010000}"/>
    <cellStyle name="SAPBEXHLevel2" xfId="301" xr:uid="{00000000-0005-0000-0000-00002E010000}"/>
    <cellStyle name="SAPBEXHLevel2X" xfId="302" xr:uid="{00000000-0005-0000-0000-00002F010000}"/>
    <cellStyle name="SAPBEXHLevel3" xfId="303" xr:uid="{00000000-0005-0000-0000-000030010000}"/>
    <cellStyle name="SAPBEXHLevel3X" xfId="304" xr:uid="{00000000-0005-0000-0000-000031010000}"/>
    <cellStyle name="SAPBEXresData" xfId="305" xr:uid="{00000000-0005-0000-0000-000032010000}"/>
    <cellStyle name="SAPBEXresDataEmph" xfId="306" xr:uid="{00000000-0005-0000-0000-000033010000}"/>
    <cellStyle name="SAPBEXresItem" xfId="307" xr:uid="{00000000-0005-0000-0000-000034010000}"/>
    <cellStyle name="SAPBEXresItemX" xfId="308" xr:uid="{00000000-0005-0000-0000-000035010000}"/>
    <cellStyle name="SAPBEXstdData" xfId="309" xr:uid="{00000000-0005-0000-0000-000036010000}"/>
    <cellStyle name="SAPBEXstdDataEmph" xfId="310" xr:uid="{00000000-0005-0000-0000-000037010000}"/>
    <cellStyle name="SAPBEXstdItem" xfId="311" xr:uid="{00000000-0005-0000-0000-000038010000}"/>
    <cellStyle name="SAPBEXstdItemX" xfId="312" xr:uid="{00000000-0005-0000-0000-000039010000}"/>
    <cellStyle name="SAPBEXtitle" xfId="313" xr:uid="{00000000-0005-0000-0000-00003A010000}"/>
    <cellStyle name="SAPBEXundefined" xfId="314" xr:uid="{00000000-0005-0000-0000-00003B010000}"/>
    <cellStyle name="Style 1" xfId="315" xr:uid="{00000000-0005-0000-0000-00003C010000}"/>
    <cellStyle name="Style1" xfId="316" xr:uid="{00000000-0005-0000-0000-00003D010000}"/>
    <cellStyle name="Style2" xfId="317" xr:uid="{00000000-0005-0000-0000-00003E010000}"/>
    <cellStyle name="Style3" xfId="318" xr:uid="{00000000-0005-0000-0000-00003F010000}"/>
    <cellStyle name="Style4" xfId="319" xr:uid="{00000000-0005-0000-0000-000040010000}"/>
    <cellStyle name="Style5" xfId="320" xr:uid="{00000000-0005-0000-0000-000041010000}"/>
    <cellStyle name="Style6" xfId="321" xr:uid="{00000000-0005-0000-0000-000042010000}"/>
    <cellStyle name="Table Footnote" xfId="322" xr:uid="{00000000-0005-0000-0000-000043010000}"/>
    <cellStyle name="Table Footnote 2" xfId="323" xr:uid="{00000000-0005-0000-0000-000044010000}"/>
    <cellStyle name="Table Footnote 2 2" xfId="324" xr:uid="{00000000-0005-0000-0000-000045010000}"/>
    <cellStyle name="Table Footnote_Table 5.6 sales of assets 23Feb2010" xfId="325" xr:uid="{00000000-0005-0000-0000-000046010000}"/>
    <cellStyle name="Table Header" xfId="326" xr:uid="{00000000-0005-0000-0000-000047010000}"/>
    <cellStyle name="Table Header 2" xfId="327" xr:uid="{00000000-0005-0000-0000-000048010000}"/>
    <cellStyle name="Table Header 2 2" xfId="328" xr:uid="{00000000-0005-0000-0000-000049010000}"/>
    <cellStyle name="Table Header_Table 5.6 sales of assets 23Feb2010" xfId="329" xr:uid="{00000000-0005-0000-0000-00004A010000}"/>
    <cellStyle name="Table Heading 1" xfId="330" xr:uid="{00000000-0005-0000-0000-00004B010000}"/>
    <cellStyle name="Table Heading 1 2" xfId="331" xr:uid="{00000000-0005-0000-0000-00004C010000}"/>
    <cellStyle name="Table Heading 1 2 2" xfId="332" xr:uid="{00000000-0005-0000-0000-00004D010000}"/>
    <cellStyle name="Table Heading 1_Table 5.6 sales of assets 23Feb2010" xfId="333" xr:uid="{00000000-0005-0000-0000-00004E010000}"/>
    <cellStyle name="Table Heading 2" xfId="334" xr:uid="{00000000-0005-0000-0000-00004F010000}"/>
    <cellStyle name="Table Heading 2 2" xfId="335" xr:uid="{00000000-0005-0000-0000-000050010000}"/>
    <cellStyle name="Table Heading 2_Table 5.6 sales of assets 23Feb2010" xfId="336" xr:uid="{00000000-0005-0000-0000-000051010000}"/>
    <cellStyle name="Table Of Which" xfId="337" xr:uid="{00000000-0005-0000-0000-000052010000}"/>
    <cellStyle name="Table Of Which 2" xfId="338" xr:uid="{00000000-0005-0000-0000-000053010000}"/>
    <cellStyle name="Table Of Which_Table 5.6 sales of assets 23Feb2010" xfId="339" xr:uid="{00000000-0005-0000-0000-000054010000}"/>
    <cellStyle name="Table Row Billions" xfId="340" xr:uid="{00000000-0005-0000-0000-000055010000}"/>
    <cellStyle name="Table Row Billions 2" xfId="341" xr:uid="{00000000-0005-0000-0000-000056010000}"/>
    <cellStyle name="Table Row Billions Check" xfId="342" xr:uid="{00000000-0005-0000-0000-000057010000}"/>
    <cellStyle name="Table Row Billions Check 2" xfId="343" xr:uid="{00000000-0005-0000-0000-000058010000}"/>
    <cellStyle name="Table Row Billions Check 3" xfId="344" xr:uid="{00000000-0005-0000-0000-000059010000}"/>
    <cellStyle name="Table Row Billions Check_asset sales" xfId="345" xr:uid="{00000000-0005-0000-0000-00005A010000}"/>
    <cellStyle name="Table Row Billions_Table 5.6 sales of assets 23Feb2010" xfId="346" xr:uid="{00000000-0005-0000-0000-00005B010000}"/>
    <cellStyle name="Table Row Millions" xfId="347" xr:uid="{00000000-0005-0000-0000-00005C010000}"/>
    <cellStyle name="Table Row Millions 2" xfId="348" xr:uid="{00000000-0005-0000-0000-00005D010000}"/>
    <cellStyle name="Table Row Millions 2 2" xfId="349" xr:uid="{00000000-0005-0000-0000-00005E010000}"/>
    <cellStyle name="Table Row Millions Check" xfId="350" xr:uid="{00000000-0005-0000-0000-00005F010000}"/>
    <cellStyle name="Table Row Millions Check 2" xfId="351" xr:uid="{00000000-0005-0000-0000-000060010000}"/>
    <cellStyle name="Table Row Millions Check 3" xfId="352" xr:uid="{00000000-0005-0000-0000-000061010000}"/>
    <cellStyle name="Table Row Millions Check 4" xfId="353" xr:uid="{00000000-0005-0000-0000-000062010000}"/>
    <cellStyle name="Table Row Millions Check_asset sales" xfId="354" xr:uid="{00000000-0005-0000-0000-000063010000}"/>
    <cellStyle name="Table Row Millions_Table 5.6 sales of assets 23Feb2010" xfId="355" xr:uid="{00000000-0005-0000-0000-000064010000}"/>
    <cellStyle name="Table Row Percentage" xfId="356" xr:uid="{00000000-0005-0000-0000-000065010000}"/>
    <cellStyle name="Table Row Percentage 2" xfId="357" xr:uid="{00000000-0005-0000-0000-000066010000}"/>
    <cellStyle name="Table Row Percentage Check" xfId="358" xr:uid="{00000000-0005-0000-0000-000067010000}"/>
    <cellStyle name="Table Row Percentage Check 2" xfId="359" xr:uid="{00000000-0005-0000-0000-000068010000}"/>
    <cellStyle name="Table Row Percentage Check 3" xfId="360" xr:uid="{00000000-0005-0000-0000-000069010000}"/>
    <cellStyle name="Table Row Percentage Check_asset sales" xfId="361" xr:uid="{00000000-0005-0000-0000-00006A010000}"/>
    <cellStyle name="Table Row Percentage_Table 5.6 sales of assets 23Feb2010" xfId="362" xr:uid="{00000000-0005-0000-0000-00006B010000}"/>
    <cellStyle name="Table Total Billions" xfId="363" xr:uid="{00000000-0005-0000-0000-00006C010000}"/>
    <cellStyle name="Table Total Billions 2" xfId="364" xr:uid="{00000000-0005-0000-0000-00006D010000}"/>
    <cellStyle name="Table Total Billions_Table 5.6 sales of assets 23Feb2010" xfId="365" xr:uid="{00000000-0005-0000-0000-00006E010000}"/>
    <cellStyle name="Table Total Millions" xfId="366" xr:uid="{00000000-0005-0000-0000-00006F010000}"/>
    <cellStyle name="Table Total Millions 2" xfId="367" xr:uid="{00000000-0005-0000-0000-000070010000}"/>
    <cellStyle name="Table Total Millions 2 2" xfId="368" xr:uid="{00000000-0005-0000-0000-000071010000}"/>
    <cellStyle name="Table Total Millions_Table 5.6 sales of assets 23Feb2010" xfId="369" xr:uid="{00000000-0005-0000-0000-000072010000}"/>
    <cellStyle name="Table Total Percentage" xfId="370" xr:uid="{00000000-0005-0000-0000-000073010000}"/>
    <cellStyle name="Table Total Percentage 2" xfId="371" xr:uid="{00000000-0005-0000-0000-000074010000}"/>
    <cellStyle name="Table Total Percentage_Table 5.6 sales of assets 23Feb2010" xfId="372" xr:uid="{00000000-0005-0000-0000-000075010000}"/>
    <cellStyle name="Table Units" xfId="373" xr:uid="{00000000-0005-0000-0000-000076010000}"/>
    <cellStyle name="Table Units 2" xfId="374" xr:uid="{00000000-0005-0000-0000-000077010000}"/>
    <cellStyle name="Table Units 2 2" xfId="375" xr:uid="{00000000-0005-0000-0000-000078010000}"/>
    <cellStyle name="Table Units_Table 5.6 sales of assets 23Feb2010" xfId="376" xr:uid="{00000000-0005-0000-0000-000079010000}"/>
    <cellStyle name="Times New Roman" xfId="377" xr:uid="{00000000-0005-0000-0000-00007A010000}"/>
    <cellStyle name="Title 2" xfId="378" xr:uid="{00000000-0005-0000-0000-00007B010000}"/>
    <cellStyle name="Title 3" xfId="379" xr:uid="{00000000-0005-0000-0000-00007C010000}"/>
    <cellStyle name="Title 4" xfId="380" xr:uid="{00000000-0005-0000-0000-00007D010000}"/>
    <cellStyle name="Total 2" xfId="381" xr:uid="{00000000-0005-0000-0000-00007E010000}"/>
    <cellStyle name="Warning Text 2" xfId="382" xr:uid="{00000000-0005-0000-0000-00007F010000}"/>
    <cellStyle name="whole number" xfId="383" xr:uid="{00000000-0005-0000-0000-000080010000}"/>
  </cellStyles>
  <dxfs count="0"/>
  <tableStyles count="0" defaultTableStyle="TableStyleMedium2" defaultPivotStyle="PivotStyleLight16"/>
  <colors>
    <mruColors>
      <color rgb="FFFF0000"/>
      <color rgb="FFD8E0E8"/>
      <color rgb="FFA0D0E8"/>
      <color rgb="FF003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593677</xdr:colOff>
      <xdr:row>4</xdr:row>
      <xdr:rowOff>13647</xdr:rowOff>
    </xdr:from>
    <xdr:to>
      <xdr:col>13</xdr:col>
      <xdr:colOff>53719</xdr:colOff>
      <xdr:row>22</xdr:row>
      <xdr:rowOff>89847</xdr:rowOff>
    </xdr:to>
    <xdr:pic>
      <xdr:nvPicPr>
        <xdr:cNvPr id="10" name="Picture 9">
          <a:extLst>
            <a:ext uri="{FF2B5EF4-FFF2-40B4-BE49-F238E27FC236}">
              <a16:creationId xmlns:a16="http://schemas.microsoft.com/office/drawing/2014/main" id="{86D07EB7-CCF9-4C9B-A31C-BFE83AA18962}"/>
            </a:ext>
          </a:extLst>
        </xdr:cNvPr>
        <xdr:cNvPicPr>
          <a:picLocks noChangeAspect="1"/>
        </xdr:cNvPicPr>
      </xdr:nvPicPr>
      <xdr:blipFill>
        <a:blip xmlns:r="http://schemas.openxmlformats.org/officeDocument/2006/relationships" r:embed="rId1"/>
        <a:stretch>
          <a:fillRect/>
        </a:stretch>
      </xdr:blipFill>
      <xdr:spPr>
        <a:xfrm>
          <a:off x="593677" y="1446662"/>
          <a:ext cx="7594108" cy="32697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ventory.ic.nhs.uk/PC/Primary%20Care%20Statistics/Dental%20-%20Earnings%20and%20Expenses/2015/04%20&#8211;%20Publication%20Documents/08%20-%20Pre-Release%20Access/Dental%20Earnings%20and%20Expenses%202013-14%20Time%20Series%20SCOTLAND_Restric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dividuals\Surveys%20and%20Datasets\Doctors%20and%20Dentists\GPs\2001-02\GP03%20v3%20Excel\Distribution%20analys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ventory.ic.nhs.uk/PC/Primary%20Care%20Statistics/Dental%20-Earnings%20and%20Expenses/Time%20Series/Scotland/201112_Published/DentalEarningsExpenses_Scotland_TimeSeries_Experimental_201112_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Data Sources"/>
      <sheetName val="Definitions and Changes"/>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3.0"/>
      <sheetName val="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Data (All)"/>
      <sheetName val="Dispensing"/>
      <sheetName val="Non-Dispensing no help"/>
      <sheetName val="Non-Dispensing wt help"/>
      <sheetName val="Variable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Data Sources"/>
      <sheetName val="Definitions and Changes"/>
      <sheetName val="Table 1.1"/>
      <sheetName val="Table 1.2"/>
      <sheetName val="Table 1.3"/>
      <sheetName val="Table 1.4"/>
      <sheetName val="Table 1.5"/>
      <sheetName val="Table 1.6"/>
      <sheetName val="Table 1.7"/>
      <sheetName val="Table 1.8"/>
      <sheetName val="Table 2.1"/>
      <sheetName val="Table 2.2"/>
      <sheetName val="Table 2.3"/>
      <sheetName val="Table 2.4"/>
      <sheetName val="Table 2.5"/>
      <sheetName val="Table 2.6"/>
      <sheetName val="Table 2.7"/>
      <sheetName val="Table 3.1"/>
      <sheetName val="Table 4.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ngland.nhs.uk/gp/investment/gp-contract/" TargetMode="External"/><Relationship Id="rId2" Type="http://schemas.openxmlformats.org/officeDocument/2006/relationships/hyperlink" Target="https://www.nhsbsa.nhs.uk/statistical-collections" TargetMode="External"/><Relationship Id="rId1" Type="http://schemas.openxmlformats.org/officeDocument/2006/relationships/hyperlink" Target="https://digital.nhs.uk/data-and-information/publications/statistical/investment-in-general-practic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gdp-deflators-at-market-prices-and-money-gdp-june-2020-quarterly-national-accounts" TargetMode="External"/><Relationship Id="rId1" Type="http://schemas.openxmlformats.org/officeDocument/2006/relationships/hyperlink" Target="https://www.gov.uk/government/publications/gross-domestic-product-gdp-deflators-user-guid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statistics/gdp-deflators-at-market-prices-and-money-gdp-june-2020-quarterly-national-accounts" TargetMode="External"/><Relationship Id="rId1" Type="http://schemas.openxmlformats.org/officeDocument/2006/relationships/hyperlink" Target="https://www.gov.uk/government/publications/gross-domestic-product-gdp-deflators-user-guide" TargetMode="Externa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ngland.nhs.uk/gp/gpfv" TargetMode="External"/><Relationship Id="rId13" Type="http://schemas.openxmlformats.org/officeDocument/2006/relationships/hyperlink" Target="https://digital.nhs.uk/services/future-gp-it-systems-and-services" TargetMode="External"/><Relationship Id="rId3" Type="http://schemas.openxmlformats.org/officeDocument/2006/relationships/hyperlink" Target="https://www.england.nhs.uk/gp/gpfv." TargetMode="External"/><Relationship Id="rId7" Type="http://schemas.openxmlformats.org/officeDocument/2006/relationships/hyperlink" Target="https://www.gov.uk/government/statistics/local-authority-revenue-expenditure-and-financing-england-2018-to-2019-individual-local-authority-data-outturn" TargetMode="External"/><Relationship Id="rId12" Type="http://schemas.openxmlformats.org/officeDocument/2006/relationships/hyperlink" Target="https://resolution.nhs.uk/wp-content/uploads/2020/07/NHS-Resolution-2019_20-Annual-report-and-accounts-WEB.pdf" TargetMode="External"/><Relationship Id="rId2" Type="http://schemas.openxmlformats.org/officeDocument/2006/relationships/hyperlink" Target="https://www.england.nhs.uk/commissioning/primary-care-comm/infrastructure-fund/" TargetMode="External"/><Relationship Id="rId1" Type="http://schemas.openxmlformats.org/officeDocument/2006/relationships/hyperlink" Target="https://digital.nhs.uk/services/future-gp-it-systems-and-services" TargetMode="External"/><Relationship Id="rId6" Type="http://schemas.openxmlformats.org/officeDocument/2006/relationships/hyperlink" Target="https://www.england.nhs.uk/publication/clinical-streaming-in-the-accident-and-emergency-department/" TargetMode="External"/><Relationship Id="rId11" Type="http://schemas.openxmlformats.org/officeDocument/2006/relationships/hyperlink" Target="https://www.england.nhs.uk/gp/gpfv/redesign/improving-access/" TargetMode="External"/><Relationship Id="rId5" Type="http://schemas.openxmlformats.org/officeDocument/2006/relationships/hyperlink" Target="https://www.england.nhs.uk/five-year-forward-view/next-steps-on-the-nhs-five-year-forward-view/urgent-and-emergency-care/" TargetMode="External"/><Relationship Id="rId15" Type="http://schemas.openxmlformats.org/officeDocument/2006/relationships/vmlDrawing" Target="../drawings/vmlDrawing3.vml"/><Relationship Id="rId10" Type="http://schemas.openxmlformats.org/officeDocument/2006/relationships/hyperlink" Target="https://www.england.nhs.uk/gp/investment/gp-contract/gp-contract-documentation-2019-20/" TargetMode="External"/><Relationship Id="rId4" Type="http://schemas.openxmlformats.org/officeDocument/2006/relationships/hyperlink" Target="https://www.england.nhs.uk/gp/investment/gp-contract/gp-contract-documentation-2019-20/" TargetMode="External"/><Relationship Id="rId9" Type="http://schemas.openxmlformats.org/officeDocument/2006/relationships/hyperlink" Target="https://www.england.nhs.uk/commissioning/primary-care-comm/infrastructure-fund/"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digital.nhs.uk/data-and-information/publications/statistical/nhs-payments-to-general-practice" TargetMode="External"/><Relationship Id="rId3" Type="http://schemas.openxmlformats.org/officeDocument/2006/relationships/hyperlink" Target="https://digital.nhs.uk/data-and-information/publications/statistical/gp-earnings-and-expenses-estimates" TargetMode="External"/><Relationship Id="rId7" Type="http://schemas.openxmlformats.org/officeDocument/2006/relationships/hyperlink" Target="http://digital.nhs.uk/pubs/calendar" TargetMode="External"/><Relationship Id="rId2" Type="http://schemas.openxmlformats.org/officeDocument/2006/relationships/hyperlink" Target="https://digital.nhs.uk/data-and-information/areas-of-interest/workforce/technical-steering-committee-tsc" TargetMode="External"/><Relationship Id="rId1" Type="http://schemas.openxmlformats.org/officeDocument/2006/relationships/hyperlink" Target="https://digital.nhs.uk/data-and-information/publications/statistical/investment-in-general-practice" TargetMode="External"/><Relationship Id="rId6" Type="http://schemas.openxmlformats.org/officeDocument/2006/relationships/hyperlink" Target="https://digital.nhs.uk/data-and-information/publications/statistical/nhs-workforce-statistics" TargetMode="External"/><Relationship Id="rId5" Type="http://schemas.openxmlformats.org/officeDocument/2006/relationships/hyperlink" Target="https://digital.nhs.uk/data-and-information/publications/statistical/general-and-personal-medical-services" TargetMode="External"/><Relationship Id="rId4" Type="http://schemas.openxmlformats.org/officeDocument/2006/relationships/hyperlink" Target="https://digital.nhs.uk/data-and-information/publications/statistical/quality-and-outcomes-framework-achievement-prevalence-and-exceptions-data" TargetMode="External"/><Relationship Id="rId9"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7DC5C-E2E7-4F87-BA6D-E376C7462664}">
  <sheetPr>
    <tabColor theme="0" tint="-0.14999847407452621"/>
  </sheetPr>
  <dimension ref="A3:B43"/>
  <sheetViews>
    <sheetView tabSelected="1" zoomScaleNormal="100" workbookViewId="0">
      <selection activeCell="B43" sqref="B43"/>
    </sheetView>
  </sheetViews>
  <sheetFormatPr defaultColWidth="9.09765625" defaultRowHeight="14" x14ac:dyDescent="0.3"/>
  <cols>
    <col min="1" max="1" width="9.09765625" style="24"/>
    <col min="2" max="2" width="109.8984375" style="24" customWidth="1"/>
    <col min="3" max="16384" width="9.09765625" style="24"/>
  </cols>
  <sheetData>
    <row r="3" spans="1:2" ht="54" customHeight="1" x14ac:dyDescent="0.3">
      <c r="B3" s="5" t="s">
        <v>113</v>
      </c>
    </row>
    <row r="4" spans="1:2" x14ac:dyDescent="0.3">
      <c r="B4" s="1" t="s">
        <v>220</v>
      </c>
    </row>
    <row r="5" spans="1:2" x14ac:dyDescent="0.3">
      <c r="B5" s="31" t="s">
        <v>96</v>
      </c>
    </row>
    <row r="6" spans="1:2" x14ac:dyDescent="0.3">
      <c r="B6" s="12" t="s">
        <v>97</v>
      </c>
    </row>
    <row r="8" spans="1:2" x14ac:dyDescent="0.3">
      <c r="B8" s="2" t="s">
        <v>94</v>
      </c>
    </row>
    <row r="9" spans="1:2" ht="279.8" customHeight="1" x14ac:dyDescent="0.3">
      <c r="B9" s="70" t="s">
        <v>216</v>
      </c>
    </row>
    <row r="10" spans="1:2" x14ac:dyDescent="0.3">
      <c r="A10" s="262">
        <v>1</v>
      </c>
      <c r="B10" s="261" t="s">
        <v>161</v>
      </c>
    </row>
    <row r="11" spans="1:2" x14ac:dyDescent="0.3">
      <c r="B11" s="59"/>
    </row>
    <row r="12" spans="1:2" x14ac:dyDescent="0.3">
      <c r="B12" s="60" t="s">
        <v>40</v>
      </c>
    </row>
    <row r="13" spans="1:2" ht="26.9" x14ac:dyDescent="0.3">
      <c r="B13" s="61" t="s">
        <v>72</v>
      </c>
    </row>
    <row r="14" spans="1:2" ht="26.9" x14ac:dyDescent="0.3">
      <c r="B14" s="7" t="s">
        <v>108</v>
      </c>
    </row>
    <row r="15" spans="1:2" x14ac:dyDescent="0.3">
      <c r="B15" s="8" t="s">
        <v>109</v>
      </c>
    </row>
    <row r="16" spans="1:2" x14ac:dyDescent="0.3">
      <c r="B16" s="6" t="s">
        <v>110</v>
      </c>
    </row>
    <row r="17" spans="1:2" x14ac:dyDescent="0.3">
      <c r="B17" s="62" t="s">
        <v>52</v>
      </c>
    </row>
    <row r="18" spans="1:2" x14ac:dyDescent="0.3">
      <c r="B18" s="62" t="s">
        <v>53</v>
      </c>
    </row>
    <row r="19" spans="1:2" x14ac:dyDescent="0.3">
      <c r="B19" s="62" t="s">
        <v>54</v>
      </c>
    </row>
    <row r="20" spans="1:2" x14ac:dyDescent="0.3">
      <c r="B20" s="59" t="s">
        <v>73</v>
      </c>
    </row>
    <row r="21" spans="1:2" x14ac:dyDescent="0.3">
      <c r="B21" s="59"/>
    </row>
    <row r="22" spans="1:2" x14ac:dyDescent="0.3">
      <c r="B22" s="3" t="s">
        <v>134</v>
      </c>
    </row>
    <row r="23" spans="1:2" ht="29.95" customHeight="1" x14ac:dyDescent="0.3">
      <c r="A23" s="31"/>
      <c r="B23" s="192" t="s">
        <v>167</v>
      </c>
    </row>
    <row r="24" spans="1:2" ht="29.95" customHeight="1" x14ac:dyDescent="0.3">
      <c r="A24" s="31"/>
      <c r="B24" s="192" t="s">
        <v>217</v>
      </c>
    </row>
    <row r="25" spans="1:2" ht="15.05" customHeight="1" x14ac:dyDescent="0.3">
      <c r="A25" s="31"/>
      <c r="B25" s="64"/>
    </row>
    <row r="26" spans="1:2" ht="15.05" customHeight="1" x14ac:dyDescent="0.3">
      <c r="A26" s="31"/>
      <c r="B26" s="66" t="s">
        <v>133</v>
      </c>
    </row>
    <row r="27" spans="1:2" s="65" customFormat="1" ht="29.95" customHeight="1" x14ac:dyDescent="0.3">
      <c r="A27" s="1"/>
      <c r="B27" s="63" t="s">
        <v>162</v>
      </c>
    </row>
    <row r="28" spans="1:2" s="65" customFormat="1" ht="41.65" customHeight="1" x14ac:dyDescent="0.3">
      <c r="A28" s="1"/>
      <c r="B28" s="63" t="s">
        <v>163</v>
      </c>
    </row>
    <row r="29" spans="1:2" ht="15.05" customHeight="1" x14ac:dyDescent="0.3">
      <c r="A29" s="31"/>
      <c r="B29" s="63" t="s">
        <v>164</v>
      </c>
    </row>
    <row r="30" spans="1:2" ht="15.05" customHeight="1" x14ac:dyDescent="0.3">
      <c r="A30" s="31"/>
      <c r="B30" s="63" t="s">
        <v>165</v>
      </c>
    </row>
    <row r="31" spans="1:2" ht="15.05" customHeight="1" x14ac:dyDescent="0.3">
      <c r="A31" s="31"/>
      <c r="B31" s="63" t="s">
        <v>166</v>
      </c>
    </row>
    <row r="32" spans="1:2" ht="15.05" customHeight="1" x14ac:dyDescent="0.3">
      <c r="A32" s="31"/>
      <c r="B32" s="63"/>
    </row>
    <row r="33" spans="1:2" x14ac:dyDescent="0.3">
      <c r="A33" s="31"/>
      <c r="B33" s="66" t="s">
        <v>71</v>
      </c>
    </row>
    <row r="34" spans="1:2" ht="28.5" customHeight="1" x14ac:dyDescent="0.3">
      <c r="A34" s="31"/>
      <c r="B34" s="67" t="s">
        <v>218</v>
      </c>
    </row>
    <row r="35" spans="1:2" s="264" customFormat="1" x14ac:dyDescent="0.3">
      <c r="A35" s="31"/>
      <c r="B35" s="263" t="s">
        <v>219</v>
      </c>
    </row>
    <row r="36" spans="1:2" x14ac:dyDescent="0.3">
      <c r="A36" s="31"/>
      <c r="B36" s="62"/>
    </row>
    <row r="37" spans="1:2" x14ac:dyDescent="0.3">
      <c r="B37" s="3" t="s">
        <v>41</v>
      </c>
    </row>
    <row r="38" spans="1:2" ht="27" customHeight="1" x14ac:dyDescent="0.3">
      <c r="B38" s="4" t="s">
        <v>221</v>
      </c>
    </row>
    <row r="40" spans="1:2" x14ac:dyDescent="0.3">
      <c r="B40" s="191" t="s">
        <v>42</v>
      </c>
    </row>
    <row r="41" spans="1:2" x14ac:dyDescent="0.3">
      <c r="B41" s="4" t="s">
        <v>127</v>
      </c>
    </row>
    <row r="42" spans="1:2" x14ac:dyDescent="0.3">
      <c r="B42" s="4" t="s">
        <v>160</v>
      </c>
    </row>
    <row r="43" spans="1:2" x14ac:dyDescent="0.3">
      <c r="B43" s="190" t="s">
        <v>222</v>
      </c>
    </row>
  </sheetData>
  <hyperlinks>
    <hyperlink ref="B14" location="'Table 1 '!Print_Area" display="Table 1: Investment in General Practice in England, Wales, Northern Ireland and Scotland 2013/14 to 2017/18 (excluding reimbursement of drugs), cash and real terms " xr:uid="{DA5A7CAC-7C69-46BC-B75E-CA60FB8749B8}"/>
    <hyperlink ref="B15" location="'Table 2 '!Print_Area" display="Table 2: Total investment in General Practice in England, Wales, Northern Ireland and Scotland 2013/14 to 2017/18, cash and real terms" xr:uid="{E0B02092-EF6A-4207-9C40-DAB6808B0FF3}"/>
    <hyperlink ref="B16" location="'Fig 1 '!A1" display="Figure 1:  Investment in General Practice in England 2015/16 to 2019/20" xr:uid="{6E07FFF9-A62B-422B-A23A-A92A81A5C34A}"/>
    <hyperlink ref="B17" location="'Table 3a'!A1" display="Table 3a: Summary Table, England" xr:uid="{8D0854E4-ADF8-4EF3-A5DD-D91D6EB3DEA8}"/>
    <hyperlink ref="B18" location="'Table 3b'!A1" display="Table 3b: Detailed Table, England" xr:uid="{8011CEAD-D3EC-48E4-8C64-84DB04C3DA20}"/>
    <hyperlink ref="B19" location="'Table 3c'!A1" display="Table 3c: Supplementary Information, England" xr:uid="{0D2D0D08-CDEA-4071-B5BF-5759FE3F7BBD}"/>
    <hyperlink ref="B20" location="'Other Publications'!A1" display="Other Publications" xr:uid="{4883D30B-28D3-48B2-8079-718C59B2BF75}"/>
    <hyperlink ref="B6" r:id="rId1" xr:uid="{374B58CE-9A17-4795-97CD-BE274F006B72}"/>
    <hyperlink ref="B10" r:id="rId2" xr:uid="{3A44F3F4-7470-47B4-B5BC-C1D3F441EC7D}"/>
    <hyperlink ref="B35" r:id="rId3" xr:uid="{E9B588ED-7EB8-49C8-A612-29764DCA8F09}"/>
  </hyperlinks>
  <printOptions horizontalCentered="1"/>
  <pageMargins left="0.19685039370078741" right="0.19685039370078741" top="0.19685039370078741" bottom="0.19685039370078741" header="0" footer="0"/>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1D07-A829-462F-8714-DDC1D375ADCC}">
  <sheetPr>
    <tabColor theme="0" tint="-0.14999847407452621"/>
  </sheetPr>
  <dimension ref="A1:J18"/>
  <sheetViews>
    <sheetView showGridLines="0" topLeftCell="A4" zoomScaleNormal="100" workbookViewId="0">
      <selection activeCell="B1" sqref="B1:J18"/>
    </sheetView>
  </sheetViews>
  <sheetFormatPr defaultColWidth="9.09765625" defaultRowHeight="14" x14ac:dyDescent="0.3"/>
  <cols>
    <col min="1" max="1" width="9.09765625" style="24"/>
    <col min="2" max="2" width="9.8984375" style="24" customWidth="1"/>
    <col min="3" max="3" width="9.09765625" style="24"/>
    <col min="4" max="4" width="13.8984375" style="24" bestFit="1" customWidth="1"/>
    <col min="5" max="6" width="14" style="24" customWidth="1"/>
    <col min="7" max="7" width="1" style="24" customWidth="1"/>
    <col min="8" max="8" width="14" style="24" customWidth="1"/>
    <col min="9" max="9" width="1" style="24" customWidth="1"/>
    <col min="10" max="10" width="14" style="24" customWidth="1"/>
    <col min="11" max="16384" width="9.09765625" style="24"/>
  </cols>
  <sheetData>
    <row r="1" spans="1:10" ht="13.2" customHeight="1" x14ac:dyDescent="0.3"/>
    <row r="2" spans="1:10" ht="25" customHeight="1" x14ac:dyDescent="0.3">
      <c r="B2" s="229" t="s">
        <v>43</v>
      </c>
      <c r="C2" s="229"/>
    </row>
    <row r="3" spans="1:10" ht="50.1" customHeight="1" x14ac:dyDescent="0.3">
      <c r="B3" s="233" t="s">
        <v>188</v>
      </c>
      <c r="C3" s="233"/>
      <c r="D3" s="233"/>
      <c r="E3" s="233"/>
      <c r="F3" s="233"/>
      <c r="G3" s="233"/>
      <c r="H3" s="233"/>
      <c r="I3" s="233"/>
      <c r="J3" s="233"/>
    </row>
    <row r="4" spans="1:10" x14ac:dyDescent="0.3">
      <c r="B4" s="25"/>
      <c r="C4" s="26"/>
      <c r="D4" s="27"/>
      <c r="E4" s="27"/>
      <c r="F4" s="230"/>
      <c r="G4" s="230"/>
      <c r="H4" s="230"/>
      <c r="I4" s="173"/>
      <c r="J4" s="149" t="s">
        <v>44</v>
      </c>
    </row>
    <row r="5" spans="1:10" ht="25.15" customHeight="1" x14ac:dyDescent="0.3">
      <c r="B5" s="28"/>
      <c r="C5" s="26"/>
      <c r="D5" s="29" t="s">
        <v>28</v>
      </c>
      <c r="E5" s="29" t="s">
        <v>29</v>
      </c>
      <c r="F5" s="29" t="s">
        <v>35</v>
      </c>
      <c r="G5" s="29"/>
      <c r="H5" s="29" t="s">
        <v>70</v>
      </c>
      <c r="I5" s="29"/>
      <c r="J5" s="29" t="s">
        <v>103</v>
      </c>
    </row>
    <row r="6" spans="1:10" ht="15.05" customHeight="1" x14ac:dyDescent="0.3">
      <c r="B6" s="30" t="s">
        <v>36</v>
      </c>
      <c r="C6" s="31"/>
      <c r="D6" s="32"/>
      <c r="E6" s="32"/>
      <c r="F6" s="32"/>
      <c r="G6" s="32"/>
    </row>
    <row r="7" spans="1:10" ht="15.05" customHeight="1" x14ac:dyDescent="0.3">
      <c r="B7" s="28" t="s">
        <v>45</v>
      </c>
      <c r="C7" s="33"/>
      <c r="D7" s="34">
        <v>9088.4639999999999</v>
      </c>
      <c r="E7" s="34">
        <v>9603.6730000000007</v>
      </c>
      <c r="F7" s="34">
        <v>10197.973</v>
      </c>
      <c r="G7" s="35"/>
      <c r="H7" s="36">
        <v>10535.886</v>
      </c>
      <c r="I7" s="35" t="s">
        <v>90</v>
      </c>
      <c r="J7" s="36">
        <v>11602.266</v>
      </c>
    </row>
    <row r="8" spans="1:10" ht="15.05" customHeight="1" x14ac:dyDescent="0.3">
      <c r="B8" s="28" t="s">
        <v>46</v>
      </c>
      <c r="C8" s="33"/>
      <c r="D8" s="193">
        <v>6.0400000000000002E-2</v>
      </c>
      <c r="E8" s="37">
        <v>5.67E-2</v>
      </c>
      <c r="F8" s="37">
        <v>6.1899999999999997E-2</v>
      </c>
      <c r="G8" s="35"/>
      <c r="H8" s="38">
        <v>3.3099999999999997E-2</v>
      </c>
      <c r="I8" s="35" t="s">
        <v>90</v>
      </c>
      <c r="J8" s="38">
        <v>0.10121407919561765</v>
      </c>
    </row>
    <row r="9" spans="1:10" ht="15.05" customHeight="1" x14ac:dyDescent="0.3">
      <c r="B9" s="28" t="s">
        <v>47</v>
      </c>
      <c r="C9" s="28"/>
      <c r="D9" s="34">
        <v>9853.2859052515287</v>
      </c>
      <c r="E9" s="34">
        <v>10171.036289033966</v>
      </c>
      <c r="F9" s="34">
        <v>10617.021531330864</v>
      </c>
      <c r="G9" s="34"/>
      <c r="H9" s="36">
        <v>10739.775263489722</v>
      </c>
      <c r="I9" s="36"/>
      <c r="J9" s="36">
        <v>11602.266</v>
      </c>
    </row>
    <row r="10" spans="1:10" ht="15.05" customHeight="1" x14ac:dyDescent="0.3">
      <c r="B10" s="28" t="s">
        <v>46</v>
      </c>
      <c r="C10" s="28"/>
      <c r="D10" s="39">
        <v>5.1400000000000001E-2</v>
      </c>
      <c r="E10" s="39">
        <v>3.224816440301248E-2</v>
      </c>
      <c r="F10" s="39">
        <v>4.384855482009662E-2</v>
      </c>
      <c r="G10" s="39"/>
      <c r="H10" s="40">
        <v>1.1561974495070222E-2</v>
      </c>
      <c r="I10" s="40"/>
      <c r="J10" s="40">
        <v>8.0307810432175733E-2</v>
      </c>
    </row>
    <row r="12" spans="1:10" s="41" customFormat="1" ht="24.05" customHeight="1" x14ac:dyDescent="0.3">
      <c r="B12" s="231" t="s">
        <v>48</v>
      </c>
      <c r="C12" s="231"/>
      <c r="D12" s="231"/>
      <c r="E12" s="231"/>
      <c r="F12" s="231"/>
      <c r="G12" s="231"/>
      <c r="H12" s="231"/>
      <c r="I12" s="174"/>
    </row>
    <row r="13" spans="1:10" s="219" customFormat="1" ht="15.05" customHeight="1" x14ac:dyDescent="0.2">
      <c r="B13" s="215" t="s">
        <v>49</v>
      </c>
      <c r="C13" s="147"/>
      <c r="D13" s="147"/>
      <c r="E13" s="147"/>
      <c r="F13" s="147"/>
      <c r="G13" s="147"/>
      <c r="H13" s="147"/>
      <c r="I13" s="147"/>
    </row>
    <row r="14" spans="1:10" s="219" customFormat="1" ht="26.2" customHeight="1" x14ac:dyDescent="0.25">
      <c r="A14" s="221"/>
      <c r="B14" s="232" t="s">
        <v>132</v>
      </c>
      <c r="C14" s="232"/>
      <c r="D14" s="232"/>
      <c r="E14" s="232"/>
      <c r="F14" s="232"/>
      <c r="G14" s="232"/>
      <c r="H14" s="232"/>
      <c r="I14" s="232"/>
      <c r="J14" s="232"/>
    </row>
    <row r="15" spans="1:10" s="41" customFormat="1" ht="15.05" customHeight="1" x14ac:dyDescent="0.3">
      <c r="B15" s="42" t="s">
        <v>50</v>
      </c>
      <c r="C15" s="43"/>
      <c r="D15" s="43"/>
      <c r="E15" s="43"/>
      <c r="F15" s="43"/>
      <c r="G15" s="43"/>
      <c r="H15" s="43"/>
      <c r="I15" s="43"/>
    </row>
    <row r="16" spans="1:10" s="41" customFormat="1" ht="15.05" customHeight="1" x14ac:dyDescent="0.3">
      <c r="B16" s="44" t="s">
        <v>95</v>
      </c>
      <c r="C16" s="43"/>
      <c r="D16" s="43"/>
      <c r="E16" s="43"/>
      <c r="F16" s="43"/>
      <c r="G16" s="43"/>
      <c r="H16" s="181"/>
      <c r="I16" s="43"/>
      <c r="J16" s="181"/>
    </row>
    <row r="17" spans="2:10" s="41" customFormat="1" ht="15.05" customHeight="1" x14ac:dyDescent="0.3">
      <c r="B17" s="42"/>
      <c r="C17" s="43"/>
      <c r="D17" s="43"/>
      <c r="E17" s="43"/>
      <c r="F17" s="43"/>
      <c r="G17" s="43"/>
      <c r="H17" s="182"/>
      <c r="I17" s="43"/>
      <c r="J17" s="182"/>
    </row>
    <row r="18" spans="2:10" s="41" customFormat="1" ht="15.05" customHeight="1" x14ac:dyDescent="0.3">
      <c r="B18" s="45"/>
    </row>
  </sheetData>
  <mergeCells count="5">
    <mergeCell ref="B2:C2"/>
    <mergeCell ref="F4:H4"/>
    <mergeCell ref="B12:H12"/>
    <mergeCell ref="B14:J14"/>
    <mergeCell ref="B3:J3"/>
  </mergeCells>
  <hyperlinks>
    <hyperlink ref="B2" location="'Investment in General Practice'!A1" display="Return to Contents" xr:uid="{890E46F6-2E4A-4856-8293-287DCFC65390}"/>
    <hyperlink ref="B2:C2" location="'Investment in General Practice'!A1" display="Return to Contents" xr:uid="{5B3C0A31-2A06-4091-B87C-C445506BEB5B}"/>
    <hyperlink ref="B13" r:id="rId1" xr:uid="{3F0E0628-D758-4BFB-97DD-940A2FF6A5B7}"/>
    <hyperlink ref="B14:H14" r:id="rId2" display="https://www.gov.uk/government/statistics/gdp-deflators-at-market-prices-and-money-gdp-june-2020-quarterly-national-accounts" xr:uid="{6443D4CF-946E-4B64-A34E-2BD2C010F31E}"/>
  </hyperlinks>
  <pageMargins left="0.39370078740157483" right="0.19685039370078741" top="0.19685039370078741" bottom="0.19685039370078741" header="0" footer="0"/>
  <pageSetup paperSize="9"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C9FFC-DCCC-49E4-801A-7D0E54C994CF}">
  <sheetPr>
    <tabColor theme="0" tint="-0.14999847407452621"/>
  </sheetPr>
  <dimension ref="A1:K19"/>
  <sheetViews>
    <sheetView showGridLines="0" zoomScaleNormal="100" zoomScaleSheetLayoutView="85" workbookViewId="0">
      <selection activeCell="J9" sqref="J9"/>
    </sheetView>
  </sheetViews>
  <sheetFormatPr defaultColWidth="9.09765625" defaultRowHeight="14" x14ac:dyDescent="0.3"/>
  <cols>
    <col min="1" max="1" width="9.09765625" style="46"/>
    <col min="2" max="2" width="9.8984375" style="46" customWidth="1"/>
    <col min="3" max="3" width="9.09765625" style="46"/>
    <col min="4" max="4" width="14" style="46" bestFit="1" customWidth="1"/>
    <col min="5" max="6" width="14" style="46" customWidth="1"/>
    <col min="7" max="7" width="1" style="46" customWidth="1"/>
    <col min="8" max="8" width="14" style="46" customWidth="1"/>
    <col min="9" max="9" width="1.09765625" style="46" customWidth="1"/>
    <col min="10" max="10" width="14.09765625" style="46" customWidth="1"/>
    <col min="11" max="16384" width="9.09765625" style="46"/>
  </cols>
  <sheetData>
    <row r="1" spans="1:11" ht="13.2" customHeight="1" x14ac:dyDescent="0.3"/>
    <row r="2" spans="1:11" s="22" customFormat="1" ht="25.4" customHeight="1" x14ac:dyDescent="0.25">
      <c r="B2" s="234" t="s">
        <v>43</v>
      </c>
      <c r="C2" s="234"/>
    </row>
    <row r="3" spans="1:11" ht="40.200000000000003" customHeight="1" x14ac:dyDescent="0.3">
      <c r="B3" s="235" t="s">
        <v>104</v>
      </c>
      <c r="C3" s="235"/>
      <c r="D3" s="235"/>
      <c r="E3" s="235"/>
      <c r="F3" s="235"/>
      <c r="G3" s="235"/>
      <c r="H3" s="235"/>
      <c r="I3" s="175"/>
      <c r="J3" s="148"/>
    </row>
    <row r="4" spans="1:11" ht="15.75" customHeight="1" x14ac:dyDescent="0.3">
      <c r="B4" s="129"/>
      <c r="C4" s="130"/>
      <c r="D4" s="131"/>
      <c r="E4" s="131"/>
      <c r="F4" s="236"/>
      <c r="G4" s="236"/>
      <c r="H4" s="236"/>
      <c r="I4" s="179"/>
      <c r="J4" s="149" t="s">
        <v>44</v>
      </c>
    </row>
    <row r="5" spans="1:11" ht="25.15" customHeight="1" x14ac:dyDescent="0.3">
      <c r="B5" s="132"/>
      <c r="C5" s="133"/>
      <c r="D5" s="134" t="s">
        <v>28</v>
      </c>
      <c r="E5" s="134" t="s">
        <v>29</v>
      </c>
      <c r="F5" s="134" t="s">
        <v>35</v>
      </c>
      <c r="G5" s="134"/>
      <c r="H5" s="134" t="s">
        <v>70</v>
      </c>
      <c r="I5" s="134"/>
      <c r="J5" s="134" t="s">
        <v>103</v>
      </c>
    </row>
    <row r="6" spans="1:11" ht="15.05" customHeight="1" x14ac:dyDescent="0.3">
      <c r="B6" s="48" t="s">
        <v>36</v>
      </c>
      <c r="C6" s="135"/>
      <c r="D6" s="136"/>
      <c r="E6" s="136"/>
      <c r="F6" s="137"/>
      <c r="G6" s="137"/>
    </row>
    <row r="7" spans="1:11" ht="15.05" customHeight="1" x14ac:dyDescent="0.3">
      <c r="B7" s="47" t="s">
        <v>45</v>
      </c>
      <c r="C7" s="135"/>
      <c r="D7" s="138">
        <v>9696.5619999999999</v>
      </c>
      <c r="E7" s="138">
        <v>10193.709999999999</v>
      </c>
      <c r="F7" s="139">
        <v>10879.987999999999</v>
      </c>
      <c r="G7" s="21"/>
      <c r="H7" s="139">
        <v>11237.674999999999</v>
      </c>
      <c r="I7" s="21" t="s">
        <v>90</v>
      </c>
      <c r="J7" s="139">
        <v>12329.79</v>
      </c>
      <c r="K7" s="140"/>
    </row>
    <row r="8" spans="1:11" ht="15.05" customHeight="1" x14ac:dyDescent="0.3">
      <c r="B8" s="47" t="s">
        <v>46</v>
      </c>
      <c r="C8" s="141"/>
      <c r="D8" s="142">
        <v>5.7099999999999998E-2</v>
      </c>
      <c r="E8" s="142">
        <v>5.1299999999999998E-2</v>
      </c>
      <c r="F8" s="142">
        <v>6.7299999999999999E-2</v>
      </c>
      <c r="G8" s="21"/>
      <c r="H8" s="51">
        <v>3.2899999999999999E-2</v>
      </c>
      <c r="I8" s="21" t="s">
        <v>90</v>
      </c>
      <c r="J8" s="51">
        <v>9.7183358657373667E-2</v>
      </c>
    </row>
    <row r="9" spans="1:11" ht="15.05" customHeight="1" x14ac:dyDescent="0.3">
      <c r="B9" s="47" t="s">
        <v>47</v>
      </c>
      <c r="C9" s="47"/>
      <c r="D9" s="49">
        <v>10512.557202624952</v>
      </c>
      <c r="E9" s="49">
        <v>10795.931341049245</v>
      </c>
      <c r="F9" s="49">
        <v>11327.06145197888</v>
      </c>
      <c r="G9" s="49"/>
      <c r="H9" s="50">
        <v>11455.145204127764</v>
      </c>
      <c r="I9" s="50"/>
      <c r="J9" s="194">
        <v>12329.79</v>
      </c>
    </row>
    <row r="10" spans="1:11" ht="15.05" customHeight="1" x14ac:dyDescent="0.3">
      <c r="B10" s="47" t="s">
        <v>46</v>
      </c>
      <c r="C10" s="71"/>
      <c r="D10" s="52">
        <v>4.8045925403571318E-2</v>
      </c>
      <c r="E10" s="52">
        <v>2.6955776122058621E-2</v>
      </c>
      <c r="F10" s="52">
        <v>4.9197247940075788E-2</v>
      </c>
      <c r="G10" s="143"/>
      <c r="H10" s="53">
        <v>1.1307765274506217E-2</v>
      </c>
      <c r="I10" s="53"/>
      <c r="J10" s="53">
        <v>7.6353612096539666E-2</v>
      </c>
    </row>
    <row r="11" spans="1:11" s="144" customFormat="1" ht="15.05" customHeight="1" x14ac:dyDescent="0.3">
      <c r="B11" s="145" t="s">
        <v>51</v>
      </c>
    </row>
    <row r="12" spans="1:11" s="54" customFormat="1" ht="22.05" customHeight="1" x14ac:dyDescent="0.3">
      <c r="B12" s="237" t="s">
        <v>48</v>
      </c>
      <c r="C12" s="237"/>
      <c r="D12" s="237"/>
      <c r="E12" s="237"/>
      <c r="F12" s="237"/>
      <c r="G12" s="237"/>
      <c r="H12" s="237"/>
      <c r="I12" s="176"/>
      <c r="J12" s="146"/>
    </row>
    <row r="13" spans="1:11" s="217" customFormat="1" ht="15.05" customHeight="1" x14ac:dyDescent="0.2">
      <c r="A13" s="216"/>
      <c r="B13" s="215" t="s">
        <v>49</v>
      </c>
      <c r="C13" s="147"/>
      <c r="D13" s="147"/>
      <c r="E13" s="147"/>
      <c r="F13" s="147"/>
      <c r="G13" s="147"/>
      <c r="H13" s="147"/>
      <c r="I13" s="216"/>
    </row>
    <row r="14" spans="1:11" s="217" customFormat="1" ht="25.55" customHeight="1" x14ac:dyDescent="0.25">
      <c r="A14" s="218"/>
      <c r="B14" s="232" t="s">
        <v>132</v>
      </c>
      <c r="C14" s="232"/>
      <c r="D14" s="232"/>
      <c r="E14" s="232"/>
      <c r="F14" s="232"/>
      <c r="G14" s="232"/>
      <c r="H14" s="232"/>
      <c r="I14" s="232"/>
      <c r="J14" s="232"/>
    </row>
    <row r="15" spans="1:11" s="54" customFormat="1" ht="15.05" customHeight="1" x14ac:dyDescent="0.3">
      <c r="B15" s="10" t="s">
        <v>50</v>
      </c>
      <c r="C15" s="56"/>
      <c r="D15" s="56"/>
      <c r="E15" s="56"/>
      <c r="F15" s="56"/>
      <c r="G15" s="56"/>
      <c r="H15" s="56"/>
      <c r="I15" s="56"/>
      <c r="J15" s="55"/>
    </row>
    <row r="16" spans="1:11" s="54" customFormat="1" ht="15.05" customHeight="1" x14ac:dyDescent="0.3">
      <c r="B16" s="57" t="s">
        <v>95</v>
      </c>
      <c r="C16" s="56"/>
      <c r="D16" s="56"/>
      <c r="E16" s="56"/>
      <c r="F16" s="56"/>
      <c r="G16" s="56"/>
      <c r="H16" s="56"/>
      <c r="I16" s="56"/>
      <c r="J16" s="55"/>
    </row>
    <row r="17" spans="2:10" ht="15.05" customHeight="1" x14ac:dyDescent="0.3">
      <c r="B17" s="10"/>
      <c r="C17" s="56"/>
      <c r="D17" s="56"/>
      <c r="E17" s="56"/>
      <c r="F17" s="56"/>
      <c r="G17" s="56"/>
      <c r="H17" s="56"/>
      <c r="I17" s="56"/>
    </row>
    <row r="18" spans="2:10" x14ac:dyDescent="0.3">
      <c r="B18" s="9"/>
      <c r="F18" s="140"/>
      <c r="H18" s="140"/>
      <c r="I18" s="140"/>
      <c r="J18" s="140"/>
    </row>
    <row r="19" spans="2:10" x14ac:dyDescent="0.3">
      <c r="F19" s="180"/>
      <c r="H19" s="180"/>
      <c r="I19" s="180"/>
      <c r="J19" s="180"/>
    </row>
  </sheetData>
  <mergeCells count="5">
    <mergeCell ref="B2:C2"/>
    <mergeCell ref="B3:H3"/>
    <mergeCell ref="F4:H4"/>
    <mergeCell ref="B12:H12"/>
    <mergeCell ref="B14:J14"/>
  </mergeCells>
  <hyperlinks>
    <hyperlink ref="B2" location="'Investment in General Practice'!A1" display="Return to Contents" xr:uid="{2C352B83-B152-4C2F-B028-4189C93682D1}"/>
    <hyperlink ref="B2:C2" location="'Investment in General Practice'!A1" display="Return to Contents" xr:uid="{D4403BEF-FD31-46DE-B9CD-55C7AD379459}"/>
    <hyperlink ref="B13" r:id="rId1" xr:uid="{0F435411-7284-4AE4-9399-1EAC46DC64F1}"/>
    <hyperlink ref="B14:H14" r:id="rId2" display="https://www.gov.uk/government/statistics/gdp-deflators-at-market-prices-and-money-gdp-june-2020-quarterly-national-accounts" xr:uid="{619E8336-E293-4106-86CC-5FFB3CBC13B2}"/>
  </hyperlinks>
  <pageMargins left="0.39370078740157483" right="0.19685039370078741" top="0.19685039370078741" bottom="0.19685039370078741" header="0" footer="0"/>
  <pageSetup paperSize="9" fitToHeight="0" orientation="portrait"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15E2-A99B-4775-8C25-0EC7449EF579}">
  <sheetPr>
    <tabColor theme="0" tint="-0.14999847407452621"/>
  </sheetPr>
  <dimension ref="B2:K3"/>
  <sheetViews>
    <sheetView showGridLines="0" zoomScaleNormal="100" zoomScaleSheetLayoutView="70" workbookViewId="0">
      <selection activeCell="Q11" sqref="Q11"/>
    </sheetView>
  </sheetViews>
  <sheetFormatPr defaultColWidth="9.09765625" defaultRowHeight="14" x14ac:dyDescent="0.3"/>
  <cols>
    <col min="1" max="1" width="9.09765625" style="24" customWidth="1"/>
    <col min="2" max="10" width="9.09765625" style="24"/>
    <col min="11" max="11" width="10" style="24" customWidth="1"/>
    <col min="12" max="16384" width="9.09765625" style="24"/>
  </cols>
  <sheetData>
    <row r="2" spans="2:11" x14ac:dyDescent="0.3">
      <c r="B2" s="229" t="s">
        <v>43</v>
      </c>
      <c r="C2" s="229"/>
    </row>
    <row r="3" spans="2:11" ht="15.05" x14ac:dyDescent="0.3">
      <c r="B3" s="238" t="s">
        <v>135</v>
      </c>
      <c r="C3" s="238"/>
      <c r="D3" s="238"/>
      <c r="E3" s="238"/>
      <c r="F3" s="238"/>
      <c r="G3" s="238"/>
      <c r="H3" s="238"/>
      <c r="I3" s="238"/>
      <c r="J3" s="238"/>
      <c r="K3" s="238"/>
    </row>
  </sheetData>
  <mergeCells count="2">
    <mergeCell ref="B2:C2"/>
    <mergeCell ref="B3:K3"/>
  </mergeCells>
  <hyperlinks>
    <hyperlink ref="B2" location="'Investment in General Practice'!A1" display="Return to Contents" xr:uid="{884BE292-6AB3-4D5A-9F1C-13AEA9A3BE40}"/>
    <hyperlink ref="B2:C2" location="'Investment in General Practice'!A1" display="Return to Contents" xr:uid="{D813C676-118A-4CF6-818F-5538B9CD8B0B}"/>
  </hyperlinks>
  <pageMargins left="0.39370078740157483" right="0.19685039370078741" top="0.19685039370078741" bottom="0.19685039370078741" header="0" footer="0"/>
  <pageSetup paperSize="9" fitToHeight="0" orientation="portrait" r:id="rId1"/>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BF8FC-74B1-4049-9A58-7C09F825EFCE}">
  <sheetPr>
    <tabColor theme="0" tint="-0.14999847407452621"/>
    <pageSetUpPr autoPageBreaks="0" fitToPage="1"/>
  </sheetPr>
  <dimension ref="B1:P90"/>
  <sheetViews>
    <sheetView showGridLines="0" topLeftCell="A53" zoomScale="90" zoomScaleNormal="90" zoomScaleSheetLayoutView="100" workbookViewId="0">
      <selection activeCell="B80" sqref="B80:J80"/>
    </sheetView>
  </sheetViews>
  <sheetFormatPr defaultColWidth="9.09765625" defaultRowHeight="12.9" x14ac:dyDescent="0.3"/>
  <cols>
    <col min="1" max="1" width="9.09765625" style="14" customWidth="1"/>
    <col min="2" max="2" width="62.59765625" style="14" customWidth="1"/>
    <col min="3" max="3" width="1.8984375" style="14" customWidth="1"/>
    <col min="4" max="4" width="10.69921875" style="14" customWidth="1"/>
    <col min="5" max="5" width="1" style="14" customWidth="1"/>
    <col min="6" max="6" width="13.296875" style="14" customWidth="1"/>
    <col min="7" max="7" width="1" style="14" customWidth="1"/>
    <col min="8" max="8" width="12.09765625" style="14" customWidth="1"/>
    <col min="9" max="9" width="1" style="14" customWidth="1"/>
    <col min="10" max="10" width="12.09765625" style="16" customWidth="1"/>
    <col min="11" max="11" width="1.3984375" style="16" customWidth="1"/>
    <col min="12" max="12" width="11.69921875" style="14" customWidth="1"/>
    <col min="13" max="13" width="1.69921875" style="14" customWidth="1"/>
    <col min="14" max="15" width="9.59765625" style="14" bestFit="1" customWidth="1"/>
    <col min="16" max="16384" width="9.09765625" style="14"/>
  </cols>
  <sheetData>
    <row r="1" spans="2:12" s="73" customFormat="1" ht="15.05" customHeight="1" x14ac:dyDescent="0.3"/>
    <row r="2" spans="2:12" s="73" customFormat="1" ht="25" customHeight="1" x14ac:dyDescent="0.25">
      <c r="B2" s="23" t="s">
        <v>43</v>
      </c>
    </row>
    <row r="3" spans="2:12" ht="33.049999999999997" customHeight="1" x14ac:dyDescent="0.3">
      <c r="B3" s="233" t="s">
        <v>136</v>
      </c>
      <c r="C3" s="233"/>
      <c r="D3" s="233"/>
      <c r="E3" s="233"/>
      <c r="F3" s="233"/>
      <c r="G3" s="233"/>
      <c r="H3" s="233"/>
      <c r="I3" s="233"/>
      <c r="J3" s="233"/>
      <c r="K3" s="233"/>
    </row>
    <row r="4" spans="2:12" ht="28.5" customHeight="1" x14ac:dyDescent="0.3">
      <c r="B4" s="74"/>
      <c r="C4" s="74"/>
      <c r="D4" s="74"/>
      <c r="E4" s="74"/>
      <c r="F4" s="74"/>
      <c r="G4" s="74"/>
      <c r="H4" s="248"/>
      <c r="I4" s="248"/>
      <c r="J4" s="248"/>
      <c r="L4" s="189" t="s">
        <v>31</v>
      </c>
    </row>
    <row r="5" spans="2:12" ht="14" x14ac:dyDescent="0.3">
      <c r="B5" s="75"/>
      <c r="C5" s="76"/>
      <c r="D5" s="76" t="s">
        <v>22</v>
      </c>
      <c r="E5" s="76"/>
      <c r="F5" s="76" t="s">
        <v>23</v>
      </c>
      <c r="G5" s="76"/>
      <c r="H5" s="76" t="s">
        <v>34</v>
      </c>
      <c r="I5" s="77"/>
      <c r="J5" s="76" t="s">
        <v>69</v>
      </c>
      <c r="K5" s="150"/>
      <c r="L5" s="76" t="s">
        <v>105</v>
      </c>
    </row>
    <row r="6" spans="2:12" ht="14" x14ac:dyDescent="0.3">
      <c r="B6" s="30"/>
      <c r="C6" s="78"/>
      <c r="D6" s="78"/>
      <c r="E6" s="78"/>
      <c r="F6" s="78"/>
      <c r="G6" s="78"/>
      <c r="H6" s="79"/>
      <c r="I6" s="79"/>
      <c r="J6" s="80"/>
      <c r="K6" s="80"/>
    </row>
    <row r="7" spans="2:12" ht="13.45" x14ac:dyDescent="0.3">
      <c r="B7" s="81" t="s">
        <v>19</v>
      </c>
      <c r="C7" s="18"/>
      <c r="D7" s="18">
        <v>2759751</v>
      </c>
      <c r="E7" s="18"/>
      <c r="F7" s="18">
        <v>3108527</v>
      </c>
      <c r="G7" s="18"/>
      <c r="H7" s="82">
        <v>3371241</v>
      </c>
      <c r="I7" s="79"/>
      <c r="J7" s="83">
        <v>3546434</v>
      </c>
      <c r="K7" s="83"/>
      <c r="L7" s="83">
        <v>3618898</v>
      </c>
    </row>
    <row r="8" spans="2:12" ht="13.45" x14ac:dyDescent="0.3">
      <c r="B8" s="81" t="s">
        <v>64</v>
      </c>
      <c r="C8" s="18"/>
      <c r="D8" s="18">
        <v>1813928</v>
      </c>
      <c r="E8" s="18"/>
      <c r="F8" s="18">
        <v>1626477</v>
      </c>
      <c r="G8" s="18"/>
      <c r="H8" s="82">
        <v>1642804</v>
      </c>
      <c r="I8" s="79"/>
      <c r="J8" s="83">
        <v>1629884</v>
      </c>
      <c r="K8" s="83"/>
      <c r="L8" s="83">
        <v>1600264</v>
      </c>
    </row>
    <row r="9" spans="2:12" ht="33.75" customHeight="1" x14ac:dyDescent="0.3">
      <c r="B9" s="81" t="s">
        <v>125</v>
      </c>
      <c r="C9" s="18"/>
      <c r="D9" s="18">
        <v>313180</v>
      </c>
      <c r="E9" s="18"/>
      <c r="F9" s="18">
        <v>315817</v>
      </c>
      <c r="G9" s="18"/>
      <c r="H9" s="82">
        <v>310071</v>
      </c>
      <c r="I9" s="79"/>
      <c r="J9" s="83">
        <v>306384</v>
      </c>
      <c r="K9" s="83"/>
      <c r="L9" s="83">
        <v>292687</v>
      </c>
    </row>
    <row r="10" spans="2:12" ht="16.149999999999999" x14ac:dyDescent="0.3">
      <c r="B10" s="70" t="s">
        <v>116</v>
      </c>
      <c r="C10" s="18"/>
      <c r="D10" s="18"/>
      <c r="E10" s="18"/>
      <c r="F10" s="18"/>
      <c r="G10" s="18"/>
      <c r="H10" s="18"/>
      <c r="I10" s="35"/>
      <c r="J10" s="18"/>
      <c r="K10" s="35"/>
      <c r="L10" s="18">
        <v>104383</v>
      </c>
    </row>
    <row r="11" spans="2:12" s="170" customFormat="1" ht="16.7" customHeight="1" x14ac:dyDescent="0.3">
      <c r="B11" s="227" t="s">
        <v>190</v>
      </c>
      <c r="C11" s="171"/>
      <c r="D11" s="171"/>
      <c r="E11" s="171"/>
      <c r="F11" s="171"/>
      <c r="G11" s="171"/>
      <c r="H11" s="172"/>
      <c r="I11" s="154"/>
      <c r="J11" s="171"/>
      <c r="K11" s="171"/>
      <c r="L11" s="83">
        <v>310376.52165000001</v>
      </c>
    </row>
    <row r="12" spans="2:12" ht="14" x14ac:dyDescent="0.3">
      <c r="B12" s="30" t="s">
        <v>181</v>
      </c>
      <c r="C12" s="84"/>
      <c r="D12" s="84">
        <v>4886859</v>
      </c>
      <c r="E12" s="84"/>
      <c r="F12" s="84">
        <v>5050821</v>
      </c>
      <c r="G12" s="84"/>
      <c r="H12" s="84">
        <v>5324116</v>
      </c>
      <c r="I12" s="79"/>
      <c r="J12" s="84">
        <v>5482702</v>
      </c>
      <c r="K12" s="84"/>
      <c r="L12" s="169">
        <f>SUM(L7:L11)</f>
        <v>5926608.5216499995</v>
      </c>
    </row>
    <row r="13" spans="2:12" ht="14" x14ac:dyDescent="0.3">
      <c r="B13" s="30"/>
      <c r="C13" s="13"/>
      <c r="D13" s="13"/>
      <c r="E13" s="13"/>
      <c r="F13" s="13"/>
      <c r="G13" s="13"/>
      <c r="H13" s="85"/>
      <c r="I13" s="79"/>
      <c r="J13" s="86"/>
      <c r="K13" s="86"/>
    </row>
    <row r="14" spans="2:12" ht="14" x14ac:dyDescent="0.3">
      <c r="B14" s="30" t="s">
        <v>62</v>
      </c>
      <c r="C14" s="13"/>
      <c r="D14" s="13">
        <v>685098</v>
      </c>
      <c r="E14" s="13"/>
      <c r="F14" s="13">
        <v>668420</v>
      </c>
      <c r="G14" s="13"/>
      <c r="H14" s="84">
        <v>722294</v>
      </c>
      <c r="I14" s="79"/>
      <c r="J14" s="87">
        <v>719127</v>
      </c>
      <c r="K14" s="87"/>
      <c r="L14" s="84">
        <v>733107</v>
      </c>
    </row>
    <row r="15" spans="2:12" ht="13.45" x14ac:dyDescent="0.3">
      <c r="B15" s="79"/>
      <c r="C15" s="79"/>
      <c r="D15" s="79"/>
      <c r="E15" s="79"/>
      <c r="F15" s="79"/>
      <c r="G15" s="79"/>
      <c r="H15" s="79"/>
      <c r="I15" s="79"/>
      <c r="J15" s="88"/>
      <c r="K15" s="88"/>
    </row>
    <row r="16" spans="2:12" ht="13.7" customHeight="1" x14ac:dyDescent="0.3">
      <c r="B16" s="70" t="s">
        <v>191</v>
      </c>
      <c r="C16" s="89"/>
      <c r="D16" s="19">
        <v>539033</v>
      </c>
      <c r="E16" s="90" t="s">
        <v>90</v>
      </c>
      <c r="F16" s="20">
        <v>527130</v>
      </c>
      <c r="G16" s="90" t="s">
        <v>90</v>
      </c>
      <c r="H16" s="82">
        <v>400135</v>
      </c>
      <c r="I16" s="90" t="s">
        <v>90</v>
      </c>
      <c r="J16" s="82">
        <v>397268</v>
      </c>
      <c r="K16" s="90" t="s">
        <v>90</v>
      </c>
      <c r="L16" s="82">
        <v>334348.08076728927</v>
      </c>
    </row>
    <row r="17" spans="2:12" ht="13.7" customHeight="1" x14ac:dyDescent="0.3">
      <c r="B17" s="70" t="s">
        <v>114</v>
      </c>
      <c r="C17" s="89"/>
      <c r="D17" s="19">
        <v>16025</v>
      </c>
      <c r="E17" s="90" t="s">
        <v>90</v>
      </c>
      <c r="F17" s="20">
        <v>20307</v>
      </c>
      <c r="G17" s="90" t="s">
        <v>90</v>
      </c>
      <c r="H17" s="82">
        <v>24250</v>
      </c>
      <c r="I17" s="90" t="s">
        <v>90</v>
      </c>
      <c r="J17" s="82">
        <v>27774</v>
      </c>
      <c r="K17" s="90" t="s">
        <v>90</v>
      </c>
      <c r="L17" s="82">
        <v>21816</v>
      </c>
    </row>
    <row r="18" spans="2:12" ht="16" customHeight="1" x14ac:dyDescent="0.3">
      <c r="B18" s="81" t="s">
        <v>137</v>
      </c>
      <c r="C18" s="18"/>
      <c r="D18" s="19">
        <v>446503</v>
      </c>
      <c r="E18" s="19"/>
      <c r="F18" s="20">
        <v>495223</v>
      </c>
      <c r="G18" s="20"/>
      <c r="H18" s="82">
        <v>568109</v>
      </c>
      <c r="I18" s="79"/>
      <c r="J18" s="82">
        <v>605196</v>
      </c>
      <c r="K18" s="82"/>
      <c r="L18" s="82">
        <v>648597</v>
      </c>
    </row>
    <row r="19" spans="2:12" ht="13.7" customHeight="1" x14ac:dyDescent="0.3">
      <c r="B19" s="81" t="s">
        <v>18</v>
      </c>
      <c r="C19" s="18"/>
      <c r="D19" s="19">
        <v>15273</v>
      </c>
      <c r="E19" s="19"/>
      <c r="F19" s="20">
        <v>12804</v>
      </c>
      <c r="G19" s="20"/>
      <c r="H19" s="82">
        <v>15273</v>
      </c>
      <c r="I19" s="79"/>
      <c r="J19" s="82">
        <v>15236</v>
      </c>
      <c r="K19" s="82"/>
      <c r="L19" s="82">
        <v>11137</v>
      </c>
    </row>
    <row r="20" spans="2:12" ht="23.1" customHeight="1" x14ac:dyDescent="0.3">
      <c r="B20" s="81" t="s">
        <v>126</v>
      </c>
      <c r="C20" s="18"/>
      <c r="D20" s="19">
        <v>51283</v>
      </c>
      <c r="E20" s="19"/>
      <c r="F20" s="20">
        <v>37201</v>
      </c>
      <c r="G20" s="20"/>
      <c r="H20" s="82">
        <v>26260</v>
      </c>
      <c r="I20" s="79"/>
      <c r="J20" s="82">
        <v>17773</v>
      </c>
      <c r="K20" s="82"/>
      <c r="L20" s="82">
        <v>36354.919232710752</v>
      </c>
    </row>
    <row r="21" spans="2:12" ht="15.6" x14ac:dyDescent="0.3">
      <c r="B21" s="30" t="s">
        <v>17</v>
      </c>
      <c r="C21" s="89"/>
      <c r="D21" s="13">
        <f>SUM(D16:D20)</f>
        <v>1068117</v>
      </c>
      <c r="E21" s="89" t="s">
        <v>90</v>
      </c>
      <c r="F21" s="13">
        <f>SUM(F16:F20)</f>
        <v>1092665</v>
      </c>
      <c r="G21" s="89" t="s">
        <v>90</v>
      </c>
      <c r="H21" s="13">
        <f>SUM(H16:H20)</f>
        <v>1034027</v>
      </c>
      <c r="I21" s="90" t="s">
        <v>90</v>
      </c>
      <c r="J21" s="13">
        <f>SUM(J16:J20)</f>
        <v>1063247</v>
      </c>
      <c r="K21" s="90" t="s">
        <v>90</v>
      </c>
      <c r="L21" s="13">
        <f>SUM(L16:L20)</f>
        <v>1052253</v>
      </c>
    </row>
    <row r="22" spans="2:12" ht="14" x14ac:dyDescent="0.3">
      <c r="B22" s="30"/>
      <c r="C22" s="13"/>
      <c r="D22" s="13"/>
      <c r="E22" s="13"/>
      <c r="F22" s="13"/>
      <c r="G22" s="13"/>
      <c r="H22" s="79"/>
      <c r="I22" s="79"/>
      <c r="J22" s="88"/>
      <c r="K22" s="88"/>
    </row>
    <row r="23" spans="2:12" ht="13.45" x14ac:dyDescent="0.3">
      <c r="B23" s="81" t="s">
        <v>0</v>
      </c>
      <c r="C23" s="18"/>
      <c r="D23" s="18">
        <v>889059</v>
      </c>
      <c r="E23" s="18"/>
      <c r="F23" s="18">
        <v>893953</v>
      </c>
      <c r="G23" s="18"/>
      <c r="H23" s="82">
        <v>882980</v>
      </c>
      <c r="I23" s="79"/>
      <c r="J23" s="83">
        <v>882036</v>
      </c>
      <c r="K23" s="83"/>
      <c r="L23" s="82">
        <v>882810</v>
      </c>
    </row>
    <row r="24" spans="2:12" ht="15.6" x14ac:dyDescent="0.3">
      <c r="B24" s="81" t="s">
        <v>192</v>
      </c>
      <c r="C24" s="18"/>
      <c r="D24" s="18">
        <v>455560</v>
      </c>
      <c r="E24" s="18"/>
      <c r="F24" s="18">
        <v>470729</v>
      </c>
      <c r="G24" s="18"/>
      <c r="H24" s="82">
        <v>664705</v>
      </c>
      <c r="I24" s="79"/>
      <c r="J24" s="83">
        <v>701733</v>
      </c>
      <c r="K24" s="83"/>
      <c r="L24" s="82">
        <v>995812</v>
      </c>
    </row>
    <row r="25" spans="2:12" ht="13.45" x14ac:dyDescent="0.3">
      <c r="B25" s="81" t="s">
        <v>6</v>
      </c>
      <c r="C25" s="18"/>
      <c r="D25" s="18">
        <v>434167</v>
      </c>
      <c r="E25" s="18"/>
      <c r="F25" s="18">
        <v>426349</v>
      </c>
      <c r="G25" s="18"/>
      <c r="H25" s="82">
        <v>428463</v>
      </c>
      <c r="I25" s="79"/>
      <c r="J25" s="83">
        <v>429907</v>
      </c>
      <c r="K25" s="83"/>
      <c r="L25" s="82">
        <v>479809</v>
      </c>
    </row>
    <row r="26" spans="2:12" ht="16.149999999999999" x14ac:dyDescent="0.3">
      <c r="B26" s="81" t="s">
        <v>193</v>
      </c>
      <c r="C26" s="18"/>
      <c r="D26" s="18">
        <v>238084</v>
      </c>
      <c r="E26" s="18"/>
      <c r="F26" s="18">
        <v>387651</v>
      </c>
      <c r="G26" s="18"/>
      <c r="H26" s="82">
        <v>414274</v>
      </c>
      <c r="I26" s="35"/>
      <c r="J26" s="83">
        <v>395986</v>
      </c>
      <c r="K26" s="83"/>
      <c r="L26" s="82">
        <v>382524</v>
      </c>
    </row>
    <row r="27" spans="2:12" ht="16.149999999999999" x14ac:dyDescent="0.3">
      <c r="B27" s="30" t="s">
        <v>37</v>
      </c>
      <c r="C27" s="35"/>
      <c r="D27" s="13">
        <f>SUM(D23:D26)</f>
        <v>2016870</v>
      </c>
      <c r="E27" s="89" t="s">
        <v>90</v>
      </c>
      <c r="F27" s="13">
        <f>SUM(F23:F26)</f>
        <v>2178682</v>
      </c>
      <c r="G27" s="89" t="s">
        <v>90</v>
      </c>
      <c r="H27" s="13">
        <f>SUM(H23:H26)</f>
        <v>2390422</v>
      </c>
      <c r="I27" s="89" t="s">
        <v>90</v>
      </c>
      <c r="J27" s="13">
        <f>SUM(J23:J26)</f>
        <v>2409662</v>
      </c>
      <c r="K27" s="89" t="s">
        <v>90</v>
      </c>
      <c r="L27" s="13">
        <f>SUM(L23:L26)</f>
        <v>2740955</v>
      </c>
    </row>
    <row r="28" spans="2:12" ht="14" x14ac:dyDescent="0.3">
      <c r="B28" s="30" t="s">
        <v>38</v>
      </c>
      <c r="C28" s="13"/>
      <c r="D28" s="13">
        <f>+D12+D14+D21+D27</f>
        <v>8656944</v>
      </c>
      <c r="E28" s="13"/>
      <c r="F28" s="13">
        <f>+F12+F14+F21+F27</f>
        <v>8990588</v>
      </c>
      <c r="G28" s="13"/>
      <c r="H28" s="13">
        <f>+H12+H14+H21+H27</f>
        <v>9470859</v>
      </c>
      <c r="I28" s="13"/>
      <c r="J28" s="13">
        <f>+J12+J14+J21+J27</f>
        <v>9674738</v>
      </c>
      <c r="K28" s="13"/>
      <c r="L28" s="13">
        <f>+L12+L14+L21+L27</f>
        <v>10452923.52165</v>
      </c>
    </row>
    <row r="29" spans="2:12" ht="14" x14ac:dyDescent="0.3">
      <c r="B29" s="30"/>
      <c r="C29" s="13"/>
      <c r="D29" s="13"/>
      <c r="E29" s="13"/>
      <c r="F29" s="13"/>
      <c r="G29" s="13"/>
      <c r="H29" s="79"/>
      <c r="I29" s="79"/>
      <c r="J29" s="88"/>
      <c r="K29" s="88"/>
    </row>
    <row r="30" spans="2:12" ht="15.75" customHeight="1" x14ac:dyDescent="0.3">
      <c r="B30" s="81" t="s">
        <v>194</v>
      </c>
      <c r="C30" s="18"/>
      <c r="D30" s="18">
        <v>105600</v>
      </c>
      <c r="E30" s="18"/>
      <c r="F30" s="18">
        <v>122771</v>
      </c>
      <c r="G30" s="18"/>
      <c r="H30" s="82">
        <v>144316</v>
      </c>
      <c r="I30" s="79"/>
      <c r="J30" s="83">
        <v>237142</v>
      </c>
      <c r="K30" s="83"/>
      <c r="L30" s="83">
        <v>220383</v>
      </c>
    </row>
    <row r="31" spans="2:12" ht="15.75" customHeight="1" x14ac:dyDescent="0.3">
      <c r="B31" s="81" t="s">
        <v>195</v>
      </c>
      <c r="C31" s="18"/>
      <c r="D31" s="18">
        <v>100201</v>
      </c>
      <c r="E31" s="18"/>
      <c r="F31" s="20">
        <v>136059</v>
      </c>
      <c r="G31" s="20"/>
      <c r="H31" s="82">
        <v>159508</v>
      </c>
      <c r="I31" s="79"/>
      <c r="J31" s="83">
        <v>130867</v>
      </c>
      <c r="K31" s="83"/>
      <c r="L31" s="83">
        <v>142267</v>
      </c>
    </row>
    <row r="32" spans="2:12" ht="15.75" customHeight="1" x14ac:dyDescent="0.3">
      <c r="B32" s="81" t="s">
        <v>32</v>
      </c>
      <c r="C32" s="18"/>
      <c r="D32" s="20"/>
      <c r="E32" s="20"/>
      <c r="F32" s="91">
        <v>47595</v>
      </c>
      <c r="G32" s="91"/>
      <c r="H32" s="82">
        <v>77328</v>
      </c>
      <c r="I32" s="79"/>
      <c r="J32" s="83">
        <v>96236</v>
      </c>
      <c r="K32" s="83"/>
      <c r="L32" s="83">
        <v>140904</v>
      </c>
    </row>
    <row r="33" spans="2:13" ht="15.75" customHeight="1" x14ac:dyDescent="0.3">
      <c r="B33" s="81" t="s">
        <v>196</v>
      </c>
      <c r="C33" s="18"/>
      <c r="D33" s="18"/>
      <c r="E33" s="18"/>
      <c r="F33" s="91">
        <v>79520</v>
      </c>
      <c r="G33" s="91"/>
      <c r="H33" s="82">
        <v>129634</v>
      </c>
      <c r="I33" s="79"/>
      <c r="J33" s="83">
        <v>170523</v>
      </c>
      <c r="K33" s="83"/>
      <c r="L33" s="83">
        <v>186164</v>
      </c>
    </row>
    <row r="34" spans="2:13" ht="13.45" x14ac:dyDescent="0.3">
      <c r="B34" s="81" t="s">
        <v>138</v>
      </c>
      <c r="C34" s="69"/>
      <c r="D34" s="18">
        <v>7111</v>
      </c>
      <c r="E34" s="18"/>
      <c r="F34" s="18">
        <v>13516</v>
      </c>
      <c r="G34" s="18"/>
      <c r="H34" s="82">
        <v>11433</v>
      </c>
      <c r="I34" s="79"/>
      <c r="J34" s="83"/>
      <c r="K34" s="83"/>
    </row>
    <row r="35" spans="2:13" ht="14" x14ac:dyDescent="0.3">
      <c r="B35" s="93" t="s">
        <v>182</v>
      </c>
      <c r="C35" s="69"/>
      <c r="D35" s="13">
        <f>SUM(D30:D34)</f>
        <v>212912</v>
      </c>
      <c r="E35" s="18"/>
      <c r="F35" s="13">
        <f>SUM(F30:F34)</f>
        <v>399461</v>
      </c>
      <c r="G35" s="18"/>
      <c r="H35" s="13">
        <f>SUM(H30:H34)</f>
        <v>522219</v>
      </c>
      <c r="I35" s="18"/>
      <c r="J35" s="13">
        <f>SUM(J30:J34)</f>
        <v>634768</v>
      </c>
      <c r="K35" s="18"/>
      <c r="L35" s="13">
        <f>SUM(L30:L34)</f>
        <v>689718</v>
      </c>
    </row>
    <row r="36" spans="2:13" ht="13.45" x14ac:dyDescent="0.3">
      <c r="B36" s="81"/>
      <c r="C36" s="69"/>
      <c r="D36" s="18"/>
      <c r="E36" s="18"/>
      <c r="F36" s="18"/>
      <c r="G36" s="18"/>
      <c r="H36" s="82"/>
      <c r="I36" s="155"/>
      <c r="J36" s="83"/>
      <c r="K36" s="83"/>
    </row>
    <row r="37" spans="2:13" ht="16.149999999999999" x14ac:dyDescent="0.3">
      <c r="B37" s="70" t="s">
        <v>115</v>
      </c>
      <c r="C37" s="18"/>
      <c r="D37" s="18"/>
      <c r="E37" s="18"/>
      <c r="F37" s="18"/>
      <c r="G37" s="18"/>
      <c r="H37" s="82"/>
      <c r="I37" s="35"/>
      <c r="J37" s="83"/>
      <c r="K37" s="35"/>
      <c r="L37" s="82">
        <v>30967</v>
      </c>
    </row>
    <row r="38" spans="2:13" ht="16.149999999999999" x14ac:dyDescent="0.3">
      <c r="B38" s="70" t="s">
        <v>117</v>
      </c>
      <c r="C38" s="18"/>
      <c r="D38" s="18"/>
      <c r="E38" s="18"/>
      <c r="F38" s="18"/>
      <c r="G38" s="18"/>
      <c r="H38" s="82"/>
      <c r="I38" s="35"/>
      <c r="J38" s="83"/>
      <c r="K38" s="35"/>
      <c r="L38" s="82">
        <v>52534</v>
      </c>
    </row>
    <row r="39" spans="2:13" ht="16.149999999999999" x14ac:dyDescent="0.3">
      <c r="B39" s="70" t="s">
        <v>119</v>
      </c>
      <c r="C39" s="18"/>
      <c r="D39" s="18"/>
      <c r="E39" s="18"/>
      <c r="F39" s="18"/>
      <c r="G39" s="18"/>
      <c r="H39" s="82"/>
      <c r="I39" s="35"/>
      <c r="J39" s="83"/>
      <c r="K39" s="35"/>
      <c r="L39" s="82">
        <v>66000</v>
      </c>
    </row>
    <row r="40" spans="2:13" ht="16.149999999999999" x14ac:dyDescent="0.3">
      <c r="B40" s="70" t="s">
        <v>118</v>
      </c>
      <c r="C40" s="18"/>
      <c r="D40" s="96"/>
      <c r="E40" s="96"/>
      <c r="F40" s="96"/>
      <c r="G40" s="96"/>
      <c r="H40" s="165"/>
      <c r="I40" s="97"/>
      <c r="J40" s="166"/>
      <c r="K40" s="97"/>
      <c r="L40" s="82">
        <v>93515</v>
      </c>
    </row>
    <row r="41" spans="2:13" s="157" customFormat="1" ht="16.149999999999999" x14ac:dyDescent="0.3">
      <c r="B41" s="93" t="s">
        <v>197</v>
      </c>
      <c r="C41" s="13"/>
      <c r="D41" s="92">
        <f>SUM(D37:D40)</f>
        <v>0</v>
      </c>
      <c r="E41" s="158"/>
      <c r="F41" s="92">
        <f>SUM(F37:F40)</f>
        <v>0</v>
      </c>
      <c r="G41" s="158"/>
      <c r="H41" s="92">
        <f>SUM(H37:H40)</f>
        <v>0</v>
      </c>
      <c r="I41" s="158"/>
      <c r="J41" s="92">
        <f>SUM(J37:J40)</f>
        <v>0</v>
      </c>
      <c r="K41" s="13"/>
      <c r="L41" s="92">
        <f>SUM(L37:L40)</f>
        <v>243016</v>
      </c>
    </row>
    <row r="42" spans="2:13" ht="14" x14ac:dyDescent="0.3">
      <c r="B42" s="163"/>
      <c r="C42" s="13"/>
      <c r="D42" s="13"/>
      <c r="E42" s="13"/>
      <c r="F42" s="13"/>
      <c r="G42" s="13"/>
      <c r="H42" s="13"/>
      <c r="I42" s="13"/>
      <c r="J42" s="13"/>
      <c r="K42" s="13"/>
    </row>
    <row r="43" spans="2:13" s="157" customFormat="1" ht="26.9" customHeight="1" x14ac:dyDescent="0.3">
      <c r="B43" s="85" t="s">
        <v>198</v>
      </c>
      <c r="C43" s="13"/>
      <c r="D43" s="13">
        <v>38334</v>
      </c>
      <c r="E43" s="13"/>
      <c r="F43" s="13">
        <v>24351</v>
      </c>
      <c r="G43" s="13"/>
      <c r="H43" s="84">
        <v>23321</v>
      </c>
      <c r="I43" s="35"/>
      <c r="J43" s="87">
        <v>29257</v>
      </c>
      <c r="K43" s="35" t="s">
        <v>90</v>
      </c>
      <c r="L43" s="13">
        <v>34411</v>
      </c>
      <c r="M43" s="209" t="s">
        <v>55</v>
      </c>
    </row>
    <row r="44" spans="2:13" ht="16.149999999999999" x14ac:dyDescent="0.3">
      <c r="B44" s="156"/>
      <c r="C44" s="13"/>
      <c r="D44" s="13"/>
      <c r="E44" s="13"/>
      <c r="F44" s="13"/>
      <c r="G44" s="13"/>
      <c r="H44" s="13"/>
      <c r="I44" s="35"/>
      <c r="J44" s="13"/>
      <c r="K44" s="35"/>
    </row>
    <row r="45" spans="2:13" ht="16.149999999999999" x14ac:dyDescent="0.3">
      <c r="B45" s="93" t="s">
        <v>16</v>
      </c>
      <c r="C45" s="84"/>
      <c r="D45" s="84">
        <f>+D28+D35+D41+D43</f>
        <v>8908190</v>
      </c>
      <c r="E45" s="84"/>
      <c r="F45" s="84">
        <f>+F28+F35+F41+F43</f>
        <v>9414400</v>
      </c>
      <c r="G45" s="84"/>
      <c r="H45" s="84">
        <f>+H28+H35+H41+H43</f>
        <v>10016399</v>
      </c>
      <c r="I45" s="35" t="s">
        <v>90</v>
      </c>
      <c r="J45" s="84">
        <f>+J28+J35+J41+J43</f>
        <v>10338763</v>
      </c>
      <c r="K45" s="35" t="s">
        <v>90</v>
      </c>
      <c r="L45" s="84">
        <f>+L28+L35+L41+L43</f>
        <v>11420068.52165</v>
      </c>
    </row>
    <row r="46" spans="2:13" ht="14" x14ac:dyDescent="0.3">
      <c r="B46" s="93"/>
      <c r="C46" s="92"/>
      <c r="D46" s="92"/>
      <c r="E46" s="92"/>
      <c r="F46" s="92"/>
      <c r="G46" s="92"/>
      <c r="H46" s="79"/>
      <c r="I46" s="79"/>
      <c r="J46" s="83"/>
      <c r="K46" s="83"/>
    </row>
    <row r="47" spans="2:13" ht="16.55" customHeight="1" x14ac:dyDescent="0.3">
      <c r="B47" s="81" t="s">
        <v>199</v>
      </c>
      <c r="C47" s="18"/>
      <c r="D47" s="18">
        <v>180274</v>
      </c>
      <c r="E47" s="18"/>
      <c r="F47" s="94">
        <v>189273</v>
      </c>
      <c r="G47" s="94"/>
      <c r="H47" s="82">
        <v>181574</v>
      </c>
      <c r="I47" s="79"/>
      <c r="J47" s="83">
        <v>197123</v>
      </c>
      <c r="K47" s="83"/>
      <c r="L47" s="18">
        <v>182197</v>
      </c>
    </row>
    <row r="48" spans="2:13" ht="16.149999999999999" x14ac:dyDescent="0.3">
      <c r="B48" s="30" t="s">
        <v>200</v>
      </c>
      <c r="C48" s="84"/>
      <c r="D48" s="84">
        <f>+D45+D47</f>
        <v>9088464</v>
      </c>
      <c r="E48" s="84"/>
      <c r="F48" s="84">
        <f>+F45+F47</f>
        <v>9603673</v>
      </c>
      <c r="G48" s="84"/>
      <c r="H48" s="84">
        <f>+H45+H47</f>
        <v>10197973</v>
      </c>
      <c r="I48" s="35"/>
      <c r="J48" s="84">
        <f>+J45+J47</f>
        <v>10535886</v>
      </c>
      <c r="K48" s="35" t="s">
        <v>90</v>
      </c>
      <c r="L48" s="84">
        <f>+L45+L47</f>
        <v>11602265.52165</v>
      </c>
    </row>
    <row r="49" spans="2:15" ht="13.45" x14ac:dyDescent="0.3">
      <c r="B49" s="81"/>
      <c r="C49" s="18"/>
      <c r="D49" s="18"/>
      <c r="E49" s="18"/>
      <c r="F49" s="94"/>
      <c r="G49" s="94"/>
      <c r="H49" s="79"/>
      <c r="I49" s="79"/>
      <c r="J49" s="88"/>
      <c r="K49" s="88"/>
    </row>
    <row r="50" spans="2:15" ht="26.9" x14ac:dyDescent="0.3">
      <c r="B50" s="81" t="s">
        <v>174</v>
      </c>
      <c r="C50" s="18"/>
      <c r="D50" s="18">
        <v>608098</v>
      </c>
      <c r="E50" s="18"/>
      <c r="F50" s="18">
        <v>590037</v>
      </c>
      <c r="G50" s="18"/>
      <c r="H50" s="82">
        <v>576368</v>
      </c>
      <c r="I50" s="79"/>
      <c r="J50" s="83">
        <v>592976</v>
      </c>
      <c r="K50" s="83"/>
      <c r="L50" s="18">
        <v>617078</v>
      </c>
    </row>
    <row r="51" spans="2:15" ht="14" x14ac:dyDescent="0.3">
      <c r="B51" s="30"/>
      <c r="C51" s="13"/>
      <c r="D51" s="13"/>
      <c r="E51" s="13"/>
      <c r="F51" s="13"/>
      <c r="G51" s="13"/>
      <c r="H51" s="85"/>
      <c r="I51" s="79"/>
      <c r="J51" s="88"/>
      <c r="K51" s="88"/>
    </row>
    <row r="52" spans="2:15" ht="19.5" customHeight="1" x14ac:dyDescent="0.3">
      <c r="B52" s="30" t="s">
        <v>68</v>
      </c>
      <c r="C52" s="84"/>
      <c r="D52" s="84">
        <f>+D48+D50</f>
        <v>9696562</v>
      </c>
      <c r="E52" s="84"/>
      <c r="F52" s="84">
        <f>+F48+F50</f>
        <v>10193710</v>
      </c>
      <c r="G52" s="84"/>
      <c r="H52" s="84">
        <f>+H48+H50</f>
        <v>10774341</v>
      </c>
      <c r="I52" s="35"/>
      <c r="J52" s="84">
        <f>+J48+J50</f>
        <v>11128862</v>
      </c>
      <c r="K52" s="35" t="s">
        <v>90</v>
      </c>
      <c r="L52" s="84">
        <f>+L48+L50</f>
        <v>12219343.52165</v>
      </c>
      <c r="N52" s="222"/>
      <c r="O52" s="223"/>
    </row>
    <row r="53" spans="2:15" ht="14" x14ac:dyDescent="0.3">
      <c r="B53" s="30"/>
      <c r="C53" s="13"/>
      <c r="D53" s="13"/>
      <c r="E53" s="13"/>
      <c r="F53" s="13"/>
      <c r="G53" s="13"/>
      <c r="H53" s="85"/>
      <c r="I53" s="79"/>
      <c r="J53" s="85"/>
      <c r="K53" s="85"/>
    </row>
    <row r="54" spans="2:15" ht="18" customHeight="1" x14ac:dyDescent="0.3">
      <c r="B54" s="70" t="s">
        <v>201</v>
      </c>
      <c r="C54" s="69"/>
      <c r="D54" s="69"/>
      <c r="E54" s="69"/>
      <c r="F54" s="69"/>
      <c r="G54" s="69"/>
      <c r="H54" s="82">
        <v>105647</v>
      </c>
      <c r="I54" s="79"/>
      <c r="J54" s="82">
        <v>108813.38375000001</v>
      </c>
      <c r="K54" s="82"/>
      <c r="L54" s="18">
        <v>110446</v>
      </c>
    </row>
    <row r="55" spans="2:15" ht="9.8000000000000007" customHeight="1" x14ac:dyDescent="0.3">
      <c r="B55" s="154"/>
      <c r="C55" s="158"/>
      <c r="D55" s="158"/>
      <c r="E55" s="158"/>
      <c r="F55" s="158"/>
      <c r="G55" s="158"/>
      <c r="H55" s="159"/>
      <c r="I55" s="154"/>
      <c r="J55" s="159"/>
      <c r="K55" s="85"/>
    </row>
    <row r="56" spans="2:15" ht="16.149999999999999" x14ac:dyDescent="0.3">
      <c r="B56" s="30" t="s">
        <v>30</v>
      </c>
      <c r="C56" s="95"/>
      <c r="D56" s="95">
        <f>+D52+D54</f>
        <v>9696562</v>
      </c>
      <c r="E56" s="95"/>
      <c r="F56" s="95">
        <f>+F52+F54</f>
        <v>10193710</v>
      </c>
      <c r="G56" s="96"/>
      <c r="H56" s="95">
        <f>+H52+H54</f>
        <v>10879988</v>
      </c>
      <c r="I56" s="97"/>
      <c r="J56" s="95">
        <f>+J52+J54</f>
        <v>11237675.383749999</v>
      </c>
      <c r="K56" s="35" t="s">
        <v>90</v>
      </c>
      <c r="L56" s="95">
        <f>+L52+L54</f>
        <v>12329789.52165</v>
      </c>
      <c r="N56" s="222"/>
      <c r="O56" s="223"/>
    </row>
    <row r="57" spans="2:15" ht="7.4" customHeight="1" x14ac:dyDescent="0.3">
      <c r="B57" s="98"/>
      <c r="C57" s="11"/>
      <c r="D57" s="11"/>
      <c r="E57" s="11"/>
      <c r="F57" s="11"/>
      <c r="G57" s="11"/>
      <c r="H57" s="99"/>
      <c r="I57" s="100"/>
      <c r="J57" s="101"/>
      <c r="K57" s="101"/>
      <c r="L57" s="101"/>
    </row>
    <row r="58" spans="2:15" s="15" customFormat="1" ht="12.8" customHeight="1" x14ac:dyDescent="0.3">
      <c r="B58" s="151"/>
      <c r="C58" s="152"/>
      <c r="D58" s="152"/>
      <c r="E58" s="152"/>
      <c r="F58" s="246" t="s">
        <v>128</v>
      </c>
      <c r="G58" s="247"/>
      <c r="H58" s="247"/>
      <c r="I58" s="247"/>
      <c r="J58" s="247"/>
    </row>
    <row r="59" spans="2:15" s="15" customFormat="1" ht="12.8" customHeight="1" x14ac:dyDescent="0.3">
      <c r="B59" s="152"/>
      <c r="C59" s="152"/>
      <c r="D59" s="152"/>
      <c r="E59" s="152"/>
      <c r="F59" s="185"/>
      <c r="G59" s="186"/>
      <c r="H59" s="186"/>
      <c r="I59" s="186"/>
      <c r="J59" s="186"/>
    </row>
    <row r="60" spans="2:15" s="225" customFormat="1" ht="38.700000000000003" customHeight="1" x14ac:dyDescent="0.3">
      <c r="B60" s="244" t="s">
        <v>215</v>
      </c>
      <c r="C60" s="244"/>
      <c r="D60" s="244"/>
      <c r="E60" s="244"/>
      <c r="F60" s="244"/>
      <c r="G60" s="244"/>
      <c r="H60" s="244"/>
      <c r="I60" s="244"/>
      <c r="J60" s="244"/>
    </row>
    <row r="61" spans="2:15" s="225" customFormat="1" ht="18.3" customHeight="1" x14ac:dyDescent="0.3">
      <c r="B61" s="245" t="s">
        <v>189</v>
      </c>
      <c r="C61" s="245"/>
      <c r="D61" s="245"/>
      <c r="E61" s="245"/>
      <c r="F61" s="245"/>
      <c r="G61" s="245"/>
      <c r="H61" s="245"/>
      <c r="I61" s="245"/>
      <c r="J61" s="245"/>
      <c r="K61" s="213"/>
      <c r="L61" s="213"/>
    </row>
    <row r="62" spans="2:15" s="15" customFormat="1" ht="29.7" customHeight="1" x14ac:dyDescent="0.3">
      <c r="B62" s="242" t="s">
        <v>202</v>
      </c>
      <c r="C62" s="242"/>
      <c r="D62" s="242"/>
      <c r="E62" s="242"/>
      <c r="F62" s="242"/>
      <c r="G62" s="242"/>
      <c r="H62" s="242"/>
      <c r="I62" s="242"/>
      <c r="J62" s="242"/>
    </row>
    <row r="63" spans="2:15" ht="37.75" customHeight="1" x14ac:dyDescent="0.3">
      <c r="B63" s="242" t="s">
        <v>203</v>
      </c>
      <c r="C63" s="242"/>
      <c r="D63" s="242"/>
      <c r="E63" s="242"/>
      <c r="F63" s="242"/>
      <c r="G63" s="242"/>
      <c r="H63" s="242"/>
      <c r="I63" s="242"/>
      <c r="J63" s="242"/>
      <c r="K63" s="14"/>
    </row>
    <row r="64" spans="2:15" ht="12.8" customHeight="1" x14ac:dyDescent="0.3">
      <c r="B64" s="241" t="s">
        <v>204</v>
      </c>
      <c r="C64" s="241"/>
      <c r="D64" s="241"/>
      <c r="E64" s="241"/>
      <c r="F64" s="241"/>
      <c r="G64" s="241"/>
      <c r="H64" s="241"/>
      <c r="I64" s="241"/>
      <c r="J64" s="241"/>
      <c r="K64" s="102"/>
    </row>
    <row r="65" spans="2:11" ht="13.6" customHeight="1" x14ac:dyDescent="0.3">
      <c r="B65" s="241" t="s">
        <v>205</v>
      </c>
      <c r="C65" s="241"/>
      <c r="D65" s="241"/>
      <c r="E65" s="241"/>
      <c r="F65" s="241"/>
      <c r="G65" s="241"/>
      <c r="H65" s="241"/>
      <c r="I65" s="241"/>
      <c r="J65" s="241"/>
      <c r="K65" s="102"/>
    </row>
    <row r="66" spans="2:11" ht="18.8" customHeight="1" x14ac:dyDescent="0.3">
      <c r="B66" s="228" t="s">
        <v>206</v>
      </c>
      <c r="C66" s="226"/>
      <c r="D66" s="226"/>
      <c r="E66" s="226"/>
      <c r="F66" s="226"/>
      <c r="G66" s="226"/>
      <c r="H66" s="226"/>
      <c r="I66" s="226"/>
      <c r="J66" s="226"/>
      <c r="K66" s="102"/>
    </row>
    <row r="67" spans="2:11" s="16" customFormat="1" ht="24.05" customHeight="1" x14ac:dyDescent="0.3">
      <c r="B67" s="241" t="s">
        <v>207</v>
      </c>
      <c r="C67" s="241"/>
      <c r="D67" s="241"/>
      <c r="E67" s="241"/>
      <c r="F67" s="241"/>
      <c r="G67" s="241"/>
      <c r="H67" s="241"/>
      <c r="I67" s="241"/>
      <c r="J67" s="241"/>
    </row>
    <row r="68" spans="2:11" s="212" customFormat="1" ht="14.25" customHeight="1" x14ac:dyDescent="0.3">
      <c r="B68" s="224" t="s">
        <v>178</v>
      </c>
      <c r="C68" s="211"/>
      <c r="D68" s="211"/>
      <c r="E68" s="211"/>
      <c r="F68" s="211"/>
      <c r="G68" s="211"/>
      <c r="H68" s="211"/>
      <c r="I68" s="211"/>
      <c r="J68" s="211"/>
    </row>
    <row r="69" spans="2:11" s="16" customFormat="1" ht="28.5" customHeight="1" x14ac:dyDescent="0.3">
      <c r="B69" s="241" t="s">
        <v>168</v>
      </c>
      <c r="C69" s="241"/>
      <c r="D69" s="241"/>
      <c r="E69" s="241"/>
      <c r="F69" s="241"/>
      <c r="G69" s="241"/>
      <c r="H69" s="241"/>
      <c r="I69" s="241"/>
      <c r="J69" s="241"/>
    </row>
    <row r="70" spans="2:11" ht="27.8" customHeight="1" x14ac:dyDescent="0.3">
      <c r="B70" s="241" t="s">
        <v>208</v>
      </c>
      <c r="C70" s="241"/>
      <c r="D70" s="241"/>
      <c r="E70" s="241"/>
      <c r="F70" s="241"/>
      <c r="G70" s="241"/>
      <c r="H70" s="241"/>
      <c r="I70" s="241"/>
      <c r="J70" s="241"/>
      <c r="K70" s="14"/>
    </row>
    <row r="71" spans="2:11" s="210" customFormat="1" ht="17.2" customHeight="1" x14ac:dyDescent="0.3">
      <c r="B71" s="243" t="s">
        <v>176</v>
      </c>
      <c r="C71" s="243"/>
      <c r="D71" s="243"/>
      <c r="E71" s="243"/>
      <c r="F71" s="243"/>
      <c r="G71" s="243"/>
      <c r="H71" s="243"/>
      <c r="I71" s="243"/>
      <c r="J71" s="243"/>
    </row>
    <row r="72" spans="2:11" ht="14.25" customHeight="1" x14ac:dyDescent="0.3">
      <c r="B72" s="241" t="s">
        <v>209</v>
      </c>
      <c r="C72" s="241"/>
      <c r="D72" s="241"/>
      <c r="E72" s="241"/>
      <c r="F72" s="241"/>
      <c r="G72" s="241"/>
      <c r="H72" s="241"/>
      <c r="I72" s="241"/>
      <c r="J72" s="241"/>
    </row>
    <row r="73" spans="2:11" s="213" customFormat="1" ht="16.25" customHeight="1" x14ac:dyDescent="0.3">
      <c r="B73" s="220" t="s">
        <v>175</v>
      </c>
      <c r="C73" s="211"/>
      <c r="D73" s="211"/>
      <c r="E73" s="211"/>
      <c r="F73" s="211"/>
      <c r="G73" s="211"/>
      <c r="H73" s="211"/>
      <c r="I73" s="211"/>
      <c r="J73" s="211"/>
      <c r="K73" s="214"/>
    </row>
    <row r="74" spans="2:11" ht="20.45" customHeight="1" x14ac:dyDescent="0.3">
      <c r="B74" s="241" t="s">
        <v>210</v>
      </c>
      <c r="C74" s="241"/>
      <c r="D74" s="241"/>
      <c r="E74" s="241"/>
      <c r="F74" s="241"/>
      <c r="G74" s="241"/>
      <c r="H74" s="241"/>
      <c r="I74" s="241"/>
      <c r="J74" s="241"/>
    </row>
    <row r="75" spans="2:11" s="210" customFormat="1" ht="17.2" customHeight="1" x14ac:dyDescent="0.3">
      <c r="B75" s="243" t="s">
        <v>177</v>
      </c>
      <c r="C75" s="243"/>
      <c r="D75" s="243"/>
      <c r="E75" s="243"/>
      <c r="F75" s="243"/>
      <c r="G75" s="243"/>
      <c r="H75" s="243"/>
      <c r="I75" s="243"/>
      <c r="J75" s="243"/>
      <c r="K75" s="212"/>
    </row>
    <row r="76" spans="2:11" ht="37.5" customHeight="1" x14ac:dyDescent="0.3">
      <c r="B76" s="241" t="s">
        <v>169</v>
      </c>
      <c r="C76" s="241"/>
      <c r="D76" s="241"/>
      <c r="E76" s="241"/>
      <c r="F76" s="241"/>
      <c r="G76" s="241"/>
      <c r="H76" s="241"/>
      <c r="I76" s="241"/>
      <c r="J76" s="241"/>
    </row>
    <row r="77" spans="2:11" ht="27" customHeight="1" x14ac:dyDescent="0.3">
      <c r="B77" s="241" t="s">
        <v>211</v>
      </c>
      <c r="C77" s="241"/>
      <c r="D77" s="241"/>
      <c r="E77" s="241"/>
      <c r="F77" s="241"/>
      <c r="G77" s="241"/>
      <c r="H77" s="241"/>
      <c r="I77" s="241"/>
      <c r="J77" s="241"/>
    </row>
    <row r="78" spans="2:11" s="210" customFormat="1" ht="17.75" customHeight="1" x14ac:dyDescent="0.3">
      <c r="B78" s="243" t="s">
        <v>173</v>
      </c>
      <c r="C78" s="243"/>
      <c r="D78" s="243"/>
      <c r="E78" s="243"/>
      <c r="F78" s="243"/>
      <c r="G78" s="243"/>
      <c r="H78" s="243"/>
      <c r="I78" s="243"/>
      <c r="J78" s="243"/>
      <c r="K78" s="212"/>
    </row>
    <row r="79" spans="2:11" ht="27" customHeight="1" x14ac:dyDescent="0.3">
      <c r="B79" s="241" t="s">
        <v>223</v>
      </c>
      <c r="C79" s="241"/>
      <c r="D79" s="241"/>
      <c r="E79" s="241"/>
      <c r="F79" s="241"/>
      <c r="G79" s="241"/>
      <c r="H79" s="241"/>
      <c r="I79" s="241"/>
      <c r="J79" s="241"/>
      <c r="K79" s="14"/>
    </row>
    <row r="80" spans="2:11" ht="12.9" customHeight="1" x14ac:dyDescent="0.3">
      <c r="B80" s="242" t="s">
        <v>212</v>
      </c>
      <c r="C80" s="242"/>
      <c r="D80" s="242"/>
      <c r="E80" s="242"/>
      <c r="F80" s="242"/>
      <c r="G80" s="242"/>
      <c r="H80" s="242"/>
      <c r="I80" s="242"/>
      <c r="J80" s="242"/>
      <c r="K80" s="14"/>
    </row>
    <row r="81" spans="2:16" ht="16.55" customHeight="1" x14ac:dyDescent="0.3">
      <c r="B81" s="242" t="s">
        <v>213</v>
      </c>
      <c r="C81" s="242"/>
      <c r="D81" s="242"/>
      <c r="E81" s="242"/>
      <c r="F81" s="242"/>
      <c r="G81" s="242"/>
      <c r="H81" s="242"/>
      <c r="I81" s="242"/>
      <c r="J81" s="242"/>
      <c r="K81" s="14"/>
    </row>
    <row r="82" spans="2:16" ht="38.950000000000003" customHeight="1" x14ac:dyDescent="0.3">
      <c r="B82" s="242" t="s">
        <v>214</v>
      </c>
      <c r="C82" s="242"/>
      <c r="D82" s="242"/>
      <c r="E82" s="242"/>
      <c r="F82" s="242"/>
      <c r="G82" s="242"/>
      <c r="H82" s="242"/>
      <c r="I82" s="242"/>
      <c r="J82" s="242"/>
      <c r="K82" s="14"/>
    </row>
    <row r="83" spans="2:16" s="210" customFormat="1" ht="16.149999999999999" customHeight="1" x14ac:dyDescent="0.3">
      <c r="B83" s="243" t="s">
        <v>171</v>
      </c>
      <c r="C83" s="243"/>
      <c r="D83" s="243"/>
      <c r="E83" s="243"/>
      <c r="F83" s="243"/>
      <c r="G83" s="243"/>
      <c r="H83" s="243"/>
      <c r="I83" s="243"/>
      <c r="J83" s="243"/>
    </row>
    <row r="84" spans="2:16" s="15" customFormat="1" ht="22.05" customHeight="1" x14ac:dyDescent="0.3">
      <c r="B84" s="242" t="s">
        <v>183</v>
      </c>
      <c r="C84" s="242"/>
      <c r="D84" s="242"/>
      <c r="E84" s="242"/>
      <c r="F84" s="242"/>
      <c r="G84" s="242"/>
      <c r="H84" s="242"/>
      <c r="I84" s="242"/>
      <c r="J84" s="242"/>
    </row>
    <row r="85" spans="2:16" s="213" customFormat="1" ht="14" customHeight="1" x14ac:dyDescent="0.3">
      <c r="B85" s="243" t="s">
        <v>172</v>
      </c>
      <c r="C85" s="243"/>
      <c r="D85" s="243"/>
      <c r="E85" s="243"/>
      <c r="F85" s="243"/>
      <c r="G85" s="243"/>
      <c r="H85" s="243"/>
      <c r="I85" s="243"/>
      <c r="J85" s="243"/>
    </row>
    <row r="86" spans="2:16" s="15" customFormat="1" ht="5.25" customHeight="1" x14ac:dyDescent="0.3">
      <c r="B86" s="160"/>
      <c r="C86" s="161"/>
      <c r="D86" s="161"/>
      <c r="E86" s="161"/>
      <c r="F86" s="161"/>
      <c r="G86" s="161"/>
      <c r="H86" s="161"/>
      <c r="I86" s="161"/>
      <c r="J86" s="161"/>
    </row>
    <row r="87" spans="2:16" ht="15.05" customHeight="1" x14ac:dyDescent="0.3">
      <c r="B87" s="239" t="s">
        <v>20</v>
      </c>
      <c r="C87" s="239"/>
      <c r="D87" s="239"/>
      <c r="E87" s="239"/>
      <c r="F87" s="239"/>
      <c r="G87" s="239"/>
      <c r="H87" s="239"/>
      <c r="I87" s="239"/>
      <c r="J87" s="239"/>
      <c r="K87" s="14"/>
    </row>
    <row r="88" spans="2:16" ht="15.05" customHeight="1" x14ac:dyDescent="0.3">
      <c r="B88" s="239" t="s">
        <v>21</v>
      </c>
      <c r="C88" s="239"/>
      <c r="D88" s="239"/>
      <c r="E88" s="239"/>
      <c r="F88" s="239"/>
      <c r="G88" s="239"/>
      <c r="H88" s="239"/>
      <c r="I88" s="239"/>
      <c r="J88" s="239"/>
      <c r="K88" s="14"/>
      <c r="P88" s="28"/>
    </row>
    <row r="89" spans="2:16" ht="83.3" customHeight="1" x14ac:dyDescent="0.3">
      <c r="B89" s="239" t="s">
        <v>179</v>
      </c>
      <c r="C89" s="239"/>
      <c r="D89" s="239"/>
      <c r="E89" s="239"/>
      <c r="F89" s="239"/>
      <c r="G89" s="239"/>
      <c r="H89" s="239"/>
      <c r="I89" s="239"/>
      <c r="J89" s="239"/>
      <c r="K89" s="14"/>
    </row>
    <row r="90" spans="2:16" ht="26.5" customHeight="1" x14ac:dyDescent="0.3">
      <c r="B90" s="240"/>
      <c r="C90" s="240"/>
      <c r="D90" s="240"/>
      <c r="E90" s="240"/>
      <c r="F90" s="240"/>
      <c r="G90" s="240"/>
      <c r="H90" s="240"/>
      <c r="I90" s="240"/>
      <c r="J90" s="240"/>
      <c r="K90" s="14"/>
    </row>
  </sheetData>
  <mergeCells count="30">
    <mergeCell ref="B3:K3"/>
    <mergeCell ref="F58:J58"/>
    <mergeCell ref="B72:J72"/>
    <mergeCell ref="H4:J4"/>
    <mergeCell ref="B62:J62"/>
    <mergeCell ref="B77:J77"/>
    <mergeCell ref="B78:J78"/>
    <mergeCell ref="B60:J60"/>
    <mergeCell ref="B61:J61"/>
    <mergeCell ref="B75:J75"/>
    <mergeCell ref="B63:J63"/>
    <mergeCell ref="B64:J64"/>
    <mergeCell ref="B67:J67"/>
    <mergeCell ref="B70:J70"/>
    <mergeCell ref="B76:J76"/>
    <mergeCell ref="B65:J65"/>
    <mergeCell ref="B69:J69"/>
    <mergeCell ref="B74:J74"/>
    <mergeCell ref="B71:J71"/>
    <mergeCell ref="B88:J88"/>
    <mergeCell ref="B89:J89"/>
    <mergeCell ref="B90:J90"/>
    <mergeCell ref="B79:J79"/>
    <mergeCell ref="B80:J80"/>
    <mergeCell ref="B81:J81"/>
    <mergeCell ref="B84:J84"/>
    <mergeCell ref="B82:J82"/>
    <mergeCell ref="B83:J83"/>
    <mergeCell ref="B85:J85"/>
    <mergeCell ref="B87:J87"/>
  </mergeCells>
  <hyperlinks>
    <hyperlink ref="B2" location="'Investment in General Practice'!A1" display="Return to Contents" xr:uid="{672E804E-6BD2-468F-B69F-5DE25DEF8895}"/>
    <hyperlink ref="B65:J65" r:id="rId1" display="Details of the scheme can be found at https://digital.nhs.uk/services/future-gp-it-systems-and-services" xr:uid="{0696CA51-FFBA-4D7B-978B-F2CBF6BF964A}"/>
    <hyperlink ref="B70:J70" r:id="rId2" display="5. Details of the Estates and Technology Transformation Fund (formerly known as the Primary Care Infrastructure Fund and Primary Care Transformation Fund) can be found at https://www.england.nhs.uk/commissioning/primary-care-comm/infrastructure-fund/" xr:uid="{C1CA8375-A301-4CD0-BB9F-9ACF0ECDF2CE}"/>
    <hyperlink ref="B72:J72" r:id="rId3" display="6. Details of the General Practice Forward View can be found at https://www.england.nhs.uk/gp/gpfv. " xr:uid="{F579E8D4-B234-4E83-8D43-EFB23D3A4E4D}"/>
    <hyperlink ref="B74:J74" r:id="rId4" display="7. Investment in Primary Care Networks have been included for the first time in this report, following their introduction in the new five year contract: Investment and Evolution - https://www.england.nhs.uk/gp/investment/gp-contract/gp-contract-documentation-2019-20/." xr:uid="{341C9EE7-AF5C-43FC-8B3B-6BE8B76DD330}"/>
    <hyperlink ref="B83:J83" r:id="rId5" display="https://www.england.nhs.uk/five-year-forward-view/next-steps-on-the-nhs-five-year-forward-view/urgent-and-emergency-care/ " xr:uid="{ED14E052-34C4-4832-A775-E9A2378F91BD}"/>
    <hyperlink ref="B85:J85" r:id="rId6" display="https://www.england.nhs.uk/publication/clinical-streaming-in-the-accident-and-emergency-department/" xr:uid="{91EDCE1F-61CC-4E5C-BE99-F22B5C4B3600}"/>
    <hyperlink ref="B78:J78" r:id="rId7" display="https://www.gov.uk/government/statistics/local-authority-revenue-expenditure-and-financing-england-2018-to-2019-individual-local-authority-data-outturn" xr:uid="{898F9276-C9EC-4AF2-9B0A-FEEFAE3BA95D}"/>
    <hyperlink ref="B73" r:id="rId8" xr:uid="{9B314A5E-E819-4153-949C-BD3E7ED06F00}"/>
    <hyperlink ref="B71" r:id="rId9" xr:uid="{7A26CCF2-3184-4E04-A6CC-897F9DCD6064}"/>
    <hyperlink ref="B75" r:id="rId10" xr:uid="{71C63452-A3AD-4E01-8616-5260C14F3407}"/>
    <hyperlink ref="B68" r:id="rId11" xr:uid="{97DFE30A-DCDE-4737-913F-628C4FCA74C4}"/>
    <hyperlink ref="B61:J61" r:id="rId12" display="https://resolution.nhs.uk/wp-content/uploads/2020/07/NHS-Resolution-2019_20-Annual-report-and-accounts-WEB.pdf  " xr:uid="{3D2B86FD-B756-49B6-9E73-F07A4F2187B7}"/>
    <hyperlink ref="B66" r:id="rId13" xr:uid="{3762A501-6C50-442A-B107-F670CCA46AC0}"/>
  </hyperlinks>
  <printOptions verticalCentered="1"/>
  <pageMargins left="0.39370078740157483" right="0.19685039370078741" top="0.19685039370078741" bottom="0.19685039370078741" header="0" footer="0"/>
  <pageSetup paperSize="9" scale="58" fitToHeight="0" orientation="portrait" r:id="rId14"/>
  <rowBreaks count="1" manualBreakCount="1">
    <brk id="48" min="1" max="11" man="1"/>
  </rowBreaks>
  <legacyDrawingHF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E6AB4-1DD3-4539-A737-A5EEA8B6249B}">
  <sheetPr>
    <tabColor theme="0" tint="-0.14999847407452621"/>
    <pageSetUpPr autoPageBreaks="0"/>
  </sheetPr>
  <dimension ref="A1:I67"/>
  <sheetViews>
    <sheetView showGridLines="0" topLeftCell="A43" zoomScale="90" zoomScaleNormal="90" zoomScaleSheetLayoutView="100" workbookViewId="0">
      <selection activeCell="B46" sqref="B46"/>
    </sheetView>
  </sheetViews>
  <sheetFormatPr defaultColWidth="9.09765625" defaultRowHeight="15.05" x14ac:dyDescent="0.3"/>
  <cols>
    <col min="1" max="1" width="9.09765625" style="72"/>
    <col min="2" max="2" width="59.3984375" style="72" customWidth="1"/>
    <col min="3" max="6" width="10.69921875" style="113" customWidth="1"/>
    <col min="7" max="7" width="11.09765625" style="114" customWidth="1"/>
    <col min="8" max="8" width="1" style="72" customWidth="1"/>
    <col min="9" max="9" width="7.09765625" style="72" customWidth="1"/>
    <col min="10" max="16384" width="9.09765625" style="72"/>
  </cols>
  <sheetData>
    <row r="1" spans="2:9" s="103" customFormat="1" ht="15.05" customHeight="1" x14ac:dyDescent="0.25">
      <c r="B1" s="17"/>
      <c r="C1" s="104"/>
      <c r="D1" s="104"/>
      <c r="E1" s="104"/>
      <c r="F1" s="104"/>
      <c r="G1" s="104"/>
    </row>
    <row r="2" spans="2:9" s="103" customFormat="1" ht="25" customHeight="1" x14ac:dyDescent="0.25">
      <c r="B2" s="23" t="s">
        <v>43</v>
      </c>
      <c r="C2" s="104"/>
      <c r="D2" s="104"/>
      <c r="E2" s="104"/>
      <c r="F2" s="104"/>
      <c r="G2" s="104"/>
    </row>
    <row r="3" spans="2:9" ht="15.05" customHeight="1" x14ac:dyDescent="0.3">
      <c r="B3" s="105" t="s">
        <v>112</v>
      </c>
      <c r="C3" s="105"/>
      <c r="D3" s="106"/>
      <c r="E3" s="106"/>
      <c r="F3" s="106"/>
      <c r="G3" s="107"/>
    </row>
    <row r="4" spans="2:9" s="14" customFormat="1" ht="15.05" customHeight="1" x14ac:dyDescent="0.3">
      <c r="C4" s="108"/>
      <c r="D4" s="108"/>
      <c r="E4" s="252" t="s">
        <v>31</v>
      </c>
      <c r="F4" s="252"/>
      <c r="G4" s="252"/>
    </row>
    <row r="5" spans="2:9" s="14" customFormat="1" ht="15.6" x14ac:dyDescent="0.3">
      <c r="B5" s="109"/>
      <c r="C5" s="68" t="s">
        <v>24</v>
      </c>
      <c r="D5" s="68" t="s">
        <v>25</v>
      </c>
      <c r="E5" s="68" t="s">
        <v>39</v>
      </c>
      <c r="F5" s="68" t="s">
        <v>91</v>
      </c>
      <c r="G5" s="68" t="s">
        <v>33</v>
      </c>
    </row>
    <row r="6" spans="2:9" s="14" customFormat="1" ht="6.45" customHeight="1" x14ac:dyDescent="0.3">
      <c r="B6" s="81"/>
      <c r="C6" s="110"/>
      <c r="D6" s="110"/>
      <c r="E6" s="110"/>
      <c r="F6" s="110"/>
      <c r="G6" s="111"/>
    </row>
    <row r="7" spans="2:9" s="14" customFormat="1" ht="14" x14ac:dyDescent="0.3">
      <c r="B7" s="81" t="s">
        <v>2</v>
      </c>
      <c r="C7" s="18">
        <v>3597799</v>
      </c>
      <c r="D7" s="18"/>
      <c r="E7" s="18"/>
      <c r="F7" s="18"/>
      <c r="G7" s="13">
        <f>SUM(C7:F7)</f>
        <v>3597799</v>
      </c>
    </row>
    <row r="8" spans="2:9" s="14" customFormat="1" ht="14" x14ac:dyDescent="0.3">
      <c r="B8" s="81" t="s">
        <v>65</v>
      </c>
      <c r="C8" s="18">
        <v>21099</v>
      </c>
      <c r="D8" s="18"/>
      <c r="E8" s="18"/>
      <c r="F8" s="18"/>
      <c r="G8" s="13">
        <f t="shared" ref="G8:G12" si="0">SUM(C8:F8)</f>
        <v>21099</v>
      </c>
    </row>
    <row r="9" spans="2:9" s="14" customFormat="1" ht="14" x14ac:dyDescent="0.3">
      <c r="B9" s="81" t="s">
        <v>64</v>
      </c>
      <c r="C9" s="18"/>
      <c r="D9" s="18">
        <v>1600264</v>
      </c>
      <c r="E9" s="18"/>
      <c r="F9" s="18"/>
      <c r="G9" s="13">
        <f t="shared" si="0"/>
        <v>1600264</v>
      </c>
    </row>
    <row r="10" spans="2:9" s="14" customFormat="1" ht="17.2" customHeight="1" x14ac:dyDescent="0.3">
      <c r="B10" s="81" t="s">
        <v>125</v>
      </c>
      <c r="C10" s="18"/>
      <c r="D10" s="18"/>
      <c r="E10" s="18">
        <v>292687</v>
      </c>
      <c r="F10" s="18"/>
      <c r="G10" s="13">
        <f t="shared" si="0"/>
        <v>292687</v>
      </c>
    </row>
    <row r="11" spans="2:9" s="14" customFormat="1" ht="16.149999999999999" x14ac:dyDescent="0.3">
      <c r="B11" s="70" t="s">
        <v>116</v>
      </c>
      <c r="C11" s="18"/>
      <c r="D11" s="18"/>
      <c r="E11" s="18"/>
      <c r="F11" s="18"/>
      <c r="G11" s="13">
        <v>104383</v>
      </c>
      <c r="H11" s="82"/>
      <c r="I11" s="35"/>
    </row>
    <row r="12" spans="2:9" s="170" customFormat="1" ht="16.7" customHeight="1" x14ac:dyDescent="0.3">
      <c r="B12" s="70" t="s">
        <v>124</v>
      </c>
      <c r="C12" s="171"/>
      <c r="D12" s="171"/>
      <c r="E12" s="171"/>
      <c r="F12" s="94">
        <v>310377</v>
      </c>
      <c r="G12" s="13">
        <f t="shared" si="0"/>
        <v>310377</v>
      </c>
      <c r="H12" s="172"/>
      <c r="I12" s="154"/>
    </row>
    <row r="13" spans="2:9" s="14" customFormat="1" ht="14" x14ac:dyDescent="0.3">
      <c r="B13" s="30" t="s">
        <v>184</v>
      </c>
      <c r="C13" s="13">
        <f>SUM(C7:C12)</f>
        <v>3618898</v>
      </c>
      <c r="D13" s="13">
        <f t="shared" ref="D13:G13" si="1">SUM(D7:D12)</f>
        <v>1600264</v>
      </c>
      <c r="E13" s="13">
        <f t="shared" si="1"/>
        <v>292687</v>
      </c>
      <c r="F13" s="13">
        <f t="shared" si="1"/>
        <v>310377</v>
      </c>
      <c r="G13" s="13">
        <f t="shared" si="1"/>
        <v>5926609</v>
      </c>
    </row>
    <row r="14" spans="2:9" s="14" customFormat="1" ht="14" x14ac:dyDescent="0.3">
      <c r="B14" s="79"/>
      <c r="C14" s="110"/>
      <c r="D14" s="110"/>
      <c r="E14" s="110"/>
      <c r="F14" s="18"/>
      <c r="G14" s="13"/>
    </row>
    <row r="15" spans="2:9" s="14" customFormat="1" ht="14" x14ac:dyDescent="0.3">
      <c r="B15" s="81" t="s">
        <v>3</v>
      </c>
      <c r="C15" s="18">
        <v>363044</v>
      </c>
      <c r="D15" s="18">
        <v>147531</v>
      </c>
      <c r="E15" s="18">
        <v>11734</v>
      </c>
      <c r="F15" s="18"/>
      <c r="G15" s="13">
        <f t="shared" ref="G15:G16" si="2">SUM(C15:F15)</f>
        <v>522309</v>
      </c>
    </row>
    <row r="16" spans="2:9" s="14" customFormat="1" ht="14" x14ac:dyDescent="0.3">
      <c r="B16" s="81" t="s">
        <v>4</v>
      </c>
      <c r="C16" s="18">
        <v>151659</v>
      </c>
      <c r="D16" s="18">
        <v>53961</v>
      </c>
      <c r="E16" s="18">
        <v>5178</v>
      </c>
      <c r="F16" s="18"/>
      <c r="G16" s="13">
        <f t="shared" si="2"/>
        <v>210798</v>
      </c>
    </row>
    <row r="17" spans="2:9" s="14" customFormat="1" ht="18" customHeight="1" x14ac:dyDescent="0.3">
      <c r="B17" s="30" t="s">
        <v>63</v>
      </c>
      <c r="C17" s="13">
        <f>SUM(C15:C16)</f>
        <v>514703</v>
      </c>
      <c r="D17" s="13">
        <f t="shared" ref="D17:G17" si="3">SUM(D15:D16)</f>
        <v>201492</v>
      </c>
      <c r="E17" s="13">
        <f t="shared" si="3"/>
        <v>16912</v>
      </c>
      <c r="F17" s="13">
        <f t="shared" si="3"/>
        <v>0</v>
      </c>
      <c r="G17" s="13">
        <f t="shared" si="3"/>
        <v>733107</v>
      </c>
    </row>
    <row r="18" spans="2:9" s="14" customFormat="1" ht="14" x14ac:dyDescent="0.3">
      <c r="B18" s="79"/>
      <c r="C18" s="110"/>
      <c r="D18" s="110"/>
      <c r="E18" s="110"/>
      <c r="F18" s="18"/>
      <c r="G18" s="13"/>
    </row>
    <row r="19" spans="2:9" s="14" customFormat="1" ht="14" x14ac:dyDescent="0.3">
      <c r="B19" s="70" t="s">
        <v>120</v>
      </c>
      <c r="C19" s="18">
        <v>230730.62089853609</v>
      </c>
      <c r="D19" s="18">
        <v>103617.45986875315</v>
      </c>
      <c r="E19" s="18">
        <v>9086.9192327107521</v>
      </c>
      <c r="F19" s="18"/>
      <c r="G19" s="13">
        <f t="shared" ref="G19:G22" si="4">SUM(C19:F19)</f>
        <v>343435</v>
      </c>
    </row>
    <row r="20" spans="2:9" s="14" customFormat="1" ht="13.7" customHeight="1" x14ac:dyDescent="0.3">
      <c r="B20" s="70" t="s">
        <v>114</v>
      </c>
      <c r="C20" s="18">
        <v>14659</v>
      </c>
      <c r="D20" s="18">
        <v>7157</v>
      </c>
      <c r="E20" s="18">
        <v>-27</v>
      </c>
      <c r="F20" s="18"/>
      <c r="G20" s="13">
        <f t="shared" si="4"/>
        <v>21789</v>
      </c>
      <c r="H20" s="82"/>
      <c r="I20" s="90"/>
    </row>
    <row r="21" spans="2:9" s="14" customFormat="1" ht="14" x14ac:dyDescent="0.3">
      <c r="B21" s="81" t="s">
        <v>140</v>
      </c>
      <c r="C21" s="18">
        <v>356388</v>
      </c>
      <c r="D21" s="18">
        <v>121193</v>
      </c>
      <c r="E21" s="18">
        <v>23861</v>
      </c>
      <c r="F21" s="18">
        <v>171016</v>
      </c>
      <c r="G21" s="13">
        <f t="shared" si="4"/>
        <v>672458</v>
      </c>
    </row>
    <row r="22" spans="2:9" s="14" customFormat="1" ht="14" x14ac:dyDescent="0.3">
      <c r="B22" s="81" t="s">
        <v>1</v>
      </c>
      <c r="C22" s="18">
        <v>11365</v>
      </c>
      <c r="D22" s="18">
        <v>-228</v>
      </c>
      <c r="E22" s="18">
        <v>3434</v>
      </c>
      <c r="F22" s="18"/>
      <c r="G22" s="13">
        <f t="shared" si="4"/>
        <v>14571</v>
      </c>
    </row>
    <row r="23" spans="2:9" s="14" customFormat="1" ht="14" x14ac:dyDescent="0.3">
      <c r="B23" s="30" t="s">
        <v>5</v>
      </c>
      <c r="C23" s="13">
        <f>SUM(C19:C22)</f>
        <v>613142.62089853606</v>
      </c>
      <c r="D23" s="13">
        <f t="shared" ref="D23:G23" si="5">SUM(D19:D22)</f>
        <v>231739.45986875315</v>
      </c>
      <c r="E23" s="13">
        <f t="shared" si="5"/>
        <v>36354.919232710752</v>
      </c>
      <c r="F23" s="13">
        <f t="shared" si="5"/>
        <v>171016</v>
      </c>
      <c r="G23" s="13">
        <f t="shared" si="5"/>
        <v>1052253</v>
      </c>
    </row>
    <row r="24" spans="2:9" s="14" customFormat="1" ht="14" x14ac:dyDescent="0.3">
      <c r="B24" s="30"/>
      <c r="C24" s="13"/>
      <c r="D24" s="13"/>
      <c r="E24" s="13"/>
      <c r="F24" s="13"/>
      <c r="G24" s="13"/>
    </row>
    <row r="25" spans="2:9" s="14" customFormat="1" ht="14" x14ac:dyDescent="0.3">
      <c r="B25" s="81" t="s">
        <v>0</v>
      </c>
      <c r="C25" s="18">
        <v>501769</v>
      </c>
      <c r="D25" s="18">
        <v>251457</v>
      </c>
      <c r="E25" s="18">
        <v>40353</v>
      </c>
      <c r="F25" s="18">
        <v>89231</v>
      </c>
      <c r="G25" s="13">
        <f t="shared" ref="G25:G28" si="6">SUM(C25:F25)</f>
        <v>882810</v>
      </c>
    </row>
    <row r="26" spans="2:9" x14ac:dyDescent="0.3">
      <c r="B26" s="81" t="s">
        <v>57</v>
      </c>
      <c r="C26" s="18">
        <v>125074</v>
      </c>
      <c r="D26" s="18">
        <v>54922</v>
      </c>
      <c r="E26" s="18">
        <v>3613</v>
      </c>
      <c r="F26" s="18">
        <v>812203</v>
      </c>
      <c r="G26" s="13">
        <f t="shared" si="6"/>
        <v>995812</v>
      </c>
      <c r="H26" s="18">
        <v>0</v>
      </c>
    </row>
    <row r="27" spans="2:9" x14ac:dyDescent="0.3">
      <c r="B27" s="81" t="s">
        <v>6</v>
      </c>
      <c r="C27" s="18">
        <v>14384</v>
      </c>
      <c r="D27" s="18">
        <v>10610</v>
      </c>
      <c r="E27" s="18">
        <v>18616</v>
      </c>
      <c r="F27" s="18">
        <v>436199</v>
      </c>
      <c r="G27" s="13">
        <f t="shared" si="6"/>
        <v>479809</v>
      </c>
    </row>
    <row r="28" spans="2:9" x14ac:dyDescent="0.3">
      <c r="B28" s="81" t="s">
        <v>141</v>
      </c>
      <c r="C28" s="18">
        <v>8763</v>
      </c>
      <c r="D28" s="18">
        <v>1743</v>
      </c>
      <c r="E28" s="18">
        <v>100</v>
      </c>
      <c r="F28" s="18">
        <v>371918</v>
      </c>
      <c r="G28" s="13">
        <f t="shared" si="6"/>
        <v>382524</v>
      </c>
      <c r="I28" s="112"/>
    </row>
    <row r="29" spans="2:9" x14ac:dyDescent="0.3">
      <c r="B29" s="30" t="s">
        <v>37</v>
      </c>
      <c r="C29" s="13">
        <f>SUM(C25:C28)</f>
        <v>649990</v>
      </c>
      <c r="D29" s="13">
        <f t="shared" ref="D29:G29" si="7">SUM(D25:D28)</f>
        <v>318732</v>
      </c>
      <c r="E29" s="13">
        <f t="shared" si="7"/>
        <v>62682</v>
      </c>
      <c r="F29" s="13">
        <f t="shared" si="7"/>
        <v>1709551</v>
      </c>
      <c r="G29" s="13">
        <f t="shared" si="7"/>
        <v>2740955</v>
      </c>
    </row>
    <row r="30" spans="2:9" x14ac:dyDescent="0.3">
      <c r="B30" s="30" t="s">
        <v>38</v>
      </c>
      <c r="C30" s="13">
        <f>+C13+C17+C23+C29</f>
        <v>5396733.6208985364</v>
      </c>
      <c r="D30" s="13">
        <f t="shared" ref="D30:E30" si="8">+D13+D17+D23+D29</f>
        <v>2352227.4598687533</v>
      </c>
      <c r="E30" s="13">
        <f t="shared" si="8"/>
        <v>408635.91923271073</v>
      </c>
      <c r="F30" s="13">
        <f>+F13+F17+F23+F29</f>
        <v>2190944</v>
      </c>
      <c r="G30" s="13">
        <f>+G13+G17+G23+G29</f>
        <v>10452924</v>
      </c>
    </row>
    <row r="31" spans="2:9" x14ac:dyDescent="0.3">
      <c r="B31" s="79"/>
      <c r="C31" s="110"/>
      <c r="D31" s="110"/>
      <c r="E31" s="110"/>
      <c r="F31" s="110"/>
      <c r="G31" s="13"/>
    </row>
    <row r="32" spans="2:9" ht="15.75" customHeight="1" x14ac:dyDescent="0.3">
      <c r="B32" s="81" t="s">
        <v>142</v>
      </c>
      <c r="C32" s="18"/>
      <c r="D32" s="18"/>
      <c r="E32" s="18"/>
      <c r="F32" s="18"/>
      <c r="G32" s="13">
        <v>220383</v>
      </c>
    </row>
    <row r="33" spans="2:9" ht="15.75" customHeight="1" x14ac:dyDescent="0.3">
      <c r="B33" s="81" t="s">
        <v>143</v>
      </c>
      <c r="C33" s="18"/>
      <c r="D33" s="18"/>
      <c r="E33" s="18"/>
      <c r="F33" s="18"/>
      <c r="G33" s="13">
        <v>142267</v>
      </c>
    </row>
    <row r="34" spans="2:9" ht="15.75" customHeight="1" x14ac:dyDescent="0.3">
      <c r="B34" s="81" t="s">
        <v>32</v>
      </c>
      <c r="C34" s="18"/>
      <c r="D34" s="18"/>
      <c r="E34" s="18"/>
      <c r="F34" s="18"/>
      <c r="G34" s="13">
        <v>140904</v>
      </c>
    </row>
    <row r="35" spans="2:9" ht="15.75" customHeight="1" x14ac:dyDescent="0.3">
      <c r="B35" s="81" t="s">
        <v>144</v>
      </c>
      <c r="C35" s="18"/>
      <c r="D35" s="18"/>
      <c r="E35" s="18"/>
      <c r="F35" s="18"/>
      <c r="G35" s="13">
        <v>186164</v>
      </c>
    </row>
    <row r="36" spans="2:9" x14ac:dyDescent="0.3">
      <c r="B36" s="81" t="s">
        <v>138</v>
      </c>
      <c r="C36" s="18"/>
      <c r="D36" s="18"/>
      <c r="E36" s="18"/>
      <c r="F36" s="18"/>
      <c r="G36" s="178" t="s">
        <v>130</v>
      </c>
    </row>
    <row r="37" spans="2:9" x14ac:dyDescent="0.3">
      <c r="B37" s="93" t="s">
        <v>182</v>
      </c>
      <c r="C37" s="13"/>
      <c r="D37" s="13"/>
      <c r="E37" s="13"/>
      <c r="F37" s="13"/>
      <c r="G37" s="13">
        <f>SUM(G32:G36)</f>
        <v>689718</v>
      </c>
    </row>
    <row r="38" spans="2:9" x14ac:dyDescent="0.3">
      <c r="B38" s="93"/>
      <c r="C38" s="18"/>
      <c r="D38" s="18"/>
      <c r="E38" s="18"/>
      <c r="F38" s="18"/>
      <c r="G38" s="13"/>
    </row>
    <row r="39" spans="2:9" s="14" customFormat="1" ht="16.149999999999999" x14ac:dyDescent="0.3">
      <c r="B39" s="70" t="s">
        <v>115</v>
      </c>
      <c r="C39" s="18"/>
      <c r="D39" s="18"/>
      <c r="E39" s="18"/>
      <c r="F39" s="18"/>
      <c r="G39" s="84">
        <v>30967</v>
      </c>
      <c r="H39" s="82"/>
      <c r="I39" s="35"/>
    </row>
    <row r="40" spans="2:9" s="14" customFormat="1" ht="16.149999999999999" x14ac:dyDescent="0.3">
      <c r="B40" s="70" t="s">
        <v>117</v>
      </c>
      <c r="C40" s="18"/>
      <c r="D40" s="18"/>
      <c r="E40" s="18"/>
      <c r="F40" s="18"/>
      <c r="G40" s="84">
        <v>52534</v>
      </c>
      <c r="H40" s="82"/>
      <c r="I40" s="35"/>
    </row>
    <row r="41" spans="2:9" s="14" customFormat="1" ht="16.149999999999999" x14ac:dyDescent="0.3">
      <c r="B41" s="70" t="s">
        <v>119</v>
      </c>
      <c r="C41" s="18"/>
      <c r="D41" s="18"/>
      <c r="E41" s="18"/>
      <c r="F41" s="18"/>
      <c r="G41" s="84">
        <v>66000</v>
      </c>
      <c r="H41" s="82"/>
      <c r="I41" s="35"/>
    </row>
    <row r="42" spans="2:9" s="14" customFormat="1" ht="16.149999999999999" x14ac:dyDescent="0.3">
      <c r="B42" s="70" t="s">
        <v>118</v>
      </c>
      <c r="C42" s="18"/>
      <c r="D42" s="96"/>
      <c r="E42" s="96"/>
      <c r="F42" s="96"/>
      <c r="G42" s="84">
        <v>93515</v>
      </c>
      <c r="H42" s="165"/>
      <c r="I42" s="97"/>
    </row>
    <row r="43" spans="2:9" s="157" customFormat="1" ht="16.149999999999999" x14ac:dyDescent="0.3">
      <c r="B43" s="93" t="s">
        <v>185</v>
      </c>
      <c r="C43" s="13"/>
      <c r="D43" s="13"/>
      <c r="E43" s="13"/>
      <c r="F43" s="13"/>
      <c r="G43" s="13">
        <f>SUM(G38:G42)</f>
        <v>243016</v>
      </c>
      <c r="H43" s="84"/>
      <c r="I43" s="35"/>
    </row>
    <row r="44" spans="2:9" ht="11.3" customHeight="1" x14ac:dyDescent="0.3">
      <c r="B44" s="163"/>
      <c r="C44" s="13"/>
      <c r="D44" s="13"/>
      <c r="E44" s="13"/>
      <c r="F44" s="13"/>
      <c r="G44" s="13"/>
      <c r="I44" s="112"/>
    </row>
    <row r="45" spans="2:9" s="167" customFormat="1" x14ac:dyDescent="0.3">
      <c r="B45" s="164" t="s">
        <v>187</v>
      </c>
      <c r="C45" s="13"/>
      <c r="D45" s="13"/>
      <c r="E45" s="13"/>
      <c r="F45" s="13"/>
      <c r="G45" s="13">
        <v>34411</v>
      </c>
      <c r="H45" s="168" t="s">
        <v>55</v>
      </c>
    </row>
    <row r="46" spans="2:9" ht="14.25" customHeight="1" x14ac:dyDescent="0.3">
      <c r="B46" s="30"/>
      <c r="C46" s="13"/>
      <c r="D46" s="13"/>
      <c r="E46" s="13"/>
      <c r="F46" s="13"/>
      <c r="G46" s="13"/>
    </row>
    <row r="47" spans="2:9" x14ac:dyDescent="0.3">
      <c r="B47" s="30" t="s">
        <v>16</v>
      </c>
      <c r="C47" s="13"/>
      <c r="D47" s="13"/>
      <c r="E47" s="13"/>
      <c r="F47" s="13"/>
      <c r="G47" s="13">
        <f>+G30+G37+G43+G45</f>
        <v>11420069</v>
      </c>
      <c r="I47" s="112"/>
    </row>
    <row r="48" spans="2:9" x14ac:dyDescent="0.3">
      <c r="B48" s="79"/>
      <c r="C48" s="110"/>
      <c r="D48" s="110"/>
      <c r="E48" s="110"/>
      <c r="F48" s="110"/>
      <c r="G48" s="13"/>
    </row>
    <row r="49" spans="1:7" ht="16.55" customHeight="1" x14ac:dyDescent="0.3">
      <c r="B49" s="81" t="s">
        <v>56</v>
      </c>
      <c r="C49" s="18"/>
      <c r="D49" s="18"/>
      <c r="E49" s="18"/>
      <c r="F49" s="18"/>
      <c r="G49" s="13">
        <v>8071</v>
      </c>
    </row>
    <row r="50" spans="1:7" x14ac:dyDescent="0.3">
      <c r="B50" s="81" t="s">
        <v>145</v>
      </c>
      <c r="C50" s="18"/>
      <c r="D50" s="18"/>
      <c r="E50" s="18"/>
      <c r="F50" s="18"/>
      <c r="G50" s="13">
        <v>174126</v>
      </c>
    </row>
    <row r="51" spans="1:7" x14ac:dyDescent="0.3">
      <c r="B51" s="30" t="s">
        <v>67</v>
      </c>
      <c r="C51" s="13"/>
      <c r="D51" s="13"/>
      <c r="E51" s="13"/>
      <c r="F51" s="13"/>
      <c r="G51" s="13">
        <f>+G49+G50</f>
        <v>182197</v>
      </c>
    </row>
    <row r="52" spans="1:7" ht="15.45" customHeight="1" x14ac:dyDescent="0.3">
      <c r="B52" s="253" t="s">
        <v>186</v>
      </c>
      <c r="C52" s="253"/>
      <c r="D52" s="253"/>
      <c r="E52" s="253"/>
      <c r="F52" s="13"/>
      <c r="G52" s="13">
        <f>+G51+G47</f>
        <v>11602266</v>
      </c>
    </row>
    <row r="53" spans="1:7" ht="15.45" customHeight="1" x14ac:dyDescent="0.3">
      <c r="B53" s="183"/>
      <c r="C53" s="183"/>
      <c r="D53" s="183"/>
      <c r="E53" s="183"/>
      <c r="F53" s="13"/>
      <c r="G53" s="13"/>
    </row>
    <row r="54" spans="1:7" ht="29.3" customHeight="1" x14ac:dyDescent="0.3">
      <c r="B54" s="81" t="s">
        <v>174</v>
      </c>
      <c r="C54" s="18"/>
      <c r="D54" s="18"/>
      <c r="E54" s="18"/>
      <c r="F54" s="18"/>
      <c r="G54" s="13">
        <v>617078</v>
      </c>
    </row>
    <row r="55" spans="1:7" x14ac:dyDescent="0.3">
      <c r="B55" s="30"/>
      <c r="C55" s="110"/>
      <c r="D55" s="110"/>
      <c r="E55" s="110"/>
      <c r="F55" s="110"/>
      <c r="G55" s="13"/>
    </row>
    <row r="56" spans="1:7" x14ac:dyDescent="0.3">
      <c r="B56" s="253" t="s">
        <v>68</v>
      </c>
      <c r="C56" s="253"/>
      <c r="D56" s="13"/>
      <c r="E56" s="13"/>
      <c r="F56" s="13"/>
      <c r="G56" s="13">
        <f>+G52+G54</f>
        <v>12219344</v>
      </c>
    </row>
    <row r="57" spans="1:7" x14ac:dyDescent="0.3">
      <c r="B57" s="30"/>
      <c r="C57" s="13"/>
      <c r="D57" s="13"/>
      <c r="E57" s="13"/>
      <c r="F57" s="13"/>
      <c r="G57" s="13"/>
    </row>
    <row r="58" spans="1:7" x14ac:dyDescent="0.3">
      <c r="B58" s="70" t="s">
        <v>146</v>
      </c>
      <c r="C58" s="13"/>
      <c r="D58" s="13"/>
      <c r="E58" s="13"/>
      <c r="F58" s="13"/>
      <c r="G58" s="13">
        <v>110446</v>
      </c>
    </row>
    <row r="59" spans="1:7" x14ac:dyDescent="0.3">
      <c r="B59" s="30"/>
    </row>
    <row r="60" spans="1:7" x14ac:dyDescent="0.3">
      <c r="B60" s="30" t="s">
        <v>30</v>
      </c>
      <c r="C60" s="13"/>
      <c r="D60" s="13"/>
      <c r="E60" s="13"/>
      <c r="F60" s="13"/>
      <c r="G60" s="13">
        <f>+G56+G58</f>
        <v>12329790</v>
      </c>
    </row>
    <row r="61" spans="1:7" ht="6.05" customHeight="1" x14ac:dyDescent="0.3">
      <c r="B61" s="115"/>
      <c r="C61" s="116"/>
      <c r="D61" s="116"/>
      <c r="E61" s="116"/>
      <c r="F61" s="116"/>
      <c r="G61" s="116"/>
    </row>
    <row r="62" spans="1:7" s="117" customFormat="1" ht="15.05" customHeight="1" x14ac:dyDescent="0.3">
      <c r="B62" s="254"/>
      <c r="C62" s="255"/>
      <c r="D62" s="255"/>
      <c r="E62" s="255"/>
      <c r="F62" s="255"/>
      <c r="G62" s="255"/>
    </row>
    <row r="63" spans="1:7" s="117" customFormat="1" ht="15.05" customHeight="1" x14ac:dyDescent="0.3">
      <c r="B63" s="251" t="s">
        <v>102</v>
      </c>
      <c r="C63" s="251"/>
      <c r="D63" s="251"/>
      <c r="E63" s="251"/>
      <c r="F63" s="251"/>
      <c r="G63" s="251"/>
    </row>
    <row r="64" spans="1:7" s="14" customFormat="1" ht="14.25" customHeight="1" x14ac:dyDescent="0.3">
      <c r="A64" s="118"/>
      <c r="B64" s="251" t="s">
        <v>139</v>
      </c>
      <c r="C64" s="251"/>
      <c r="D64" s="251"/>
      <c r="E64" s="251"/>
      <c r="F64" s="251"/>
      <c r="G64" s="251"/>
    </row>
    <row r="65" spans="1:7" s="14" customFormat="1" ht="15.05" customHeight="1" x14ac:dyDescent="0.3">
      <c r="A65" s="118"/>
      <c r="B65" s="119" t="s">
        <v>20</v>
      </c>
      <c r="C65" s="120"/>
      <c r="D65" s="120"/>
      <c r="E65" s="120"/>
      <c r="F65" s="120"/>
      <c r="G65" s="120"/>
    </row>
    <row r="66" spans="1:7" s="16" customFormat="1" ht="44.2" customHeight="1" x14ac:dyDescent="0.3">
      <c r="A66" s="121"/>
      <c r="B66" s="231" t="s">
        <v>170</v>
      </c>
      <c r="C66" s="249"/>
      <c r="D66" s="249"/>
      <c r="E66" s="249"/>
      <c r="F66" s="249"/>
      <c r="G66" s="249"/>
    </row>
    <row r="67" spans="1:7" s="14" customFormat="1" ht="26.5" customHeight="1" x14ac:dyDescent="0.3">
      <c r="B67" s="250"/>
      <c r="C67" s="250"/>
      <c r="D67" s="250"/>
      <c r="E67" s="250"/>
      <c r="F67" s="250"/>
      <c r="G67" s="250"/>
    </row>
  </sheetData>
  <mergeCells count="8">
    <mergeCell ref="B66:G66"/>
    <mergeCell ref="B67:G67"/>
    <mergeCell ref="B64:G64"/>
    <mergeCell ref="E4:G4"/>
    <mergeCell ref="B52:E52"/>
    <mergeCell ref="B56:C56"/>
    <mergeCell ref="B63:G63"/>
    <mergeCell ref="B62:G62"/>
  </mergeCells>
  <hyperlinks>
    <hyperlink ref="B2" location="'Investment in General Practice'!A1" display="Return to Contents" xr:uid="{7C77D35A-FB68-4271-BF08-4E248AA97A45}"/>
  </hyperlinks>
  <pageMargins left="0.39370078740157483" right="0.19685039370078741" top="0.19685039370078741" bottom="0.19685039370078741" header="0" footer="0"/>
  <pageSetup paperSize="9" scale="94" fitToHeight="0" orientation="portrait" r:id="rId1"/>
  <rowBreaks count="1" manualBreakCount="1">
    <brk id="50" min="1" max="7"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562A-4A4F-4FC1-94CC-304DA8102AF2}">
  <sheetPr>
    <tabColor theme="0" tint="-0.14999847407452621"/>
    <pageSetUpPr autoPageBreaks="0"/>
  </sheetPr>
  <dimension ref="B1:N44"/>
  <sheetViews>
    <sheetView showGridLines="0" topLeftCell="A28" zoomScaleNormal="100" zoomScaleSheetLayoutView="100" workbookViewId="0">
      <selection activeCell="I20" sqref="I20"/>
    </sheetView>
  </sheetViews>
  <sheetFormatPr defaultColWidth="9.09765625" defaultRowHeight="15.05" x14ac:dyDescent="0.3"/>
  <cols>
    <col min="1" max="1" width="9.09765625" style="72"/>
    <col min="2" max="2" width="53.296875" style="72" customWidth="1"/>
    <col min="3" max="6" width="10.69921875" style="113" customWidth="1"/>
    <col min="7" max="7" width="10.69921875" style="114" customWidth="1"/>
    <col min="8" max="16384" width="9.09765625" style="72"/>
  </cols>
  <sheetData>
    <row r="1" spans="2:14" ht="15.05" customHeight="1" x14ac:dyDescent="0.25">
      <c r="B1" s="17"/>
    </row>
    <row r="2" spans="2:14" ht="25" customHeight="1" x14ac:dyDescent="0.3">
      <c r="B2" s="23" t="s">
        <v>43</v>
      </c>
      <c r="C2" s="41"/>
      <c r="D2" s="41"/>
      <c r="E2" s="41"/>
      <c r="F2" s="41"/>
      <c r="G2" s="41"/>
    </row>
    <row r="3" spans="2:14" ht="15.05" customHeight="1" x14ac:dyDescent="0.3">
      <c r="B3" s="122" t="s">
        <v>106</v>
      </c>
      <c r="C3" s="41"/>
      <c r="D3" s="41"/>
      <c r="E3" s="41"/>
      <c r="F3" s="41"/>
      <c r="G3" s="41"/>
    </row>
    <row r="4" spans="2:14" ht="15.05" customHeight="1" x14ac:dyDescent="0.3">
      <c r="C4" s="123"/>
      <c r="D4" s="123"/>
      <c r="E4" s="252" t="s">
        <v>31</v>
      </c>
      <c r="F4" s="252"/>
      <c r="G4" s="252"/>
    </row>
    <row r="5" spans="2:14" ht="15.6" x14ac:dyDescent="0.3">
      <c r="B5" s="75"/>
      <c r="C5" s="68" t="s">
        <v>24</v>
      </c>
      <c r="D5" s="68" t="s">
        <v>27</v>
      </c>
      <c r="E5" s="68" t="s">
        <v>148</v>
      </c>
      <c r="F5" s="68" t="s">
        <v>91</v>
      </c>
      <c r="G5" s="68" t="s">
        <v>26</v>
      </c>
    </row>
    <row r="6" spans="2:14" x14ac:dyDescent="0.3">
      <c r="B6" s="256"/>
      <c r="C6" s="256"/>
      <c r="D6" s="256"/>
      <c r="E6" s="256"/>
      <c r="F6" s="256"/>
      <c r="G6" s="256"/>
    </row>
    <row r="7" spans="2:14" x14ac:dyDescent="0.3">
      <c r="B7" s="257" t="s">
        <v>120</v>
      </c>
      <c r="C7" s="257"/>
      <c r="D7" s="257"/>
      <c r="E7" s="257"/>
      <c r="F7" s="257"/>
      <c r="G7" s="257"/>
    </row>
    <row r="8" spans="2:14" ht="15.05" customHeight="1" x14ac:dyDescent="0.3">
      <c r="B8" s="81" t="s">
        <v>66</v>
      </c>
      <c r="C8" s="18">
        <v>62044</v>
      </c>
      <c r="D8" s="18">
        <v>33416</v>
      </c>
      <c r="E8" s="18">
        <v>691</v>
      </c>
      <c r="F8" s="13"/>
      <c r="G8" s="13">
        <f t="shared" ref="G8:G14" si="0">SUM(C8:F8)</f>
        <v>96151</v>
      </c>
      <c r="I8" s="112"/>
      <c r="J8" s="112"/>
      <c r="K8" s="112"/>
      <c r="L8" s="112"/>
    </row>
    <row r="9" spans="2:14" ht="15.6" x14ac:dyDescent="0.3">
      <c r="B9" s="81" t="s">
        <v>152</v>
      </c>
      <c r="C9" s="18">
        <v>22314.62089853609</v>
      </c>
      <c r="D9" s="18">
        <v>8881.4598687531543</v>
      </c>
      <c r="E9" s="18">
        <v>5235.9192327107521</v>
      </c>
      <c r="F9" s="13"/>
      <c r="G9" s="13">
        <f t="shared" si="0"/>
        <v>36432</v>
      </c>
      <c r="I9" s="112"/>
      <c r="J9" s="112"/>
      <c r="K9" s="112"/>
      <c r="L9" s="112"/>
      <c r="M9" s="112"/>
      <c r="N9" s="112"/>
    </row>
    <row r="10" spans="2:14" ht="15.05" customHeight="1" x14ac:dyDescent="0.3">
      <c r="B10" s="79" t="s">
        <v>61</v>
      </c>
      <c r="C10" s="18">
        <v>73738</v>
      </c>
      <c r="D10" s="18">
        <v>30384</v>
      </c>
      <c r="E10" s="18">
        <v>527</v>
      </c>
      <c r="F10" s="13"/>
      <c r="G10" s="13">
        <f t="shared" si="0"/>
        <v>104649</v>
      </c>
      <c r="I10" s="112"/>
      <c r="J10" s="112"/>
      <c r="K10" s="112"/>
      <c r="L10" s="112"/>
      <c r="M10" s="112"/>
      <c r="N10" s="112"/>
    </row>
    <row r="11" spans="2:14" x14ac:dyDescent="0.3">
      <c r="B11" s="81" t="s">
        <v>8</v>
      </c>
      <c r="C11" s="18">
        <v>14958</v>
      </c>
      <c r="D11" s="18">
        <v>7107</v>
      </c>
      <c r="E11" s="18">
        <v>597</v>
      </c>
      <c r="F11" s="13"/>
      <c r="G11" s="13">
        <f t="shared" si="0"/>
        <v>22662</v>
      </c>
      <c r="I11" s="112"/>
      <c r="J11" s="112"/>
      <c r="K11" s="112"/>
      <c r="L11" s="112"/>
      <c r="M11" s="112"/>
      <c r="N11" s="112"/>
    </row>
    <row r="12" spans="2:14" ht="15.6" x14ac:dyDescent="0.3">
      <c r="B12" s="58" t="s">
        <v>59</v>
      </c>
      <c r="C12" s="18">
        <v>11982</v>
      </c>
      <c r="D12" s="18">
        <v>6472</v>
      </c>
      <c r="E12" s="18">
        <v>137</v>
      </c>
      <c r="F12" s="13"/>
      <c r="G12" s="13">
        <f t="shared" si="0"/>
        <v>18591</v>
      </c>
      <c r="I12" s="112"/>
      <c r="J12" s="112"/>
      <c r="K12" s="112"/>
      <c r="L12" s="112"/>
      <c r="M12" s="112"/>
      <c r="N12" s="112"/>
    </row>
    <row r="13" spans="2:14" x14ac:dyDescent="0.3">
      <c r="B13" s="58" t="s">
        <v>7</v>
      </c>
      <c r="C13" s="18">
        <v>42731</v>
      </c>
      <c r="D13" s="18">
        <v>16619</v>
      </c>
      <c r="E13" s="18">
        <v>669</v>
      </c>
      <c r="F13" s="13"/>
      <c r="G13" s="13">
        <f t="shared" si="0"/>
        <v>60019</v>
      </c>
      <c r="I13" s="112"/>
      <c r="J13" s="112"/>
      <c r="K13" s="112"/>
      <c r="L13" s="112"/>
      <c r="M13" s="112"/>
      <c r="N13" s="112"/>
    </row>
    <row r="14" spans="2:14" x14ac:dyDescent="0.3">
      <c r="B14" s="81" t="s">
        <v>107</v>
      </c>
      <c r="C14" s="18">
        <v>2963</v>
      </c>
      <c r="D14" s="18">
        <v>738</v>
      </c>
      <c r="E14" s="18">
        <v>1230</v>
      </c>
      <c r="F14" s="13"/>
      <c r="G14" s="13">
        <f t="shared" si="0"/>
        <v>4931</v>
      </c>
      <c r="I14" s="112"/>
      <c r="J14" s="112"/>
      <c r="K14" s="112"/>
      <c r="L14" s="112"/>
      <c r="M14" s="112"/>
      <c r="N14" s="112"/>
    </row>
    <row r="15" spans="2:14" x14ac:dyDescent="0.3">
      <c r="B15" s="93" t="s">
        <v>149</v>
      </c>
      <c r="C15" s="13">
        <f>SUM(C8:C14)</f>
        <v>230730.62089853609</v>
      </c>
      <c r="D15" s="13">
        <f>SUM(D8:D14)</f>
        <v>103617.45986875315</v>
      </c>
      <c r="E15" s="13">
        <f>SUM(E8:E14)</f>
        <v>9086.9192327107521</v>
      </c>
      <c r="F15" s="13">
        <f>SUM(F8:F14)</f>
        <v>0</v>
      </c>
      <c r="G15" s="13">
        <f>SUM(G8:G14)</f>
        <v>343435</v>
      </c>
      <c r="I15" s="112"/>
      <c r="J15" s="112"/>
      <c r="K15" s="112"/>
      <c r="L15" s="112"/>
      <c r="M15" s="112"/>
      <c r="N15" s="112"/>
    </row>
    <row r="16" spans="2:14" x14ac:dyDescent="0.3">
      <c r="B16" s="163"/>
      <c r="C16" s="13"/>
      <c r="D16" s="13"/>
      <c r="E16" s="13"/>
      <c r="F16" s="13"/>
      <c r="G16" s="13"/>
      <c r="I16" s="112"/>
      <c r="J16" s="112"/>
      <c r="K16" s="112"/>
      <c r="L16" s="112"/>
      <c r="M16" s="112"/>
      <c r="N16" s="112"/>
    </row>
    <row r="17" spans="2:14" x14ac:dyDescent="0.3">
      <c r="B17" s="93" t="s">
        <v>114</v>
      </c>
      <c r="C17" s="13"/>
      <c r="D17" s="13"/>
      <c r="E17" s="13"/>
      <c r="F17" s="13"/>
      <c r="G17" s="13"/>
      <c r="I17" s="112"/>
      <c r="J17" s="112"/>
      <c r="K17" s="112"/>
      <c r="L17" s="112"/>
      <c r="M17" s="112"/>
      <c r="N17" s="112"/>
    </row>
    <row r="18" spans="2:14" x14ac:dyDescent="0.3">
      <c r="B18" s="162" t="s">
        <v>121</v>
      </c>
      <c r="C18" s="18">
        <v>11</v>
      </c>
      <c r="D18" s="18">
        <v>175</v>
      </c>
      <c r="E18" s="184">
        <v>2</v>
      </c>
      <c r="F18" s="18"/>
      <c r="G18" s="13">
        <f t="shared" ref="G18:G21" si="1">SUM(C18:F18)</f>
        <v>188</v>
      </c>
      <c r="I18" s="112"/>
      <c r="J18" s="112"/>
      <c r="K18" s="112"/>
      <c r="L18" s="112"/>
      <c r="M18" s="112"/>
      <c r="N18" s="112"/>
    </row>
    <row r="19" spans="2:14" x14ac:dyDescent="0.3">
      <c r="B19" s="58" t="s">
        <v>122</v>
      </c>
      <c r="C19" s="18">
        <v>2153</v>
      </c>
      <c r="D19" s="18">
        <v>1104</v>
      </c>
      <c r="E19" s="18">
        <v>25</v>
      </c>
      <c r="F19" s="18"/>
      <c r="G19" s="13">
        <f t="shared" si="1"/>
        <v>3282</v>
      </c>
      <c r="I19" s="112"/>
      <c r="J19" s="112"/>
      <c r="K19" s="112"/>
      <c r="L19" s="112"/>
      <c r="M19" s="112"/>
      <c r="N19" s="112"/>
    </row>
    <row r="20" spans="2:14" x14ac:dyDescent="0.3">
      <c r="B20" s="81" t="s">
        <v>123</v>
      </c>
      <c r="C20" s="18">
        <v>7731</v>
      </c>
      <c r="D20" s="18">
        <v>3514</v>
      </c>
      <c r="E20" s="18">
        <v>68</v>
      </c>
      <c r="F20" s="18"/>
      <c r="G20" s="13">
        <f t="shared" si="1"/>
        <v>11313</v>
      </c>
      <c r="I20" s="112"/>
      <c r="J20" s="112"/>
      <c r="K20" s="112"/>
      <c r="L20" s="112"/>
      <c r="M20" s="112"/>
      <c r="N20" s="112"/>
    </row>
    <row r="21" spans="2:14" ht="26.9" x14ac:dyDescent="0.3">
      <c r="B21" s="81" t="s">
        <v>131</v>
      </c>
      <c r="C21" s="18">
        <v>4764</v>
      </c>
      <c r="D21" s="18">
        <v>2364</v>
      </c>
      <c r="E21" s="18">
        <v>-122</v>
      </c>
      <c r="F21" s="18"/>
      <c r="G21" s="13">
        <f t="shared" si="1"/>
        <v>7006</v>
      </c>
      <c r="I21" s="112"/>
      <c r="J21" s="112"/>
      <c r="K21" s="112"/>
      <c r="L21" s="112"/>
      <c r="M21" s="112"/>
      <c r="N21" s="112"/>
    </row>
    <row r="22" spans="2:14" x14ac:dyDescent="0.3">
      <c r="B22" s="93" t="s">
        <v>129</v>
      </c>
      <c r="C22" s="13">
        <f>SUM(C18:C21)</f>
        <v>14659</v>
      </c>
      <c r="D22" s="13">
        <f t="shared" ref="D22:F22" si="2">SUM(D18:D21)</f>
        <v>7157</v>
      </c>
      <c r="E22" s="13">
        <f t="shared" si="2"/>
        <v>-27</v>
      </c>
      <c r="F22" s="13">
        <f t="shared" si="2"/>
        <v>0</v>
      </c>
      <c r="G22" s="13">
        <f>SUM(G18:G21)</f>
        <v>21789</v>
      </c>
      <c r="I22" s="112"/>
      <c r="J22" s="112"/>
      <c r="K22" s="112"/>
      <c r="L22" s="112"/>
      <c r="M22" s="112"/>
      <c r="N22" s="112"/>
    </row>
    <row r="23" spans="2:14" x14ac:dyDescent="0.3">
      <c r="B23" s="79"/>
      <c r="C23" s="79"/>
      <c r="D23" s="79"/>
      <c r="E23" s="79"/>
      <c r="F23" s="79"/>
      <c r="G23" s="79"/>
      <c r="I23" s="112"/>
      <c r="J23" s="112"/>
      <c r="K23" s="112"/>
      <c r="L23" s="112"/>
      <c r="M23" s="112"/>
      <c r="N23" s="112"/>
    </row>
    <row r="24" spans="2:14" x14ac:dyDescent="0.3">
      <c r="B24" s="258" t="s">
        <v>57</v>
      </c>
      <c r="C24" s="258"/>
      <c r="D24" s="258"/>
      <c r="E24" s="258"/>
      <c r="F24" s="258"/>
      <c r="G24" s="258"/>
      <c r="I24" s="112"/>
      <c r="J24" s="112"/>
      <c r="K24" s="112"/>
      <c r="L24" s="112"/>
      <c r="M24" s="112"/>
      <c r="N24" s="112"/>
    </row>
    <row r="25" spans="2:14" x14ac:dyDescent="0.3">
      <c r="B25" s="81" t="s">
        <v>9</v>
      </c>
      <c r="C25" s="18">
        <f>28177-162</f>
        <v>28015</v>
      </c>
      <c r="D25" s="18">
        <v>11147</v>
      </c>
      <c r="E25" s="18">
        <v>74</v>
      </c>
      <c r="F25" s="18"/>
      <c r="G25" s="13">
        <f t="shared" ref="G25:G34" si="3">SUM(C25:F25)</f>
        <v>39236</v>
      </c>
      <c r="I25" s="112"/>
      <c r="J25" s="112"/>
      <c r="K25" s="112"/>
      <c r="L25" s="112"/>
      <c r="M25" s="112"/>
      <c r="N25" s="112"/>
    </row>
    <row r="26" spans="2:14" x14ac:dyDescent="0.3">
      <c r="B26" s="81" t="s">
        <v>10</v>
      </c>
      <c r="C26" s="18">
        <v>9002</v>
      </c>
      <c r="D26" s="18">
        <f>3488-764</f>
        <v>2724</v>
      </c>
      <c r="E26" s="18">
        <f>74-61</f>
        <v>13</v>
      </c>
      <c r="F26" s="18"/>
      <c r="G26" s="13">
        <f t="shared" si="3"/>
        <v>11739</v>
      </c>
      <c r="I26" s="112"/>
      <c r="J26" s="112"/>
      <c r="K26" s="112"/>
      <c r="L26" s="112"/>
      <c r="M26" s="112"/>
      <c r="N26" s="112"/>
    </row>
    <row r="27" spans="2:14" x14ac:dyDescent="0.3">
      <c r="B27" s="81" t="s">
        <v>11</v>
      </c>
      <c r="C27" s="18"/>
      <c r="D27" s="18"/>
      <c r="E27" s="18"/>
      <c r="F27" s="18"/>
      <c r="G27" s="13">
        <f t="shared" si="3"/>
        <v>0</v>
      </c>
      <c r="I27" s="112"/>
      <c r="J27" s="112"/>
      <c r="K27" s="112"/>
      <c r="L27" s="112"/>
      <c r="M27" s="112"/>
      <c r="N27" s="112"/>
    </row>
    <row r="28" spans="2:14" x14ac:dyDescent="0.3">
      <c r="B28" s="81" t="s">
        <v>12</v>
      </c>
      <c r="C28" s="18">
        <v>31855</v>
      </c>
      <c r="D28" s="18">
        <v>14294</v>
      </c>
      <c r="E28" s="18">
        <v>488</v>
      </c>
      <c r="F28" s="18"/>
      <c r="G28" s="13">
        <f t="shared" si="3"/>
        <v>46637</v>
      </c>
      <c r="I28" s="112"/>
      <c r="J28" s="112"/>
      <c r="K28" s="112"/>
      <c r="L28" s="112"/>
      <c r="M28" s="112"/>
      <c r="N28" s="112"/>
    </row>
    <row r="29" spans="2:14" x14ac:dyDescent="0.3">
      <c r="B29" s="81" t="s">
        <v>13</v>
      </c>
      <c r="C29" s="18">
        <v>20534</v>
      </c>
      <c r="D29" s="18">
        <v>6354</v>
      </c>
      <c r="E29" s="18">
        <v>377</v>
      </c>
      <c r="F29" s="18"/>
      <c r="G29" s="13">
        <f t="shared" si="3"/>
        <v>27265</v>
      </c>
      <c r="I29" s="112"/>
      <c r="J29" s="112"/>
      <c r="K29" s="112"/>
      <c r="L29" s="112"/>
      <c r="M29" s="112"/>
      <c r="N29" s="112"/>
    </row>
    <row r="30" spans="2:14" x14ac:dyDescent="0.3">
      <c r="B30" s="81" t="s">
        <v>14</v>
      </c>
      <c r="C30" s="18">
        <v>1545</v>
      </c>
      <c r="D30" s="18">
        <v>223</v>
      </c>
      <c r="E30" s="18"/>
      <c r="F30" s="18"/>
      <c r="G30" s="13">
        <f t="shared" si="3"/>
        <v>1768</v>
      </c>
      <c r="I30" s="112"/>
      <c r="J30" s="112"/>
      <c r="K30" s="112"/>
      <c r="L30" s="112"/>
      <c r="M30" s="112"/>
      <c r="N30" s="112"/>
    </row>
    <row r="31" spans="2:14" x14ac:dyDescent="0.3">
      <c r="B31" s="81" t="s">
        <v>60</v>
      </c>
      <c r="C31" s="18">
        <v>-149</v>
      </c>
      <c r="D31" s="18">
        <v>-405</v>
      </c>
      <c r="E31" s="18">
        <v>-73</v>
      </c>
      <c r="F31" s="18"/>
      <c r="G31" s="13">
        <f t="shared" si="3"/>
        <v>-627</v>
      </c>
      <c r="I31" s="112"/>
      <c r="J31" s="112"/>
      <c r="K31" s="112"/>
      <c r="L31" s="112"/>
      <c r="M31" s="112"/>
      <c r="N31" s="112"/>
    </row>
    <row r="32" spans="2:14" x14ac:dyDescent="0.3">
      <c r="B32" s="81" t="s">
        <v>150</v>
      </c>
      <c r="C32" s="18">
        <v>-1</v>
      </c>
      <c r="D32" s="18"/>
      <c r="E32" s="18"/>
      <c r="F32" s="18"/>
      <c r="G32" s="13">
        <f t="shared" si="3"/>
        <v>-1</v>
      </c>
      <c r="I32" s="112"/>
      <c r="J32" s="112"/>
      <c r="K32" s="112"/>
      <c r="L32" s="112"/>
      <c r="M32" s="112"/>
      <c r="N32" s="112"/>
    </row>
    <row r="33" spans="2:14" x14ac:dyDescent="0.3">
      <c r="B33" s="81" t="s">
        <v>15</v>
      </c>
      <c r="C33" s="18">
        <v>19582</v>
      </c>
      <c r="D33" s="18">
        <v>4315</v>
      </c>
      <c r="E33" s="18">
        <v>32</v>
      </c>
      <c r="F33" s="18">
        <v>11025</v>
      </c>
      <c r="G33" s="13">
        <f t="shared" si="3"/>
        <v>34954</v>
      </c>
      <c r="I33" s="112"/>
      <c r="J33" s="112"/>
      <c r="K33" s="112"/>
      <c r="L33" s="112"/>
      <c r="M33" s="112"/>
      <c r="N33" s="112"/>
    </row>
    <row r="34" spans="2:14" ht="15.6" x14ac:dyDescent="0.3">
      <c r="B34" s="81" t="s">
        <v>153</v>
      </c>
      <c r="C34" s="18">
        <f>-2029+19840-3120</f>
        <v>14691</v>
      </c>
      <c r="D34" s="18">
        <f>2913+13442-85</f>
        <v>16270</v>
      </c>
      <c r="E34" s="18">
        <f>3161-459</f>
        <v>2702</v>
      </c>
      <c r="F34" s="18">
        <f>301253+499925</f>
        <v>801178</v>
      </c>
      <c r="G34" s="13">
        <f t="shared" si="3"/>
        <v>834841</v>
      </c>
      <c r="I34" s="112"/>
      <c r="J34" s="112"/>
      <c r="K34" s="112"/>
      <c r="L34" s="112"/>
      <c r="M34" s="112"/>
      <c r="N34" s="112"/>
    </row>
    <row r="35" spans="2:14" x14ac:dyDescent="0.3">
      <c r="B35" s="30" t="s">
        <v>58</v>
      </c>
      <c r="C35" s="13">
        <f>SUM(C25:C34)</f>
        <v>125074</v>
      </c>
      <c r="D35" s="13">
        <f t="shared" ref="D35:G35" si="4">SUM(D25:D34)</f>
        <v>54922</v>
      </c>
      <c r="E35" s="13">
        <f t="shared" si="4"/>
        <v>3613</v>
      </c>
      <c r="F35" s="13">
        <f t="shared" si="4"/>
        <v>812203</v>
      </c>
      <c r="G35" s="13">
        <f t="shared" si="4"/>
        <v>995812</v>
      </c>
      <c r="I35" s="112"/>
      <c r="J35" s="112"/>
      <c r="K35" s="112"/>
      <c r="L35" s="112"/>
      <c r="M35" s="112"/>
      <c r="N35" s="112"/>
    </row>
    <row r="36" spans="2:14" x14ac:dyDescent="0.3">
      <c r="B36" s="115"/>
      <c r="C36" s="116"/>
      <c r="D36" s="116"/>
      <c r="E36" s="116"/>
      <c r="F36" s="116"/>
      <c r="G36" s="116"/>
    </row>
    <row r="37" spans="2:14" s="117" customFormat="1" x14ac:dyDescent="0.3">
      <c r="B37" s="124"/>
      <c r="C37" s="124"/>
      <c r="D37" s="124"/>
      <c r="E37" s="124"/>
      <c r="F37" s="177" t="s">
        <v>128</v>
      </c>
      <c r="G37" s="153"/>
    </row>
    <row r="38" spans="2:14" s="14" customFormat="1" ht="15.05" customHeight="1" x14ac:dyDescent="0.3">
      <c r="B38" s="249" t="s">
        <v>147</v>
      </c>
      <c r="C38" s="249"/>
      <c r="D38" s="249"/>
      <c r="E38" s="249"/>
      <c r="F38" s="249"/>
      <c r="G38" s="249"/>
    </row>
    <row r="39" spans="2:14" s="14" customFormat="1" ht="17.2" customHeight="1" x14ac:dyDescent="0.3">
      <c r="B39" s="231" t="s">
        <v>151</v>
      </c>
      <c r="C39" s="231"/>
      <c r="D39" s="231"/>
      <c r="E39" s="231"/>
      <c r="F39" s="231"/>
      <c r="G39" s="231"/>
    </row>
    <row r="40" spans="2:14" s="14" customFormat="1" ht="15.05" customHeight="1" x14ac:dyDescent="0.3">
      <c r="B40" s="249" t="s">
        <v>158</v>
      </c>
      <c r="C40" s="249"/>
      <c r="D40" s="249"/>
      <c r="E40" s="249"/>
      <c r="F40" s="249"/>
      <c r="G40" s="249"/>
    </row>
    <row r="41" spans="2:14" s="14" customFormat="1" ht="34" customHeight="1" x14ac:dyDescent="0.3">
      <c r="B41" s="231" t="s">
        <v>159</v>
      </c>
      <c r="C41" s="231"/>
      <c r="D41" s="231"/>
      <c r="E41" s="231"/>
      <c r="F41" s="231"/>
      <c r="G41" s="231"/>
    </row>
    <row r="42" spans="2:14" s="16" customFormat="1" ht="47.95" customHeight="1" x14ac:dyDescent="0.3">
      <c r="B42" s="231" t="s">
        <v>180</v>
      </c>
      <c r="C42" s="231"/>
      <c r="D42" s="231"/>
      <c r="E42" s="231"/>
      <c r="F42" s="231"/>
      <c r="G42" s="231"/>
    </row>
    <row r="43" spans="2:14" s="14" customFormat="1" ht="12.9" x14ac:dyDescent="0.3">
      <c r="B43" s="118"/>
      <c r="C43" s="125"/>
      <c r="D43" s="125"/>
      <c r="E43" s="125"/>
      <c r="F43" s="125"/>
      <c r="G43" s="126"/>
    </row>
    <row r="44" spans="2:14" s="127" customFormat="1" ht="26.5" customHeight="1" x14ac:dyDescent="0.3">
      <c r="B44" s="250"/>
      <c r="C44" s="250"/>
      <c r="D44" s="250"/>
      <c r="E44" s="250"/>
      <c r="F44" s="250"/>
      <c r="G44" s="250"/>
    </row>
  </sheetData>
  <mergeCells count="10">
    <mergeCell ref="B44:G44"/>
    <mergeCell ref="B38:G38"/>
    <mergeCell ref="B40:G40"/>
    <mergeCell ref="B41:G41"/>
    <mergeCell ref="E4:G4"/>
    <mergeCell ref="B6:G6"/>
    <mergeCell ref="B7:G7"/>
    <mergeCell ref="B24:G24"/>
    <mergeCell ref="B42:G42"/>
    <mergeCell ref="B39:G39"/>
  </mergeCells>
  <hyperlinks>
    <hyperlink ref="B2" location="'Investment in General Practice'!A1" display="Return to Contents" xr:uid="{E274307B-17AA-40C6-B6C3-EBBD7E75EF07}"/>
  </hyperlinks>
  <pageMargins left="0.39370078740157483" right="0.19685039370078741" top="0.19685039370078741" bottom="0.19685039370078741" header="0" footer="0"/>
  <pageSetup paperSize="9" fitToHeight="0" orientation="portrait"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B871-97E7-4191-AD46-F2FB71A0D303}">
  <sheetPr>
    <tabColor theme="0" tint="-0.14999847407452621"/>
    <pageSetUpPr fitToPage="1"/>
  </sheetPr>
  <dimension ref="B1:C34"/>
  <sheetViews>
    <sheetView showGridLines="0" workbookViewId="0">
      <selection activeCell="C5" sqref="C5"/>
    </sheetView>
  </sheetViews>
  <sheetFormatPr defaultColWidth="9.09765625" defaultRowHeight="14" x14ac:dyDescent="0.3"/>
  <cols>
    <col min="1" max="1" width="9.09765625" style="24"/>
    <col min="2" max="2" width="12.09765625" style="24" customWidth="1"/>
    <col min="3" max="3" width="90.69921875" style="24" customWidth="1"/>
    <col min="4" max="16384" width="9.09765625" style="24"/>
  </cols>
  <sheetData>
    <row r="1" spans="2:3" ht="25" customHeight="1" x14ac:dyDescent="0.3">
      <c r="B1" s="188" t="s">
        <v>43</v>
      </c>
      <c r="C1" s="195"/>
    </row>
    <row r="2" spans="2:3" ht="15.05" x14ac:dyDescent="0.3">
      <c r="B2" s="259" t="s">
        <v>73</v>
      </c>
      <c r="C2" s="259"/>
    </row>
    <row r="3" spans="2:3" ht="15.05" x14ac:dyDescent="0.3">
      <c r="B3" s="196"/>
      <c r="C3" s="196"/>
    </row>
    <row r="4" spans="2:3" x14ac:dyDescent="0.3">
      <c r="B4" s="197" t="s">
        <v>93</v>
      </c>
      <c r="C4" s="195"/>
    </row>
    <row r="5" spans="2:3" ht="27.4" x14ac:dyDescent="0.3">
      <c r="B5" s="198" t="s">
        <v>74</v>
      </c>
      <c r="C5" s="199" t="s">
        <v>75</v>
      </c>
    </row>
    <row r="6" spans="2:3" ht="27.4" x14ac:dyDescent="0.3">
      <c r="B6" s="198" t="s">
        <v>77</v>
      </c>
      <c r="C6" s="200" t="s">
        <v>76</v>
      </c>
    </row>
    <row r="7" spans="2:3" x14ac:dyDescent="0.3">
      <c r="B7" s="201"/>
      <c r="C7" s="201"/>
    </row>
    <row r="8" spans="2:3" s="128" customFormat="1" ht="15.05" customHeight="1" x14ac:dyDescent="0.3">
      <c r="B8" s="260" t="s">
        <v>111</v>
      </c>
      <c r="C8" s="260"/>
    </row>
    <row r="9" spans="2:3" ht="27.4" x14ac:dyDescent="0.3">
      <c r="B9" s="202" t="s">
        <v>74</v>
      </c>
      <c r="C9" s="203" t="s">
        <v>89</v>
      </c>
    </row>
    <row r="10" spans="2:3" ht="40.85" x14ac:dyDescent="0.3">
      <c r="B10" s="198" t="s">
        <v>77</v>
      </c>
      <c r="C10" s="204" t="s">
        <v>154</v>
      </c>
    </row>
    <row r="11" spans="2:3" x14ac:dyDescent="0.3">
      <c r="B11" s="201"/>
      <c r="C11" s="201"/>
    </row>
    <row r="12" spans="2:3" x14ac:dyDescent="0.3">
      <c r="B12" s="197" t="s">
        <v>155</v>
      </c>
      <c r="C12" s="201"/>
    </row>
    <row r="13" spans="2:3" ht="20.95" customHeight="1" x14ac:dyDescent="0.3">
      <c r="B13" s="198" t="s">
        <v>74</v>
      </c>
      <c r="C13" s="205" t="s">
        <v>98</v>
      </c>
    </row>
    <row r="14" spans="2:3" ht="27.4" x14ac:dyDescent="0.3">
      <c r="B14" s="198" t="s">
        <v>77</v>
      </c>
      <c r="C14" s="204" t="s">
        <v>78</v>
      </c>
    </row>
    <row r="15" spans="2:3" x14ac:dyDescent="0.3">
      <c r="B15" s="195"/>
      <c r="C15" s="201"/>
    </row>
    <row r="16" spans="2:3" ht="15.05" x14ac:dyDescent="0.3">
      <c r="B16" s="206" t="s">
        <v>156</v>
      </c>
      <c r="C16" s="201"/>
    </row>
    <row r="17" spans="2:3" s="187" customFormat="1" ht="26.9" x14ac:dyDescent="0.3">
      <c r="B17" s="198" t="s">
        <v>74</v>
      </c>
      <c r="C17" s="205" t="s">
        <v>79</v>
      </c>
    </row>
    <row r="18" spans="2:3" ht="26.9" x14ac:dyDescent="0.3">
      <c r="B18" s="198" t="s">
        <v>77</v>
      </c>
      <c r="C18" s="70" t="s">
        <v>80</v>
      </c>
    </row>
    <row r="19" spans="2:3" x14ac:dyDescent="0.3">
      <c r="B19" s="195"/>
      <c r="C19" s="201"/>
    </row>
    <row r="20" spans="2:3" ht="15.05" x14ac:dyDescent="0.3">
      <c r="B20" s="206" t="s">
        <v>157</v>
      </c>
      <c r="C20" s="201"/>
    </row>
    <row r="21" spans="2:3" ht="26.9" x14ac:dyDescent="0.3">
      <c r="B21" s="198" t="s">
        <v>74</v>
      </c>
      <c r="C21" s="207" t="s">
        <v>81</v>
      </c>
    </row>
    <row r="22" spans="2:3" ht="40.299999999999997" x14ac:dyDescent="0.3">
      <c r="B22" s="198" t="s">
        <v>77</v>
      </c>
      <c r="C22" s="70" t="s">
        <v>101</v>
      </c>
    </row>
    <row r="23" spans="2:3" x14ac:dyDescent="0.3">
      <c r="B23" s="195"/>
      <c r="C23" s="201"/>
    </row>
    <row r="24" spans="2:3" ht="15.05" x14ac:dyDescent="0.3">
      <c r="B24" s="206" t="s">
        <v>99</v>
      </c>
      <c r="C24" s="201"/>
    </row>
    <row r="25" spans="2:3" ht="27.4" x14ac:dyDescent="0.3">
      <c r="B25" s="198" t="s">
        <v>74</v>
      </c>
      <c r="C25" s="203" t="s">
        <v>82</v>
      </c>
    </row>
    <row r="26" spans="2:3" ht="46.5" customHeight="1" x14ac:dyDescent="0.3">
      <c r="B26" s="198" t="s">
        <v>77</v>
      </c>
      <c r="C26" s="208" t="s">
        <v>100</v>
      </c>
    </row>
    <row r="27" spans="2:3" x14ac:dyDescent="0.3">
      <c r="B27" s="195"/>
      <c r="C27" s="201"/>
    </row>
    <row r="28" spans="2:3" ht="15.05" x14ac:dyDescent="0.3">
      <c r="B28" s="206" t="s">
        <v>83</v>
      </c>
      <c r="C28" s="201"/>
    </row>
    <row r="29" spans="2:3" x14ac:dyDescent="0.3">
      <c r="B29" s="201" t="s">
        <v>84</v>
      </c>
      <c r="C29" s="207" t="s">
        <v>85</v>
      </c>
    </row>
    <row r="30" spans="2:3" ht="40.299999999999997" x14ac:dyDescent="0.3">
      <c r="B30" s="198" t="s">
        <v>77</v>
      </c>
      <c r="C30" s="70" t="s">
        <v>86</v>
      </c>
    </row>
    <row r="31" spans="2:3" x14ac:dyDescent="0.3">
      <c r="B31" s="195"/>
      <c r="C31" s="201"/>
    </row>
    <row r="32" spans="2:3" ht="15.05" x14ac:dyDescent="0.3">
      <c r="B32" s="206" t="s">
        <v>87</v>
      </c>
      <c r="C32" s="201"/>
    </row>
    <row r="33" spans="2:3" x14ac:dyDescent="0.3">
      <c r="B33" s="201" t="s">
        <v>74</v>
      </c>
      <c r="C33" s="207" t="s">
        <v>88</v>
      </c>
    </row>
    <row r="34" spans="2:3" x14ac:dyDescent="0.3">
      <c r="B34" s="198" t="s">
        <v>77</v>
      </c>
      <c r="C34" s="70" t="s">
        <v>92</v>
      </c>
    </row>
  </sheetData>
  <mergeCells count="2">
    <mergeCell ref="B2:C2"/>
    <mergeCell ref="B8:C8"/>
  </mergeCells>
  <hyperlinks>
    <hyperlink ref="C9" r:id="rId1" xr:uid="{9A8D20F7-0F8B-4BFB-A230-2ACDF42ADBEA}"/>
    <hyperlink ref="C5" r:id="rId2" xr:uid="{0351FE57-D9CB-4D43-9D58-E9E2DD67D2BD}"/>
    <hyperlink ref="C17" r:id="rId3" xr:uid="{0BC3DBD6-96B4-44AD-9BAF-7D48182E8B62}"/>
    <hyperlink ref="C21" r:id="rId4" xr:uid="{665EE040-7B41-4427-837F-C63F8980344F}"/>
    <hyperlink ref="C25" r:id="rId5" display="https://digital.nhs.uk/data-and-information/publications/statistical/general-and-personal-medical-services" xr:uid="{10188EB9-E717-4464-B030-72C39FF4B138}"/>
    <hyperlink ref="C29" r:id="rId6" xr:uid="{974AACE3-5D4E-4250-8CF1-5A90F6FBB604}"/>
    <hyperlink ref="C33" r:id="rId7" xr:uid="{11CD98BA-60E5-4963-A573-1928CB2AF522}"/>
    <hyperlink ref="B1" location="'Investment in General Practice'!A1" display="Return to Contents" xr:uid="{C3D6DC6C-3AC7-4E65-8C38-BF3F67493CF2}"/>
    <hyperlink ref="C13" r:id="rId8" xr:uid="{6A7641A0-EE8D-46A3-B079-F4FB5300964F}"/>
  </hyperlinks>
  <pageMargins left="0.39370078740157483" right="0.19685039370078741" top="0.19685039370078741" bottom="0.19685039370078741" header="0" footer="0"/>
  <pageSetup paperSize="9" scale="95" fitToHeight="0"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Investment in General Practice</vt:lpstr>
      <vt:lpstr>Table 1 </vt:lpstr>
      <vt:lpstr>Table 2 </vt:lpstr>
      <vt:lpstr>Fig 1 </vt:lpstr>
      <vt:lpstr>Table 3a</vt:lpstr>
      <vt:lpstr>Table 3b</vt:lpstr>
      <vt:lpstr>Table 3c</vt:lpstr>
      <vt:lpstr>Other Publications</vt:lpstr>
      <vt:lpstr>'Investment in General Practice'!_ftn1</vt:lpstr>
      <vt:lpstr>'Investment in General Practice'!_Hlk521578818</vt:lpstr>
      <vt:lpstr>'Fig 1 '!Print_Area</vt:lpstr>
      <vt:lpstr>'Investment in General Practice'!Print_Area</vt:lpstr>
      <vt:lpstr>'Other Publications'!Print_Area</vt:lpstr>
      <vt:lpstr>'Table 1 '!Print_Area</vt:lpstr>
      <vt:lpstr>'Table 2 '!Print_Area</vt:lpstr>
      <vt:lpstr>'Table 3a'!Print_Area</vt:lpstr>
      <vt:lpstr>'Table 3b'!Print_Area</vt:lpstr>
      <vt:lpstr>'Table 3c'!Print_Area</vt:lpstr>
      <vt:lpstr>'Table 3b'!Print_Titles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Kershaw</dc:creator>
  <cp:lastModifiedBy>Mike Kemp</cp:lastModifiedBy>
  <cp:lastPrinted>2020-10-09T13:35:41Z</cp:lastPrinted>
  <dcterms:created xsi:type="dcterms:W3CDTF">2018-04-25T13:22:21Z</dcterms:created>
  <dcterms:modified xsi:type="dcterms:W3CDTF">2021-03-24T07:53:52Z</dcterms:modified>
</cp:coreProperties>
</file>