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7.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nhs.sharepoint.com/sites/Nursing_nhsi/si/ipc/Open document library/National IPC Programme 2024-2029/01 NIPC Team Files/10 Data work/NIPCM SICPs/Final published version/"/>
    </mc:Choice>
  </mc:AlternateContent>
  <xr:revisionPtr revIDLastSave="64" documentId="8_{DDBC8B05-CBBD-48B6-BB7E-1E0230DC0730}" xr6:coauthVersionLast="47" xr6:coauthVersionMax="47" xr10:uidLastSave="{7E569C55-9858-49BB-BDA4-1037FBD95C19}"/>
  <bookViews>
    <workbookView xWindow="-110" yWindow="-110" windowWidth="22780" windowHeight="14540" tabRatio="936" xr2:uid="{0C9BFD67-0ECF-402F-BB1B-AB3958289898}"/>
  </bookViews>
  <sheets>
    <sheet name="Title page" sheetId="4" r:id="rId1"/>
    <sheet name="Introduction" sheetId="2" r:id="rId2"/>
    <sheet name="Instructions for use" sheetId="5" r:id="rId3"/>
    <sheet name="Contents Page" sheetId="20" r:id="rId4"/>
    <sheet name="1. Patient Placement" sheetId="10" r:id="rId5"/>
    <sheet name="2. Hand Hygiene" sheetId="22" r:id="rId6"/>
    <sheet name="3. Respiratory and cough hygien" sheetId="11" r:id="rId7"/>
    <sheet name="4. Personal Protective Equipmen" sheetId="12" r:id="rId8"/>
    <sheet name="5. Safe Management of Equipment" sheetId="13" r:id="rId9"/>
    <sheet name="6. Safe Management of Environme" sheetId="14" r:id="rId10"/>
    <sheet name="7. Safe Management of Linen" sheetId="15" r:id="rId11"/>
    <sheet name="8. Safe Managment of Blood and " sheetId="16" r:id="rId12"/>
    <sheet name="9. Safe Management of Waste" sheetId="17" r:id="rId13"/>
    <sheet name="10. Occupational Safety. Preven" sheetId="18" r:id="rId14"/>
    <sheet name="Summary Report" sheetId="24" r:id="rId15"/>
    <sheet name="Section Summary Charts " sheetId="6" r:id="rId16"/>
    <sheet name="Overall Summary Charts" sheetId="8" r:id="rId17"/>
    <sheet name="Data " sheetId="7" state="hidden" r:id="rId18"/>
  </sheets>
  <definedNames>
    <definedName name="faraj">#REF!</definedName>
    <definedName name="jdkj">#REF!</definedName>
    <definedName name="onepointfiv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22" l="1"/>
  <c r="C38" i="13"/>
  <c r="C25" i="13"/>
  <c r="C48" i="22"/>
  <c r="H48" i="22" a="1"/>
  <c r="H48" i="22" s="1"/>
  <c r="H18" i="22" a="1"/>
  <c r="H18" i="22" s="1"/>
  <c r="C16" i="10"/>
  <c r="D16" i="10" a="1"/>
  <c r="D16" i="10" s="1"/>
  <c r="H23" i="22" a="1"/>
  <c r="H23" i="22" s="1"/>
  <c r="H32" i="22" a="1"/>
  <c r="H32" i="22" s="1"/>
  <c r="K6" i="7"/>
  <c r="K7" i="7"/>
  <c r="K8" i="7"/>
  <c r="K5" i="7"/>
  <c r="J6" i="7"/>
  <c r="J7" i="7"/>
  <c r="J8" i="7"/>
  <c r="J5" i="7"/>
  <c r="I6" i="7"/>
  <c r="I7" i="7"/>
  <c r="I8" i="7"/>
  <c r="I5" i="7"/>
  <c r="H6" i="7"/>
  <c r="H7" i="7"/>
  <c r="H8" i="7"/>
  <c r="H5" i="7"/>
  <c r="G6" i="7"/>
  <c r="G7" i="7"/>
  <c r="G8" i="7"/>
  <c r="G5" i="7"/>
  <c r="F6" i="7"/>
  <c r="F7" i="7"/>
  <c r="F8" i="7"/>
  <c r="F5" i="7"/>
  <c r="E6" i="7"/>
  <c r="E7" i="7"/>
  <c r="E8" i="7"/>
  <c r="E5" i="7"/>
  <c r="D6" i="7"/>
  <c r="D7" i="7"/>
  <c r="D8" i="7"/>
  <c r="D5" i="7"/>
  <c r="C6" i="7"/>
  <c r="C7" i="7"/>
  <c r="C8" i="7"/>
  <c r="C5" i="7"/>
  <c r="B6" i="7"/>
  <c r="B7" i="7"/>
  <c r="B8" i="7"/>
  <c r="B5" i="7"/>
  <c r="G26" i="24"/>
  <c r="G25" i="24"/>
  <c r="G27" i="24"/>
  <c r="G28" i="24"/>
  <c r="G30" i="24"/>
  <c r="G31" i="24"/>
  <c r="G32" i="24"/>
  <c r="G23" i="24"/>
  <c r="G34" i="24"/>
  <c r="G35" i="24"/>
  <c r="G22" i="24"/>
  <c r="G37" i="24"/>
  <c r="G20" i="24"/>
  <c r="G39" i="24"/>
  <c r="G18" i="24"/>
  <c r="G40" i="24"/>
  <c r="G17" i="24"/>
  <c r="G16" i="24"/>
  <c r="G42" i="24"/>
  <c r="G13" i="24"/>
  <c r="G43" i="24"/>
  <c r="G15" i="24"/>
  <c r="B24" i="7" l="1"/>
  <c r="B23" i="7"/>
  <c r="B22" i="7"/>
  <c r="B21" i="7"/>
  <c r="E15" i="24"/>
  <c r="E13" i="24"/>
  <c r="D15" i="16" a="1"/>
  <c r="D15" i="16" s="1"/>
  <c r="D38" i="13" a="1"/>
  <c r="D38" i="13" s="1"/>
  <c r="D28" i="24" s="1"/>
  <c r="D21" i="18" a="1"/>
  <c r="D21" i="18" s="1"/>
  <c r="E40" i="24"/>
  <c r="D17" i="18" a="1"/>
  <c r="D17" i="18" s="1"/>
  <c r="D25" i="17" a="1"/>
  <c r="D25" i="17" s="1"/>
  <c r="D19" i="17" a="1"/>
  <c r="D19" i="17" s="1"/>
  <c r="E18" i="24"/>
  <c r="E17" i="24"/>
  <c r="E16" i="24"/>
  <c r="D25" i="15" a="1"/>
  <c r="D25" i="15" s="1"/>
  <c r="D35" i="24" s="1"/>
  <c r="D18" i="15" a="1"/>
  <c r="D18" i="15" s="1"/>
  <c r="D34" i="24" s="1"/>
  <c r="D31" i="14" a="1"/>
  <c r="D31" i="14" s="1"/>
  <c r="D32" i="24" s="1"/>
  <c r="D24" i="14" a="1"/>
  <c r="D24" i="14" s="1"/>
  <c r="D31" i="24" s="1"/>
  <c r="D16" i="14" a="1"/>
  <c r="D16" i="14" s="1"/>
  <c r="D30" i="24" s="1"/>
  <c r="E20" i="24"/>
  <c r="D25" i="13" a="1"/>
  <c r="D25" i="13" s="1"/>
  <c r="D27" i="24" s="1"/>
  <c r="E23" i="24"/>
  <c r="D20" i="13" a="1"/>
  <c r="D20" i="13" s="1"/>
  <c r="D26" i="24" s="1"/>
  <c r="E22" i="24"/>
  <c r="D13" i="13" a="1"/>
  <c r="D13" i="13" s="1"/>
  <c r="D25" i="24" s="1"/>
  <c r="E28" i="24"/>
  <c r="D24" i="12" a="1"/>
  <c r="D24" i="12" s="1"/>
  <c r="D23" i="24" s="1"/>
  <c r="E27" i="24"/>
  <c r="E26" i="24"/>
  <c r="E25" i="24"/>
  <c r="D18" i="12" a="1"/>
  <c r="D18" i="12" s="1"/>
  <c r="D22" i="24" s="1"/>
  <c r="D16" i="11" a="1"/>
  <c r="D16" i="11" s="1"/>
  <c r="D20" i="24" s="1"/>
  <c r="E32" i="24"/>
  <c r="E31" i="24"/>
  <c r="D18" i="24"/>
  <c r="E30" i="24"/>
  <c r="D17" i="24"/>
  <c r="D16" i="24"/>
  <c r="E35" i="24"/>
  <c r="E34" i="24"/>
  <c r="D15" i="24"/>
  <c r="E37" i="24" l="1"/>
  <c r="D37" i="24"/>
  <c r="E39" i="24" l="1"/>
  <c r="D40" i="24"/>
  <c r="D39" i="24"/>
  <c r="E43" i="24"/>
  <c r="E42" i="24"/>
  <c r="D43" i="24"/>
  <c r="D42" i="24"/>
  <c r="D13" i="24"/>
  <c r="J17" i="24"/>
  <c r="J13" i="24"/>
  <c r="J15" i="24"/>
  <c r="G37" i="13"/>
  <c r="G34" i="13"/>
  <c r="G33" i="13"/>
  <c r="C21" i="18"/>
  <c r="C43" i="24" s="1"/>
  <c r="C17" i="18"/>
  <c r="C42" i="24" s="1"/>
  <c r="C25" i="17"/>
  <c r="C40" i="24" s="1"/>
  <c r="C19" i="17"/>
  <c r="C39" i="24" s="1"/>
  <c r="C15" i="16"/>
  <c r="C37" i="24" s="1"/>
  <c r="C25" i="15"/>
  <c r="C35" i="24" s="1"/>
  <c r="C18" i="15"/>
  <c r="C34" i="24" s="1"/>
  <c r="C31" i="14"/>
  <c r="C32" i="24" s="1"/>
  <c r="C24" i="14"/>
  <c r="C31" i="24" s="1"/>
  <c r="C16" i="14"/>
  <c r="C30" i="24" s="1"/>
  <c r="C28" i="24"/>
  <c r="C27" i="24"/>
  <c r="C20" i="13"/>
  <c r="C26" i="24" s="1"/>
  <c r="C13" i="13"/>
  <c r="C25" i="24" s="1"/>
  <c r="C24" i="12"/>
  <c r="C23" i="24" s="1"/>
  <c r="C18" i="12"/>
  <c r="C22" i="24" s="1"/>
  <c r="C16" i="11"/>
  <c r="C20" i="24" s="1"/>
  <c r="C18" i="24" a="1"/>
  <c r="C18" i="24" s="1"/>
  <c r="C32" i="22"/>
  <c r="C17" i="24" s="1" a="1"/>
  <c r="C17" i="24" s="1"/>
  <c r="C16" i="24" a="1"/>
  <c r="C16" i="24" s="1"/>
  <c r="C18" i="22"/>
  <c r="C15" i="24" s="1" a="1"/>
  <c r="C15" i="24" s="1"/>
  <c r="C13" i="24"/>
  <c r="G30" i="13" l="1"/>
  <c r="H15" i="18" l="1"/>
  <c r="H14" i="18"/>
  <c r="H13" i="18"/>
  <c r="H12" i="18"/>
  <c r="H15" i="17"/>
  <c r="H14" i="17"/>
  <c r="H13" i="17"/>
  <c r="H12" i="17"/>
  <c r="H14" i="16"/>
  <c r="H13" i="16"/>
  <c r="H12" i="16"/>
  <c r="H15" i="15"/>
  <c r="H14" i="15"/>
  <c r="H13" i="15"/>
  <c r="H12" i="15"/>
  <c r="G30" i="14"/>
  <c r="G18" i="14"/>
  <c r="G14" i="14"/>
  <c r="G13" i="14"/>
  <c r="G12" i="14"/>
  <c r="G17" i="13"/>
  <c r="G16" i="13"/>
  <c r="G15" i="13"/>
  <c r="G12" i="13"/>
  <c r="G22" i="12"/>
  <c r="G15" i="12"/>
  <c r="G14" i="12"/>
  <c r="G13" i="12"/>
  <c r="G12" i="12"/>
  <c r="G15" i="11"/>
  <c r="G14" i="11"/>
  <c r="G13" i="11"/>
  <c r="G12" i="11"/>
  <c r="G14" i="10"/>
  <c r="G13" i="10"/>
  <c r="G1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<sst xmlns="http://schemas.openxmlformats.org/spreadsheetml/2006/main" count="417" uniqueCount="193">
  <si>
    <t>Introduction</t>
  </si>
  <si>
    <t>Links</t>
  </si>
  <si>
    <t xml:space="preserve">1. Patient Placement </t>
  </si>
  <si>
    <t>2. Hand Hygiene</t>
  </si>
  <si>
    <t>3. Respiratory and cough hygiene</t>
  </si>
  <si>
    <t>4. Personal Protective Equipment (PPE)</t>
  </si>
  <si>
    <t>5. Safe Management of Equipment</t>
  </si>
  <si>
    <t xml:space="preserve">6. Safe Management of the Environment </t>
  </si>
  <si>
    <t>7. Safe Management of Linen</t>
  </si>
  <si>
    <t>8. Safe Management of blood and body fluid spillages</t>
  </si>
  <si>
    <t xml:space="preserve">9. Safe Management of waste </t>
  </si>
  <si>
    <t>10. Occupational safety: prevention of exposure (including sharps injuries)</t>
  </si>
  <si>
    <t>Patient placement/assessment of infection risk</t>
  </si>
  <si>
    <t>Element</t>
  </si>
  <si>
    <t>1. Non-compliant</t>
  </si>
  <si>
    <t>2. Partially compliant</t>
  </si>
  <si>
    <t>Standard Infection Control Precautions (SICPs) Compliance &amp;  Quality Improvement Data Collection Sheet</t>
  </si>
  <si>
    <t>Hand Hygiene</t>
  </si>
  <si>
    <t xml:space="preserve">RAG Status </t>
  </si>
  <si>
    <t>Comments/ Mitigations</t>
  </si>
  <si>
    <t>Hand Hygiene products and facilities</t>
  </si>
  <si>
    <t>3. Compliant</t>
  </si>
  <si>
    <t>Staff</t>
  </si>
  <si>
    <t>Opportunities/moments for hand hygiene (observing practice) (for each episode of care record number of moments available/met)</t>
  </si>
  <si>
    <t>Participants</t>
  </si>
  <si>
    <t xml:space="preserve">Appropriate volume of product dispensed </t>
  </si>
  <si>
    <t>Respiratory and cough hygiene</t>
  </si>
  <si>
    <t>Staff follow and promote the correct technique i.e. cover the nose and mouth with a disposable tissue when sneezing, coughing, wiping and blowing the nose; if unavailable use the crook of the arm</t>
  </si>
  <si>
    <t xml:space="preserve">Personal Protective Equipment (PPE) </t>
  </si>
  <si>
    <t>PPE is stored to prevent contamination in a clean, dry area until required and expiry dates adhered to</t>
  </si>
  <si>
    <t>Appropriate receptacles and decontamination processes are in place for all reusable PPE</t>
  </si>
  <si>
    <t>Correct use of PPE during a care episode (observing practice)</t>
  </si>
  <si>
    <t>During the care episode, gloves are removed/changed between tasks on the same patient and hand hygiene performed</t>
  </si>
  <si>
    <t>Safe management of equipment</t>
  </si>
  <si>
    <t xml:space="preserve">Sterile Equipment </t>
  </si>
  <si>
    <t>All packaging for sterile equipment is intact, with no obvious signs of contamination and any sterility indicators are consistent with the process being completed successfully</t>
  </si>
  <si>
    <t>Reusable non-invasive care equipment (observing practice)</t>
  </si>
  <si>
    <t>Reusable non-invasive care equipment is decontaminated between each use/between patients</t>
  </si>
  <si>
    <t>Reusable non-invasive care equipment is decontaminated after blood and/or body fluid contamination</t>
  </si>
  <si>
    <t>Reusable non-invasive care equipment is decontaminated at regular predefined intervals as part of an equipment cleaning protocol</t>
  </si>
  <si>
    <t>Staff can articulate the correct products and technique for decontaminating equipment contaminated with blood and body fluids</t>
  </si>
  <si>
    <t>Reusable non-invasive care equipment (protocols and documentation)</t>
  </si>
  <si>
    <t>There is evidence of planned preventative maintenance programmes for all medical devices and other care equipment</t>
  </si>
  <si>
    <t>Safe management of the environment</t>
  </si>
  <si>
    <t xml:space="preserve">State of the care environment </t>
  </si>
  <si>
    <t>Routine Cleaning</t>
  </si>
  <si>
    <t>Protocols are in place that include responsibility for; frequency of; and method of environmental decontamination</t>
  </si>
  <si>
    <t>Staff groups are aware of their environmental cleaning schedules for their area and clear on their specific responsibilities</t>
  </si>
  <si>
    <t>The environment is routinely cleaned in accordance with the National Cleaning Standards</t>
  </si>
  <si>
    <t>Wipes or cloths and detergent solutions are changed between tasks/surfaces and when dirty</t>
  </si>
  <si>
    <t xml:space="preserve">Environment checks </t>
  </si>
  <si>
    <t>Safe management of Linen</t>
  </si>
  <si>
    <t>Storage of linen</t>
  </si>
  <si>
    <t>Clean linen is stored off the floor in a clean, designated area</t>
  </si>
  <si>
    <t>If stored on a trolley, this is designated for this purpose and completely covered with an impervious covering/or door that can withstand decontamination</t>
  </si>
  <si>
    <t>Laundry receptacles are available as close as possible to the point of use</t>
  </si>
  <si>
    <t>All used/infectious linen is stored in a designated, safe, lockable area while awaiting collection</t>
  </si>
  <si>
    <t>Linen receptacles are not overfilled (not more than 2/3 full)</t>
  </si>
  <si>
    <t>There is no build-up of linen receptacles awaiting collection</t>
  </si>
  <si>
    <t>Handling of used/infectious linen (observe practice)</t>
  </si>
  <si>
    <t>Correct technique is used for handling linen (not rinsed shaken or sorted)</t>
  </si>
  <si>
    <t xml:space="preserve">The correct receptacle(s) are selected for used or infectious linen </t>
  </si>
  <si>
    <t>Linen is not rehandled once bagged</t>
  </si>
  <si>
    <t>Infectious linen bags/receptacle are tagged and dated</t>
  </si>
  <si>
    <t>Safe management of blood and body fluid spillages</t>
  </si>
  <si>
    <t>Spill kits are available, and staff know their location</t>
  </si>
  <si>
    <t>Safe management of Waste</t>
  </si>
  <si>
    <t>Waste is disposed of immediately and as close to the point of use as possible</t>
  </si>
  <si>
    <t>Waste is disposed of into the correct segregated colour coded waste bag or rigid container or sharps box if a sharp</t>
  </si>
  <si>
    <t>Liquid waste is rendered safe by adding a polymer gel or compound to the container prior to placing in an orange lidded leak proof bin or yellow lidded leak proof bin if contaminated by pharmaceuticals.</t>
  </si>
  <si>
    <t>Waste bags are not overfilled (no more than 2/3 full) and are securely tied using a plastic tie or secure knot using a ‘swan neck’ to close</t>
  </si>
  <si>
    <t>Waste is labelled and traceable back to ward/care area or department</t>
  </si>
  <si>
    <t xml:space="preserve">All waste is stored in a designated, safe, lockable area while awaiting collection. </t>
  </si>
  <si>
    <t>There is no build-up of waste receptacles awaiting collection</t>
  </si>
  <si>
    <t>Sharps waste</t>
  </si>
  <si>
    <t>Sharps bins are assembled correctly</t>
  </si>
  <si>
    <t>Sharps bins are labelled correctly with point of origin and date of assembly and disposal</t>
  </si>
  <si>
    <t>Temporary closure mechanisms are employed</t>
  </si>
  <si>
    <t>Sharps bins are not filled beyond the manufacturer’ fill line</t>
  </si>
  <si>
    <t>Occupational safety: prevention of exposure (including sharps injuries)</t>
  </si>
  <si>
    <t>Use and disposal of sharps (observing practice)</t>
  </si>
  <si>
    <t>Sharps are not passed directly hand to hand</t>
  </si>
  <si>
    <t>Needles are not re-sheathed/recapped or disassembled after use.</t>
  </si>
  <si>
    <t>If a safety device is being used, the safety mechanism is be deployed before disposal</t>
  </si>
  <si>
    <t>Needles and syringes are disposed of as 1 unit</t>
  </si>
  <si>
    <t>Staff knowledge and understanding</t>
  </si>
  <si>
    <t>Compliance rating by section</t>
  </si>
  <si>
    <t xml:space="preserve">Overall </t>
  </si>
  <si>
    <t>NA</t>
  </si>
  <si>
    <t>Areas of good practice</t>
  </si>
  <si>
    <t>Areas requiring improvement</t>
  </si>
  <si>
    <t>Areas requiring immediate action</t>
  </si>
  <si>
    <t xml:space="preserve">Correct selection of either hand washing or rubbing 
</t>
  </si>
  <si>
    <t>1. Rub hands palm to palm</t>
  </si>
  <si>
    <t>4. Backs of fingers to opposing palms with fingers interlocked</t>
  </si>
  <si>
    <t>6. Rotational rubbing, backwards and forwards with clasped fingers of right hand in left palm and vice versa</t>
  </si>
  <si>
    <t>Compliance %</t>
  </si>
  <si>
    <t>Date:</t>
  </si>
  <si>
    <t>Name of Auditor:</t>
  </si>
  <si>
    <t>Ward/Area:</t>
  </si>
  <si>
    <t>Organisation:</t>
  </si>
  <si>
    <t xml:space="preserve">NIPCM </t>
  </si>
  <si>
    <t xml:space="preserve">BAF </t>
  </si>
  <si>
    <t>NHS England » National infection prevention and control</t>
  </si>
  <si>
    <t>Technique (six step) washing or rubbing (observing practice)</t>
  </si>
  <si>
    <t>Patients with respiratory symptoms are provided with tissues, a dedicated receptacle e.g. bag, for used tissues, and hand hygiene facilities</t>
  </si>
  <si>
    <t>All used tissues are promptly disposed of into a waste bin or dedicated receptacle e.g. bag after use, and hand hygiene performed</t>
  </si>
  <si>
    <t>Patients are provided with advice on respiratory and cough hygiene and assistance where needed e.g. elderly, children</t>
  </si>
  <si>
    <t>Storage availability and appropriate use of PPE</t>
  </si>
  <si>
    <t>All PPE is changed immediately after each patient and/or after completing a procedure or task, and hand hygiene performed</t>
  </si>
  <si>
    <t xml:space="preserve">PPE is immediately disposed of into the correct waste stream or designated receptacle for reusable PPE
</t>
  </si>
  <si>
    <t>RAG Status</t>
  </si>
  <si>
    <t xml:space="preserve">An appropriate, locally approved product (detergent wipe or solution) is used to decontaminate reusable non-invasive care equipment </t>
  </si>
  <si>
    <t>Adequate and appropriate stocks of all required cleaning and disinfection products and materials are available. Check local policy for locally approved products and appropriate stock volumes</t>
  </si>
  <si>
    <t>The care environment is visibly clean, free from non-essential items and equipment to facilitate effective cleaning</t>
  </si>
  <si>
    <t>The care environment is well maintained, in a good state of repair, or, where there are areas that require repair, have estates reports been submitted</t>
  </si>
  <si>
    <t>Ventilation systems are appropriate for the care environment and there is evidence of regular ventilation assessments in compliance with the regulations set out in HTM:03-01.</t>
  </si>
  <si>
    <t>Water safety plans are in place for addressing all actions highlighted from water safety risk assessments in compliance with the regulations set out in HTM:04-01.</t>
  </si>
  <si>
    <t>Staff can articulate the correct products and technique for decontaminating the care environment</t>
  </si>
  <si>
    <t>Linen is placed immediately into the appropriate receptacle at the point of patient care and not placed on the floor or any other surfaces, or carried to another area i.e. sluice</t>
  </si>
  <si>
    <t>Used sharps are discarded at the point of use by the person generating the waste, into the correct sharps waste stream</t>
  </si>
  <si>
    <t xml:space="preserve"> Compliance %</t>
  </si>
  <si>
    <t xml:space="preserve">Equipment checks (identify 10 items of reusable equipment relevant to care area) </t>
  </si>
  <si>
    <t>Please specify item below, for example Commode</t>
  </si>
  <si>
    <t>Clinical hand wash basins are in a good state of repair, clean and clutter free</t>
  </si>
  <si>
    <t>Clinical hand wash basins are being used explicitly for hand hygiene purposes and not for any other reason e.g. disposal of liquids</t>
  </si>
  <si>
    <t>Clinical hand wash basins are adequately stocked with liquid soap and paper towel dispensers</t>
  </si>
  <si>
    <t>Liquid soap and paper towels are provided in wall-mounted dispensers</t>
  </si>
  <si>
    <t>Instructional posters on hand hygiene technique are displayed next to all hand hygiene facilities</t>
  </si>
  <si>
    <t>ABHR is available at the point of care, either worn as personal dispenser or wall-mounted</t>
  </si>
  <si>
    <t>All staff in clinical area are bare below the elbow.	(Exceptions for plain wedding ring, religious bangle that can be moved up for hand hygiene, and disposable oversleeves)</t>
  </si>
  <si>
    <t>All staff observed have clean, short fingernails free from artificial nails or nail products</t>
  </si>
  <si>
    <t>Staff are observed performing hand hygiene after the removal of PPE e.g. gloves</t>
  </si>
  <si>
    <t>1. Before touching a patient</t>
  </si>
  <si>
    <t>2. Before clean or aseptic procedures</t>
  </si>
  <si>
    <t>3. After body fluid exposure risk</t>
  </si>
  <si>
    <t>5. After touching a patient’s immediate surroundings</t>
  </si>
  <si>
    <t>2. Right palm over the back of the other hand with interlaced fingers and vice versa</t>
  </si>
  <si>
    <t>3. Palm to palm with fingers interlaced</t>
  </si>
  <si>
    <t>5. Rotational rubbing of left thumb clasped in right palm and vice versa</t>
  </si>
  <si>
    <t>All patients/individuals are promptly assessed for infection and/or colonisation risk on arrival/transfer at the care area</t>
  </si>
  <si>
    <t>Patients’ infectious status is continuously reviewed throughout their stay/period of care. If required, the patient is placed /isolated or cohorted accordingly whilst awaiting test results and documented in the patient’s notes</t>
  </si>
  <si>
    <t>The infection status of the patient is communicated prior to transfer to the receiving organisation, department, or transferring services ensuring correct management/placement</t>
  </si>
  <si>
    <t>Signage is displayed prior to and on entry to all health and care settings instructing patients with respiratory symptoms to inform receiving reception staff, immediately on their arrival</t>
  </si>
  <si>
    <t xml:space="preserve">Adequate and appropriate stocks of all required PPE are available (check local policy for baseline stocks and types of PPE required for that care environment)
</t>
  </si>
  <si>
    <t>No evidence (witnessed) of PPE being worn inappropriately for near patient administrative tasks e.g., when using the telephone, using a computer or tablet, writing in the patient chart; giving oral medications; distributing or collecting patient dietary trays.</t>
  </si>
  <si>
    <t>Facilities are available to support correct donning and doffing of PPE i.e. clear areas for donning and doffing with waste bins available at the point of removal</t>
  </si>
  <si>
    <t>PPE appropriate to the task/risk is selected (record any PPE selected/omitted incorrectly). If PPE selected is not judged to be appropriate on observation alone, ask the member of staff to explain their rationale/risk assessment process and either adjust score or provide education, accordingly</t>
  </si>
  <si>
    <t>An appropriate, locally approved product (detergent wipe or solution, or 1000ppm av. cl. for sanitary fittings) and technique is used to decontaminate the care environment</t>
  </si>
  <si>
    <t>Curtains are clean and free from dust and stains</t>
  </si>
  <si>
    <t>Bathrooms (including sinks, toilets) are clean and free from spillages</t>
  </si>
  <si>
    <t>The area is free from clutter (boxes not stored on the floor etc.)</t>
  </si>
  <si>
    <t xml:space="preserve">The area (including floor and high areas) is visibly clean and free from dust </t>
  </si>
  <si>
    <t>High touch areas e.g. door handles, bed rails, light switches, are visibly clean</t>
  </si>
  <si>
    <t>4. After touching a patient; and</t>
  </si>
  <si>
    <t>Standard Infection Control Precautions (SICPs) Monitoring Tool</t>
  </si>
  <si>
    <t xml:space="preserve">Summary Report </t>
  </si>
  <si>
    <t xml:space="preserve">2.Hand Hygiene </t>
  </si>
  <si>
    <t xml:space="preserve">4. Personal Protective Equipment </t>
  </si>
  <si>
    <t xml:space="preserve">5. Safe Management of Equipment </t>
  </si>
  <si>
    <t xml:space="preserve">3. Respiratory and Cough Hygiene </t>
  </si>
  <si>
    <t xml:space="preserve">6. Safe Management of Environment </t>
  </si>
  <si>
    <t>8. Safe management of blood and body fluid spillages</t>
  </si>
  <si>
    <t xml:space="preserve">9. Safe management of waste </t>
  </si>
  <si>
    <t>Patient Placement</t>
  </si>
  <si>
    <t>Actions</t>
  </si>
  <si>
    <t xml:space="preserve">Date of next visit: </t>
  </si>
  <si>
    <t>Yes/No/NA/Not Observed</t>
  </si>
  <si>
    <t xml:space="preserve">Elements not observed </t>
  </si>
  <si>
    <t>Is item in a good state of repair, visibly clean and free from dust, blood or body fluids? Yes/No/NA/ Not Observed</t>
  </si>
  <si>
    <t xml:space="preserve">                                                                                       </t>
  </si>
  <si>
    <t>1. Patient Safety</t>
  </si>
  <si>
    <t xml:space="preserve">2. Hand Hygiene </t>
  </si>
  <si>
    <t xml:space="preserve">4. Personal Protective equipment </t>
  </si>
  <si>
    <t xml:space="preserve">7. Safe Management of Linen </t>
  </si>
  <si>
    <t xml:space="preserve">9. Safe Management of Waste </t>
  </si>
  <si>
    <t>10. Occupational Safety (Prevention of exposure)</t>
  </si>
  <si>
    <t>If handwashing, hands are wet before application of soap</t>
  </si>
  <si>
    <t>If handwashing, hands are dried thoroughly using a disposable paper towel</t>
  </si>
  <si>
    <t xml:space="preserve">Staff are aware of the correct products, process and technique for managing a blood or body fluid spillage </t>
  </si>
  <si>
    <t>Any observed spillages are treated immediately and using the correct product, process and technique</t>
  </si>
  <si>
    <t>Staff are aware of the policy and process for managing and reporting a sharps injury/occupational exposure incident</t>
  </si>
  <si>
    <t>Staff correctly understand what a ’significant occupational exposure’ is</t>
  </si>
  <si>
    <t>Overall Summary Charts</t>
  </si>
  <si>
    <t>Section Summary Charts</t>
  </si>
  <si>
    <t>Summary Report</t>
  </si>
  <si>
    <t>Decontamination protocols are in place that include responsibility for; frequency of; and method of equipment decontamination</t>
  </si>
  <si>
    <t xml:space="preserve">Publication approval reference:PRN01181 </t>
  </si>
  <si>
    <t>7. Rub each wrist in a rotating manner with the opposite hand</t>
  </si>
  <si>
    <t>Adequate time taken to perform seven steps</t>
  </si>
  <si>
    <t>PPE is located close to the point of use within the clinical area. Where PPE must be stored in a secure location e.g. mental health settings, staff are aware of its location and have access.</t>
  </si>
  <si>
    <t>Technique (seven step) washing or rubbing (observing practice)</t>
  </si>
  <si>
    <t>Version 1.3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</si>
</sst>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sz val="24"/>
      <color rgb="FF005EB8"/>
      <name val="Arial"/>
      <family val="2"/>
    </font>
    <font>
      <sz val="11"/>
      <color rgb="FFFF0000"/>
      <name val="Calibri"/>
      <family val="2"/>
      <scheme val="minor"/>
    </font>
    <font>
      <u/>
      <sz val="11"/>
      <color theme="10"/>
      <name val="Calibri"/>
      <family val="2"/>
      <scheme val="minor"/>
    </font>
    <font>
      <sz val="24"/>
      <color theme="4" tint="-0.249977111117893"/>
      <name val="Arial"/>
      <family val="2"/>
    </font>
    <font>
      <sz val="11"/>
      <color rgb="FFFFFF00"/>
      <name val="Calibri"/>
      <family val="2"/>
      <scheme val="minor"/>
    </font>
    <font>
      <sz val="24"/>
      <color rgb="FF2F5597"/>
      <name val="Arial"/>
      <family val="2"/>
    </font>
    <font>
      <b/>
      <i/>
      <sz val="11"/>
      <color rgb="FF000000"/>
      <name val="Calibri"/>
      <family val="2"/>
      <scheme val="minor"/>
    </font>
    <font>
      <b/>
      <sz val="14"/>
      <color rgb="FF0070C0"/>
      <name val="Arial"/>
      <family val="2"/>
    </font>
    <font>
      <sz val="16"/>
      <color rgb="FF005EB8"/>
      <name val="Arial"/>
      <family val="2"/>
    </font>
    <font>
      <sz val="16"/>
      <color theme="1"/>
      <name val="Calibri"/>
      <family val="2"/>
      <scheme val="minor"/>
    </font>
    <font>
      <sz val="11"/>
      <color theme="1"/>
      <name val="Arial"/>
      <family val="2"/>
    </font>
    <font>
      <sz val="11"/>
      <color rgb="FF231F20"/>
      <name val="Arial"/>
      <family val="2"/>
    </font>
    <font>
      <b/>
      <sz val="20"/>
      <color theme="1"/>
      <name val="Calibri"/>
      <family val="2"/>
      <scheme val="minor"/>
    </font>
    <font>
      <b/>
      <sz val="11"/>
      <color rgb="FF231F20"/>
      <name val="Arial"/>
      <family val="2"/>
    </font>
    <font>
      <sz val="11"/>
      <color rgb="FF231F20"/>
      <name val="Arial"/>
      <family val="2"/>
    </font>
    <font>
      <sz val="11"/>
      <name val="Arial"/>
      <family val="2"/>
    </font>
    <font>
      <u/>
      <sz val="11"/>
      <color theme="10"/>
      <name val="Arial"/>
      <family val="2"/>
    </font>
    <font>
      <b/>
      <sz val="20"/>
      <color theme="1"/>
      <name val="Arial"/>
      <family val="2"/>
    </font>
    <font>
      <b/>
      <sz val="26"/>
      <color theme="1"/>
      <name val="Arial"/>
      <family val="2"/>
    </font>
    <font>
      <b/>
      <sz val="11"/>
      <color theme="1"/>
      <name val="Arial"/>
      <family val="2"/>
    </font>
    <font>
      <b/>
      <sz val="12"/>
      <color theme="1"/>
      <name val="Arial"/>
      <family val="2"/>
    </font>
    <font>
      <b/>
      <sz val="16"/>
      <color theme="1"/>
      <name val="Arial"/>
      <family val="2"/>
    </font>
    <font>
      <b/>
      <sz val="26"/>
      <name val="Arial"/>
      <family val="2"/>
    </font>
    <font>
      <sz val="11"/>
      <color rgb="FF222222"/>
      <name val="Arial"/>
      <family val="2"/>
    </font>
    <font>
      <sz val="11"/>
      <color rgb="FF202A30"/>
      <name val="Arial"/>
      <family val="2"/>
    </font>
    <font>
      <sz val="11"/>
      <color rgb="FFFF0000"/>
      <name val="Arial"/>
      <family val="2"/>
    </font>
    <font>
      <sz val="12"/>
      <color theme="1"/>
      <name val="Arial"/>
      <family val="2"/>
    </font>
    <font>
      <sz val="11"/>
      <color theme="1"/>
      <name val="Arial"/>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172">
    <xf numFmtId="0" fontId="0" fillId="0" borderId="0" xfId="0"/>
    <xf numFmtId="0" fontId="2" fillId="0" borderId="0" xfId="0" applyFont="1" applyAlignment="1">
      <alignment vertical="center"/>
    </xf>
    <xf numFmtId="0" fontId="5" fillId="0" borderId="0" xfId="0" applyFont="1"/>
    <xf numFmtId="0" fontId="0" fillId="0" borderId="1" xfId="0" applyBorder="1"/>
    <xf numFmtId="0" fontId="7" fillId="0" borderId="0" xfId="0" applyFont="1" applyAlignment="1">
      <alignment horizontal="left" vertical="center"/>
    </xf>
    <xf numFmtId="0" fontId="8" fillId="0" borderId="0" xfId="0" applyFont="1"/>
    <xf numFmtId="0" fontId="9" fillId="0" borderId="0" xfId="0" applyFont="1"/>
    <xf numFmtId="17" fontId="9" fillId="0" borderId="0" xfId="0" applyNumberFormat="1" applyFont="1"/>
    <xf numFmtId="0" fontId="1" fillId="0" borderId="0" xfId="0" applyFont="1"/>
    <xf numFmtId="0" fontId="10" fillId="0" borderId="0" xfId="0" applyFont="1" applyAlignment="1">
      <alignment vertical="center"/>
    </xf>
    <xf numFmtId="0" fontId="11" fillId="0" borderId="0" xfId="0" applyFont="1"/>
    <xf numFmtId="0" fontId="17" fillId="0" borderId="0" xfId="1" applyFont="1"/>
    <xf numFmtId="0" fontId="18" fillId="0" borderId="0" xfId="1" applyFont="1"/>
    <xf numFmtId="0" fontId="12" fillId="0" borderId="0" xfId="0" applyFont="1"/>
    <xf numFmtId="0" fontId="18" fillId="0" borderId="0" xfId="1" applyFont="1" applyAlignment="1">
      <alignment vertical="center"/>
    </xf>
    <xf numFmtId="0" fontId="12" fillId="0" borderId="1"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top" wrapText="1"/>
      <protection locked="0"/>
    </xf>
    <xf numFmtId="0" fontId="12" fillId="2" borderId="1" xfId="0" applyFont="1" applyFill="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2" xfId="0" applyFont="1" applyBorder="1" applyAlignment="1" applyProtection="1">
      <alignment horizontal="center" vertical="top" wrapText="1"/>
      <protection locked="0"/>
    </xf>
    <xf numFmtId="0" fontId="17" fillId="2" borderId="2" xfId="0" applyFont="1" applyFill="1" applyBorder="1" applyAlignment="1" applyProtection="1">
      <alignment horizontal="left" vertical="top" wrapText="1"/>
      <protection locked="0"/>
    </xf>
    <xf numFmtId="0" fontId="17" fillId="2" borderId="1" xfId="0" applyFont="1" applyFill="1" applyBorder="1" applyAlignment="1" applyProtection="1">
      <alignment horizontal="left" vertical="top" wrapText="1"/>
      <protection locked="0"/>
    </xf>
    <xf numFmtId="0" fontId="25" fillId="2" borderId="1" xfId="0" applyFont="1" applyFill="1" applyBorder="1" applyAlignment="1" applyProtection="1">
      <alignment horizontal="left" vertical="top" wrapText="1"/>
      <protection locked="0"/>
    </xf>
    <xf numFmtId="0" fontId="19" fillId="0" borderId="1" xfId="0" applyFont="1" applyBorder="1" applyAlignment="1" applyProtection="1">
      <alignment vertical="center" wrapText="1"/>
      <protection locked="0"/>
    </xf>
    <xf numFmtId="0" fontId="19" fillId="0" borderId="1" xfId="0" applyFont="1" applyBorder="1" applyAlignment="1" applyProtection="1">
      <alignment vertical="center"/>
      <protection locked="0"/>
    </xf>
    <xf numFmtId="0" fontId="12" fillId="0" borderId="5" xfId="0" applyFont="1" applyBorder="1" applyAlignment="1" applyProtection="1">
      <alignment horizontal="left" vertical="top" wrapText="1"/>
      <protection locked="0"/>
    </xf>
    <xf numFmtId="0" fontId="12" fillId="0" borderId="22" xfId="0" applyFont="1" applyBorder="1" applyAlignment="1" applyProtection="1">
      <alignment horizontal="center" vertical="center" wrapText="1"/>
      <protection locked="0"/>
    </xf>
    <xf numFmtId="0" fontId="12" fillId="2" borderId="5" xfId="0" applyFont="1" applyFill="1" applyBorder="1" applyAlignment="1" applyProtection="1">
      <alignment horizontal="left" vertical="top" wrapText="1"/>
      <protection locked="0"/>
    </xf>
    <xf numFmtId="0" fontId="17" fillId="2" borderId="20" xfId="0" applyFont="1" applyFill="1" applyBorder="1" applyAlignment="1" applyProtection="1">
      <alignment horizontal="left" vertical="top" wrapText="1"/>
      <protection locked="0"/>
    </xf>
    <xf numFmtId="0" fontId="25" fillId="2" borderId="5" xfId="0" applyFont="1" applyFill="1" applyBorder="1" applyAlignment="1" applyProtection="1">
      <alignment horizontal="left" vertical="top" wrapText="1"/>
      <protection locked="0"/>
    </xf>
    <xf numFmtId="0" fontId="12" fillId="0" borderId="5" xfId="0" applyFont="1" applyBorder="1" applyAlignment="1" applyProtection="1">
      <alignment horizontal="center" vertical="center" wrapText="1"/>
      <protection locked="0"/>
    </xf>
    <xf numFmtId="0" fontId="12" fillId="0" borderId="1" xfId="0" applyFont="1" applyBorder="1" applyAlignment="1" applyProtection="1">
      <alignment vertical="center" wrapText="1"/>
      <protection locked="0"/>
    </xf>
    <xf numFmtId="0" fontId="12" fillId="2" borderId="2" xfId="0" applyFont="1" applyFill="1" applyBorder="1" applyAlignment="1" applyProtection="1">
      <alignment horizontal="left" vertical="top" wrapText="1"/>
      <protection locked="0"/>
    </xf>
    <xf numFmtId="0" fontId="12" fillId="0" borderId="1" xfId="0" quotePrefix="1" applyFont="1" applyBorder="1" applyAlignment="1" applyProtection="1">
      <alignment horizontal="left" vertical="top" wrapText="1"/>
      <protection locked="0"/>
    </xf>
    <xf numFmtId="0" fontId="12" fillId="0" borderId="19"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29" fillId="0" borderId="1" xfId="0" applyFont="1" applyBorder="1" applyAlignment="1" applyProtection="1">
      <alignment horizontal="center" vertical="top" wrapText="1"/>
      <protection locked="0"/>
    </xf>
    <xf numFmtId="0" fontId="29" fillId="0" borderId="1" xfId="0" applyFont="1" applyBorder="1" applyAlignment="1" applyProtection="1">
      <alignment horizontal="center" vertical="center"/>
      <protection locked="0"/>
    </xf>
    <xf numFmtId="0" fontId="29" fillId="0" borderId="1" xfId="0" applyFont="1" applyBorder="1" applyAlignment="1" applyProtection="1">
      <alignment horizontal="left" vertical="top" wrapText="1"/>
      <protection locked="0"/>
    </xf>
    <xf numFmtId="0" fontId="0" fillId="0" borderId="1" xfId="0" applyBorder="1" applyAlignment="1">
      <alignment horizontal="center"/>
    </xf>
    <xf numFmtId="0" fontId="0" fillId="2" borderId="0" xfId="0" applyFill="1"/>
    <xf numFmtId="0" fontId="0" fillId="2" borderId="0" xfId="0" applyFill="1" applyAlignment="1">
      <alignment horizontal="left" vertical="top"/>
    </xf>
    <xf numFmtId="0" fontId="21" fillId="3" borderId="4" xfId="0" applyFont="1" applyFill="1" applyBorder="1" applyAlignment="1">
      <alignment horizontal="left" vertical="top"/>
    </xf>
    <xf numFmtId="0" fontId="21" fillId="0" borderId="4" xfId="0" applyFont="1" applyBorder="1" applyAlignment="1">
      <alignment horizontal="center" vertical="center" wrapText="1"/>
    </xf>
    <xf numFmtId="0" fontId="0" fillId="2" borderId="1" xfId="0" applyFill="1" applyBorder="1" applyAlignment="1">
      <alignment horizontal="left" vertical="top"/>
    </xf>
    <xf numFmtId="0" fontId="21" fillId="3" borderId="1" xfId="0" applyFont="1" applyFill="1" applyBorder="1" applyAlignment="1">
      <alignment horizontal="left" vertical="top"/>
    </xf>
    <xf numFmtId="0" fontId="12" fillId="0" borderId="1" xfId="0" applyFont="1" applyBorder="1" applyAlignment="1">
      <alignment horizontal="left" vertical="top" wrapText="1"/>
    </xf>
    <xf numFmtId="0" fontId="21" fillId="3" borderId="8" xfId="0" applyFont="1" applyFill="1" applyBorder="1" applyAlignment="1">
      <alignment horizontal="left" vertical="top"/>
    </xf>
    <xf numFmtId="0" fontId="21" fillId="3" borderId="5" xfId="0" applyFont="1" applyFill="1" applyBorder="1" applyAlignment="1">
      <alignment horizontal="left" vertical="top"/>
    </xf>
    <xf numFmtId="0" fontId="12" fillId="0" borderId="2" xfId="0" applyFont="1" applyBorder="1" applyAlignment="1">
      <alignment horizontal="left" vertical="top" wrapText="1"/>
    </xf>
    <xf numFmtId="0" fontId="12" fillId="2" borderId="0" xfId="0" applyFont="1" applyFill="1" applyAlignment="1">
      <alignment horizontal="center"/>
    </xf>
    <xf numFmtId="0" fontId="12" fillId="2" borderId="0" xfId="0" applyFont="1" applyFill="1"/>
    <xf numFmtId="0" fontId="21" fillId="4" borderId="1" xfId="0" applyFont="1" applyFill="1" applyBorder="1" applyAlignment="1">
      <alignment horizontal="left" vertical="top"/>
    </xf>
    <xf numFmtId="0" fontId="21" fillId="4" borderId="1" xfId="0" applyFont="1" applyFill="1" applyBorder="1" applyAlignment="1">
      <alignment horizontal="center" vertical="center"/>
    </xf>
    <xf numFmtId="0" fontId="21" fillId="4" borderId="5" xfId="0" applyFont="1" applyFill="1" applyBorder="1" applyAlignment="1">
      <alignment horizontal="center" vertical="center"/>
    </xf>
    <xf numFmtId="0" fontId="22" fillId="4" borderId="1" xfId="0" applyFont="1" applyFill="1" applyBorder="1" applyAlignment="1">
      <alignment horizontal="center" vertical="center"/>
    </xf>
    <xf numFmtId="0" fontId="23" fillId="3" borderId="1" xfId="0" applyFont="1" applyFill="1" applyBorder="1" applyAlignment="1">
      <alignment horizontal="left" vertical="center" wrapText="1"/>
    </xf>
    <xf numFmtId="0" fontId="19" fillId="0" borderId="0" xfId="0" applyFont="1" applyAlignment="1">
      <alignment vertical="center"/>
    </xf>
    <xf numFmtId="0" fontId="14" fillId="0" borderId="0" xfId="0" applyFont="1" applyAlignment="1">
      <alignment vertical="center"/>
    </xf>
    <xf numFmtId="0" fontId="19" fillId="4" borderId="4" xfId="0" applyFont="1" applyFill="1" applyBorder="1" applyAlignment="1">
      <alignment vertical="center"/>
    </xf>
    <xf numFmtId="0" fontId="19" fillId="0" borderId="0" xfId="0" applyFont="1" applyAlignment="1">
      <alignment vertical="center" wrapText="1"/>
    </xf>
    <xf numFmtId="0" fontId="14" fillId="0" borderId="0" xfId="0" applyFont="1" applyAlignment="1">
      <alignment vertical="center" wrapText="1"/>
    </xf>
    <xf numFmtId="0" fontId="16" fillId="6" borderId="7"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0" fillId="0" borderId="7" xfId="0" applyBorder="1" applyAlignment="1">
      <alignment horizontal="center" vertical="center"/>
    </xf>
    <xf numFmtId="0" fontId="19" fillId="4" borderId="4" xfId="0" applyFont="1" applyFill="1" applyBorder="1" applyAlignment="1">
      <alignment vertical="center" wrapText="1"/>
    </xf>
    <xf numFmtId="0" fontId="12"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21" fillId="3" borderId="1" xfId="0" applyFont="1" applyFill="1" applyBorder="1" applyAlignment="1">
      <alignment horizontal="center"/>
    </xf>
    <xf numFmtId="0" fontId="21" fillId="0" borderId="19" xfId="0" applyFont="1" applyBorder="1" applyAlignment="1">
      <alignment horizontal="center" vertical="center" wrapText="1"/>
    </xf>
    <xf numFmtId="0" fontId="26" fillId="0" borderId="1" xfId="0" applyFont="1" applyBorder="1" applyAlignment="1">
      <alignment horizontal="left" vertical="top" wrapText="1"/>
    </xf>
    <xf numFmtId="0" fontId="25" fillId="2" borderId="1" xfId="0" applyFont="1" applyFill="1" applyBorder="1" applyAlignment="1">
      <alignment horizontal="left" vertical="top" wrapText="1"/>
    </xf>
    <xf numFmtId="0" fontId="23" fillId="3" borderId="3" xfId="0" applyFont="1" applyFill="1" applyBorder="1" applyAlignment="1">
      <alignment horizontal="left" vertical="center" wrapText="1"/>
    </xf>
    <xf numFmtId="0" fontId="3" fillId="0" borderId="0" xfId="0" applyFont="1"/>
    <xf numFmtId="0" fontId="23" fillId="3" borderId="1" xfId="0" applyFont="1" applyFill="1" applyBorder="1" applyAlignment="1">
      <alignment horizontal="center" wrapText="1"/>
    </xf>
    <xf numFmtId="0" fontId="23" fillId="3" borderId="1" xfId="0" applyFont="1" applyFill="1" applyBorder="1" applyAlignment="1">
      <alignment horizontal="center" vertical="center" wrapText="1"/>
    </xf>
    <xf numFmtId="0" fontId="13" fillId="0" borderId="2" xfId="0" applyFont="1" applyBorder="1" applyAlignment="1">
      <alignment horizontal="left" vertical="top" wrapText="1"/>
    </xf>
    <xf numFmtId="0" fontId="13" fillId="0" borderId="1" xfId="0" applyFont="1" applyBorder="1" applyAlignment="1">
      <alignment horizontal="left" vertical="top" wrapText="1"/>
    </xf>
    <xf numFmtId="0" fontId="6" fillId="0" borderId="0" xfId="0" applyFont="1"/>
    <xf numFmtId="0" fontId="21" fillId="0" borderId="4" xfId="0" applyFont="1" applyBorder="1" applyAlignment="1">
      <alignment horizontal="right" vertical="center" wrapText="1"/>
    </xf>
    <xf numFmtId="0" fontId="21" fillId="4" borderId="1" xfId="0" applyFont="1" applyFill="1" applyBorder="1" applyAlignment="1">
      <alignment horizontal="center"/>
    </xf>
    <xf numFmtId="0" fontId="19" fillId="4" borderId="1" xfId="0" applyFont="1" applyFill="1" applyBorder="1" applyAlignment="1">
      <alignment vertical="center"/>
    </xf>
    <xf numFmtId="0" fontId="13" fillId="6" borderId="7"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9" fillId="4" borderId="1" xfId="0" applyFont="1" applyFill="1" applyBorder="1" applyAlignment="1">
      <alignment vertical="center" wrapText="1"/>
    </xf>
    <xf numFmtId="0" fontId="12" fillId="0" borderId="7" xfId="0" applyFont="1" applyBorder="1" applyAlignment="1">
      <alignment horizontal="center" vertical="center"/>
    </xf>
    <xf numFmtId="0" fontId="21" fillId="3" borderId="21" xfId="0" applyFont="1" applyFill="1" applyBorder="1" applyAlignment="1">
      <alignment horizontal="left" vertical="top"/>
    </xf>
    <xf numFmtId="0" fontId="12" fillId="2" borderId="1" xfId="0" applyFont="1" applyFill="1" applyBorder="1" applyAlignment="1">
      <alignment horizontal="left" vertical="top"/>
    </xf>
    <xf numFmtId="0" fontId="12" fillId="2" borderId="0" xfId="0" applyFont="1" applyFill="1" applyAlignment="1">
      <alignment horizontal="left" vertical="top"/>
    </xf>
    <xf numFmtId="0" fontId="21" fillId="3" borderId="12" xfId="0" applyFont="1" applyFill="1" applyBorder="1" applyAlignment="1">
      <alignment horizontal="left" vertical="top"/>
    </xf>
    <xf numFmtId="0" fontId="12" fillId="0" borderId="19" xfId="0" applyFont="1" applyBorder="1" applyAlignment="1">
      <alignment horizontal="left" vertical="top" wrapText="1"/>
    </xf>
    <xf numFmtId="0" fontId="21" fillId="3" borderId="6" xfId="0" applyFont="1" applyFill="1" applyBorder="1" applyAlignment="1">
      <alignment horizontal="center" vertical="center" wrapText="1"/>
    </xf>
    <xf numFmtId="0" fontId="21" fillId="3" borderId="12" xfId="0" applyFont="1" applyFill="1" applyBorder="1" applyAlignment="1">
      <alignment horizontal="center" vertical="center"/>
    </xf>
    <xf numFmtId="0" fontId="23" fillId="3" borderId="6" xfId="0" applyFont="1" applyFill="1" applyBorder="1" applyAlignment="1">
      <alignment vertical="center" wrapText="1"/>
    </xf>
    <xf numFmtId="0" fontId="23" fillId="3" borderId="1" xfId="0" applyFont="1" applyFill="1" applyBorder="1" applyAlignment="1">
      <alignment vertical="center" wrapText="1"/>
    </xf>
    <xf numFmtId="0" fontId="21" fillId="3" borderId="1" xfId="0" applyFont="1" applyFill="1" applyBorder="1" applyAlignment="1">
      <alignment horizontal="center" vertical="center"/>
    </xf>
    <xf numFmtId="0" fontId="21" fillId="3" borderId="8" xfId="0" applyFont="1" applyFill="1" applyBorder="1" applyAlignment="1">
      <alignment horizontal="center" vertical="center"/>
    </xf>
    <xf numFmtId="0" fontId="12" fillId="0" borderId="1" xfId="0" applyFont="1" applyBorder="1" applyAlignment="1">
      <alignment vertical="center" wrapText="1"/>
    </xf>
    <xf numFmtId="0" fontId="23" fillId="3" borderId="0" xfId="0" applyFont="1" applyFill="1" applyAlignment="1">
      <alignment horizontal="left" vertical="center" wrapText="1"/>
    </xf>
    <xf numFmtId="0" fontId="21" fillId="3" borderId="1"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27" fillId="0" borderId="0" xfId="0" applyFont="1"/>
    <xf numFmtId="0" fontId="23" fillId="3" borderId="6" xfId="0" applyFont="1" applyFill="1" applyBorder="1" applyAlignment="1">
      <alignment horizontal="left" vertical="center" wrapText="1"/>
    </xf>
    <xf numFmtId="0" fontId="21" fillId="3" borderId="15" xfId="0" applyFont="1" applyFill="1" applyBorder="1" applyAlignment="1">
      <alignment horizontal="left" vertical="top"/>
    </xf>
    <xf numFmtId="0" fontId="12" fillId="0" borderId="15" xfId="0" applyFont="1" applyBorder="1" applyAlignment="1">
      <alignment horizontal="left" vertical="top" wrapText="1"/>
    </xf>
    <xf numFmtId="0" fontId="21" fillId="3" borderId="23" xfId="0" applyFont="1" applyFill="1" applyBorder="1" applyAlignment="1">
      <alignment horizontal="left" vertical="top"/>
    </xf>
    <xf numFmtId="0" fontId="12" fillId="0" borderId="23" xfId="0" applyFont="1" applyBorder="1" applyAlignment="1">
      <alignment horizontal="left" vertical="top" wrapText="1"/>
    </xf>
    <xf numFmtId="0" fontId="22" fillId="4" borderId="4" xfId="0" applyFont="1" applyFill="1" applyBorder="1" applyAlignment="1">
      <alignment horizontal="center" vertical="center"/>
    </xf>
    <xf numFmtId="0" fontId="28" fillId="0" borderId="15" xfId="0" applyFont="1" applyBorder="1" applyAlignment="1">
      <alignment horizontal="left" vertical="top" wrapText="1"/>
    </xf>
    <xf numFmtId="9" fontId="12" fillId="0" borderId="6"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top" wrapText="1"/>
    </xf>
    <xf numFmtId="0" fontId="12" fillId="0" borderId="1" xfId="0" applyFont="1" applyBorder="1" applyAlignment="1">
      <alignment horizontal="center" vertical="center" wrapText="1"/>
    </xf>
    <xf numFmtId="0" fontId="28" fillId="0" borderId="1" xfId="0" applyFont="1" applyBorder="1" applyAlignment="1">
      <alignment horizontal="left" vertical="top" wrapText="1"/>
    </xf>
    <xf numFmtId="9" fontId="12" fillId="0" borderId="4" xfId="0" applyNumberFormat="1" applyFont="1" applyBorder="1" applyAlignment="1">
      <alignment horizontal="center" vertical="center" wrapText="1"/>
    </xf>
    <xf numFmtId="0" fontId="12" fillId="0" borderId="5" xfId="0" applyFont="1" applyBorder="1" applyAlignment="1">
      <alignment horizontal="center" vertical="top" wrapText="1"/>
    </xf>
    <xf numFmtId="0" fontId="12" fillId="0" borderId="0" xfId="0" applyFont="1" applyAlignment="1">
      <alignment horizontal="center" vertical="center"/>
    </xf>
    <xf numFmtId="0" fontId="21" fillId="3" borderId="3" xfId="0" applyFont="1" applyFill="1" applyBorder="1" applyAlignment="1">
      <alignment horizontal="left" vertical="top"/>
    </xf>
    <xf numFmtId="0" fontId="28" fillId="0" borderId="3" xfId="0" applyFont="1" applyBorder="1" applyAlignment="1">
      <alignment horizontal="left" vertical="top" wrapText="1"/>
    </xf>
    <xf numFmtId="9" fontId="12" fillId="0" borderId="27" xfId="0" applyNumberFormat="1" applyFont="1" applyBorder="1" applyAlignment="1">
      <alignment horizontal="center" vertical="center" wrapText="1"/>
    </xf>
    <xf numFmtId="0" fontId="12" fillId="0" borderId="20" xfId="0" applyFont="1" applyBorder="1" applyAlignment="1">
      <alignment horizontal="center" vertical="center" wrapText="1"/>
    </xf>
    <xf numFmtId="0" fontId="12" fillId="0" borderId="19" xfId="0" applyFont="1" applyBorder="1" applyAlignment="1">
      <alignment horizontal="center" vertical="top" wrapText="1"/>
    </xf>
    <xf numFmtId="0" fontId="13" fillId="0" borderId="0" xfId="0" applyFont="1" applyAlignment="1">
      <alignment horizontal="center" vertical="center" wrapText="1"/>
    </xf>
    <xf numFmtId="9" fontId="21" fillId="0" borderId="16" xfId="0" applyNumberFormat="1" applyFont="1" applyBorder="1" applyAlignment="1" applyProtection="1">
      <alignment horizontal="center" vertical="center" wrapText="1"/>
      <protection hidden="1"/>
    </xf>
    <xf numFmtId="0" fontId="1" fillId="0" borderId="7" xfId="0" applyFont="1" applyBorder="1" applyAlignment="1" applyProtection="1">
      <alignment horizontal="center" vertical="center" wrapText="1"/>
      <protection hidden="1"/>
    </xf>
    <xf numFmtId="0" fontId="1" fillId="0" borderId="7" xfId="0" applyFont="1" applyBorder="1" applyAlignment="1" applyProtection="1">
      <alignment horizontal="center" vertical="top" wrapText="1"/>
      <protection hidden="1"/>
    </xf>
    <xf numFmtId="0" fontId="20" fillId="4" borderId="10"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19" fillId="4" borderId="1" xfId="0" applyFont="1" applyFill="1" applyBorder="1" applyAlignment="1">
      <alignment horizontal="center" vertical="center"/>
    </xf>
    <xf numFmtId="0" fontId="23" fillId="3" borderId="1" xfId="0" applyFont="1" applyFill="1" applyBorder="1" applyAlignment="1">
      <alignment horizontal="left" vertical="center" wrapText="1"/>
    </xf>
    <xf numFmtId="0" fontId="12" fillId="0" borderId="1"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23" fillId="3" borderId="1" xfId="0" applyFont="1" applyFill="1" applyBorder="1" applyAlignment="1">
      <alignment horizontal="center" vertical="center" wrapText="1"/>
    </xf>
    <xf numFmtId="9" fontId="15" fillId="0" borderId="16" xfId="0" applyNumberFormat="1" applyFont="1" applyBorder="1" applyAlignment="1" applyProtection="1">
      <alignment horizontal="center" vertical="center" wrapText="1"/>
      <protection hidden="1"/>
    </xf>
    <xf numFmtId="9" fontId="15" fillId="0" borderId="17" xfId="0" applyNumberFormat="1" applyFont="1" applyBorder="1" applyAlignment="1" applyProtection="1">
      <alignment horizontal="center" vertical="center" wrapText="1"/>
      <protection hidden="1"/>
    </xf>
    <xf numFmtId="9" fontId="15" fillId="0" borderId="28" xfId="0" applyNumberFormat="1" applyFont="1" applyBorder="1" applyAlignment="1" applyProtection="1">
      <alignment horizontal="center" vertical="center" wrapText="1"/>
      <protection hidden="1"/>
    </xf>
    <xf numFmtId="0" fontId="12" fillId="0" borderId="2" xfId="0" applyFont="1" applyBorder="1" applyAlignment="1" applyProtection="1">
      <alignment horizontal="center" vertical="center" wrapText="1"/>
      <protection locked="0"/>
    </xf>
    <xf numFmtId="9" fontId="15" fillId="0" borderId="18" xfId="0" applyNumberFormat="1" applyFont="1" applyBorder="1" applyAlignment="1" applyProtection="1">
      <alignment horizontal="center" vertical="center" wrapText="1"/>
      <protection hidden="1"/>
    </xf>
    <xf numFmtId="0" fontId="23" fillId="3" borderId="3" xfId="0" applyFont="1" applyFill="1" applyBorder="1" applyAlignment="1">
      <alignment horizontal="left" vertical="center" wrapText="1"/>
    </xf>
    <xf numFmtId="0" fontId="19" fillId="0" borderId="4"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24"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3" fillId="3" borderId="10"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9"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27" xfId="0" applyFont="1" applyFill="1" applyBorder="1" applyAlignment="1">
      <alignment horizontal="left" vertical="center" wrapText="1"/>
    </xf>
    <xf numFmtId="0" fontId="23" fillId="3" borderId="20" xfId="0" applyFont="1" applyFill="1" applyBorder="1" applyAlignment="1">
      <alignment horizontal="left" vertical="center" wrapText="1"/>
    </xf>
    <xf numFmtId="0" fontId="23" fillId="3" borderId="26" xfId="0" applyFont="1" applyFill="1" applyBorder="1" applyAlignment="1">
      <alignment horizontal="left" vertical="center" wrapText="1"/>
    </xf>
    <xf numFmtId="0" fontId="20" fillId="4" borderId="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19" fillId="4" borderId="4"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5" xfId="0" applyFont="1" applyFill="1" applyBorder="1" applyAlignment="1">
      <alignment horizontal="center" vertical="center"/>
    </xf>
    <xf numFmtId="0" fontId="23" fillId="3" borderId="24" xfId="0" applyFont="1" applyFill="1" applyBorder="1" applyAlignment="1">
      <alignment horizontal="left" vertical="center" wrapText="1"/>
    </xf>
    <xf numFmtId="0" fontId="23" fillId="3" borderId="25" xfId="0" applyFont="1" applyFill="1" applyBorder="1" applyAlignment="1">
      <alignment horizontal="left" vertical="center" wrapText="1"/>
    </xf>
    <xf numFmtId="0" fontId="23" fillId="3" borderId="22" xfId="0" applyFont="1" applyFill="1" applyBorder="1" applyAlignment="1">
      <alignment horizontal="left" vertical="center" wrapText="1"/>
    </xf>
  </cellXfs>
  <cellStyles count="2">
    <cellStyle name="Hyperlink" xfId="1" builtinId="8"/>
    <cellStyle name="Normal" xfId="0" builtinId="0"/>
  </cellStyles>
  <dxfs count="171">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7"/>
        </patternFill>
      </fill>
    </dxf>
    <dxf>
      <fill>
        <patternFill>
          <bgColor rgb="FFFF00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theme="7"/>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theme="7"/>
        </patternFill>
      </fill>
    </dxf>
    <dxf>
      <fill>
        <patternFill>
          <bgColor rgb="FFFF00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92D050"/>
        </patternFill>
      </fill>
    </dxf>
    <dxf>
      <fill>
        <patternFill>
          <bgColor theme="7"/>
        </patternFill>
      </fill>
    </dxf>
    <dxf>
      <fill>
        <patternFill>
          <bgColor rgb="FF92D050"/>
        </patternFill>
      </fill>
    </dxf>
    <dxf>
      <fill>
        <patternFill>
          <bgColor rgb="FFFF0000"/>
        </patternFill>
      </fill>
    </dxf>
    <dxf>
      <fill>
        <patternFill>
          <bgColor theme="7"/>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s>
  <tableStyles count="0" defaultTableStyle="TableStyleMedium2" defaultPivotStyle="PivotStyleLight16"/>
  <colors>
    <mruColors>
      <color rgb="FFFF3300"/>
      <color rgb="FFFFC6B9"/>
      <color rgb="FFF1D5FF"/>
      <color rgb="FFFFCCFF"/>
      <color rgb="FFFFCC99"/>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1.</a:t>
            </a:r>
            <a:r>
              <a:rPr lang="en-GB" sz="1080" baseline="0"/>
              <a:t> Patient Safety </a:t>
            </a:r>
            <a:endParaRPr lang="en-GB" sz="1080"/>
          </a:p>
        </c:rich>
      </c:tx>
      <c:layout>
        <c:manualLayout>
          <c:xMode val="edge"/>
          <c:yMode val="edge"/>
          <c:x val="0.38672176999737756"/>
          <c:y val="3.4710277777777777E-2"/>
        </c:manualLayout>
      </c:layout>
      <c:overlay val="0"/>
      <c:spPr>
        <a:noFill/>
        <a:ln>
          <a:noFill/>
        </a:ln>
        <a:effectLst/>
      </c:spPr>
    </c:title>
    <c:autoTitleDeleted val="0"/>
    <c:plotArea>
      <c:layout/>
      <c:pieChart>
        <c:varyColors val="1"/>
        <c:ser>
          <c:idx val="10"/>
          <c:order val="0"/>
          <c:tx>
            <c:strRef>
              <c:f>'Data '!$B$4</c:f>
              <c:strCache>
                <c:ptCount val="1"/>
                <c:pt idx="0">
                  <c:v>1. Patient Safety</c:v>
                </c:pt>
              </c:strCache>
            </c:strRef>
          </c:tx>
          <c:spPr>
            <a:ln>
              <a:solidFill>
                <a:sysClr val="windowText" lastClr="000000"/>
              </a:solidFill>
            </a:ln>
          </c:spPr>
          <c:dPt>
            <c:idx val="0"/>
            <c:bubble3D val="0"/>
            <c:spPr>
              <a:solidFill>
                <a:schemeClr val="accent6"/>
              </a:solidFill>
              <a:ln>
                <a:solidFill>
                  <a:sysClr val="windowText" lastClr="000000"/>
                </a:solidFill>
              </a:ln>
            </c:spPr>
            <c:extLst>
              <c:ext xmlns:c16="http://schemas.microsoft.com/office/drawing/2014/chart" uri="{C3380CC4-5D6E-409C-BE32-E72D297353CC}">
                <c16:uniqueId val="{000000B6-8674-4C33-BA54-76EED37C9DC7}"/>
              </c:ext>
            </c:extLst>
          </c:dPt>
          <c:dPt>
            <c:idx val="1"/>
            <c:bubble3D val="0"/>
            <c:spPr>
              <a:solidFill>
                <a:schemeClr val="accent4"/>
              </a:solidFill>
              <a:ln>
                <a:solidFill>
                  <a:sysClr val="windowText" lastClr="000000"/>
                </a:solidFill>
              </a:ln>
            </c:spPr>
            <c:extLst>
              <c:ext xmlns:c16="http://schemas.microsoft.com/office/drawing/2014/chart" uri="{C3380CC4-5D6E-409C-BE32-E72D297353CC}">
                <c16:uniqueId val="{000000B7-8674-4C33-BA54-76EED37C9DC7}"/>
              </c:ext>
            </c:extLst>
          </c:dPt>
          <c:dPt>
            <c:idx val="2"/>
            <c:bubble3D val="0"/>
            <c:spPr>
              <a:solidFill>
                <a:srgbClr val="FF0000"/>
              </a:solidFill>
              <a:ln>
                <a:solidFill>
                  <a:sysClr val="windowText" lastClr="000000"/>
                </a:solidFill>
              </a:ln>
            </c:spPr>
            <c:extLst>
              <c:ext xmlns:c16="http://schemas.microsoft.com/office/drawing/2014/chart" uri="{C3380CC4-5D6E-409C-BE32-E72D297353CC}">
                <c16:uniqueId val="{000000B8-8674-4C33-BA54-76EED37C9DC7}"/>
              </c:ext>
            </c:extLst>
          </c:dPt>
          <c:dPt>
            <c:idx val="3"/>
            <c:bubble3D val="0"/>
            <c:spPr>
              <a:solidFill>
                <a:sysClr val="window" lastClr="FFFFFF"/>
              </a:solidFill>
              <a:ln>
                <a:solidFill>
                  <a:sysClr val="windowText" lastClr="000000"/>
                </a:solidFill>
              </a:ln>
            </c:spPr>
            <c:extLst>
              <c:ext xmlns:c16="http://schemas.microsoft.com/office/drawing/2014/chart" uri="{C3380CC4-5D6E-409C-BE32-E72D297353CC}">
                <c16:uniqueId val="{000000B9-8674-4C33-BA54-76EED37C9DC7}"/>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strRef>
          </c:cat>
          <c:val>
            <c:numRef>
              <c:f>'Data '!$B$5:$B$8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B5-8674-4C33-BA54-76EED37C9DC7}"/>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11"/>
                <c:order val="1"/>
                <c:tx>
                  <c:strRef>
                    <c:extLst>
                      <c:ext uri="{02D57815-91ED-43cb-92C2-25804820EDAC}">
                        <c15:formulaRef>
                          <c15:sqref>'Data '!$C$4</c15:sqref>
                        </c15:formulaRef>
                      </c:ext>
                    </c:extLst>
                    <c:strCache>
                      <c:ptCount val="1"/>
                      <c:pt idx="0">
                        <c:v>2. Hand Hygiene </c:v>
                      </c:pt>
                    </c:strCache>
                  </c:strRef>
                </c:tx>
                <c:dPt>
                  <c:idx val="0"/>
                  <c:bubble3D val="0"/>
                  <c:extLst>
                    <c:ext xmlns:c16="http://schemas.microsoft.com/office/drawing/2014/chart" uri="{C3380CC4-5D6E-409C-BE32-E72D297353CC}">
                      <c16:uniqueId val="{000000BB-8674-4C33-BA54-76EED37C9DC7}"/>
                    </c:ext>
                  </c:extLst>
                </c:dPt>
                <c:dPt>
                  <c:idx val="1"/>
                  <c:bubble3D val="0"/>
                  <c:extLst>
                    <c:ext xmlns:c16="http://schemas.microsoft.com/office/drawing/2014/chart" uri="{C3380CC4-5D6E-409C-BE32-E72D297353CC}">
                      <c16:uniqueId val="{000000BC-8674-4C33-BA54-76EED37C9DC7}"/>
                    </c:ext>
                  </c:extLst>
                </c:dPt>
                <c:dPt>
                  <c:idx val="2"/>
                  <c:bubble3D val="0"/>
                  <c:extLst>
                    <c:ext xmlns:c16="http://schemas.microsoft.com/office/drawing/2014/chart" uri="{C3380CC4-5D6E-409C-BE32-E72D297353CC}">
                      <c16:uniqueId val="{000000BD-8674-4C33-BA54-76EED37C9DC7}"/>
                    </c:ext>
                  </c:extLst>
                </c:dPt>
                <c:dPt>
                  <c:idx val="3"/>
                  <c:bubble3D val="0"/>
                  <c:extLst>
                    <c:ext xmlns:c16="http://schemas.microsoft.com/office/drawing/2014/chart" uri="{C3380CC4-5D6E-409C-BE32-E72D297353CC}">
                      <c16:uniqueId val="{000000BE-8674-4C33-BA54-76EED37C9DC7}"/>
                    </c:ext>
                  </c:extLst>
                </c:dPt>
                <c:dLbls>
                  <c:spPr>
                    <a:noFill/>
                    <a:ln>
                      <a:noFill/>
                    </a:ln>
                    <a:effectLst/>
                  </c:spPr>
                  <c:dLblPos val="bestFit"/>
                  <c:showLegendKey val="0"/>
                  <c:showVal val="1"/>
                  <c:showCatName val="0"/>
                  <c:showSerName val="0"/>
                  <c:showPercent val="0"/>
                  <c:showBubbleSize val="0"/>
                  <c:showLeaderLines val="1"/>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'!$C$5:$C$8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BA-8674-4C33-BA54-76EED37C9DC7}"/>
                  </c:ext>
                </c:extLst>
              </c15:ser>
            </c15:filteredPieSeries>
            <c15:filteredPieSeries>
              <c15:ser>
                <c:idx val="1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extLst xmlns:c15="http://schemas.microsoft.com/office/drawing/2012/chart">
                    <c:ext xmlns:c16="http://schemas.microsoft.com/office/drawing/2014/chart" uri="{C3380CC4-5D6E-409C-BE32-E72D297353CC}">
                      <c16:uniqueId val="{000000C0-8674-4C33-BA54-76EED37C9DC7}"/>
                    </c:ext>
                  </c:extLst>
                </c:dPt>
                <c:dPt>
                  <c:idx val="1"/>
                  <c:bubble3D val="0"/>
                  <c:extLst xmlns:c15="http://schemas.microsoft.com/office/drawing/2012/chart">
                    <c:ext xmlns:c16="http://schemas.microsoft.com/office/drawing/2014/chart" uri="{C3380CC4-5D6E-409C-BE32-E72D297353CC}">
                      <c16:uniqueId val="{000000C1-8674-4C33-BA54-76EED37C9DC7}"/>
                    </c:ext>
                  </c:extLst>
                </c:dPt>
                <c:dPt>
                  <c:idx val="2"/>
                  <c:bubble3D val="0"/>
                  <c:extLst xmlns:c15="http://schemas.microsoft.com/office/drawing/2012/chart">
                    <c:ext xmlns:c16="http://schemas.microsoft.com/office/drawing/2014/chart" uri="{C3380CC4-5D6E-409C-BE32-E72D297353CC}">
                      <c16:uniqueId val="{000000C2-8674-4C33-BA54-76EED37C9DC7}"/>
                    </c:ext>
                  </c:extLst>
                </c:dPt>
                <c:dPt>
                  <c:idx val="3"/>
                  <c:bubble3D val="0"/>
                  <c:extLst xmlns:c15="http://schemas.microsoft.com/office/drawing/2012/chart">
                    <c:ext xmlns:c16="http://schemas.microsoft.com/office/drawing/2014/chart" uri="{C3380CC4-5D6E-409C-BE32-E72D297353CC}">
                      <c16:uniqueId val="{000000C3-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BF-8674-4C33-BA54-76EED37C9DC7}"/>
                  </c:ext>
                </c:extLst>
              </c15:ser>
            </c15:filteredPieSeries>
            <c15:filteredPieSeries>
              <c15:ser>
                <c:idx val="1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extLst xmlns:c15="http://schemas.microsoft.com/office/drawing/2012/chart">
                    <c:ext xmlns:c16="http://schemas.microsoft.com/office/drawing/2014/chart" uri="{C3380CC4-5D6E-409C-BE32-E72D297353CC}">
                      <c16:uniqueId val="{000000C5-8674-4C33-BA54-76EED37C9DC7}"/>
                    </c:ext>
                  </c:extLst>
                </c:dPt>
                <c:dPt>
                  <c:idx val="1"/>
                  <c:bubble3D val="0"/>
                  <c:extLst xmlns:c15="http://schemas.microsoft.com/office/drawing/2012/chart">
                    <c:ext xmlns:c16="http://schemas.microsoft.com/office/drawing/2014/chart" uri="{C3380CC4-5D6E-409C-BE32-E72D297353CC}">
                      <c16:uniqueId val="{000000C6-8674-4C33-BA54-76EED37C9DC7}"/>
                    </c:ext>
                  </c:extLst>
                </c:dPt>
                <c:dPt>
                  <c:idx val="2"/>
                  <c:bubble3D val="0"/>
                  <c:extLst xmlns:c15="http://schemas.microsoft.com/office/drawing/2012/chart">
                    <c:ext xmlns:c16="http://schemas.microsoft.com/office/drawing/2014/chart" uri="{C3380CC4-5D6E-409C-BE32-E72D297353CC}">
                      <c16:uniqueId val="{000000C7-8674-4C33-BA54-76EED37C9DC7}"/>
                    </c:ext>
                  </c:extLst>
                </c:dPt>
                <c:dPt>
                  <c:idx val="3"/>
                  <c:bubble3D val="0"/>
                  <c:extLst xmlns:c15="http://schemas.microsoft.com/office/drawing/2012/chart">
                    <c:ext xmlns:c16="http://schemas.microsoft.com/office/drawing/2014/chart" uri="{C3380CC4-5D6E-409C-BE32-E72D297353CC}">
                      <c16:uniqueId val="{000000C8-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4-8674-4C33-BA54-76EED37C9DC7}"/>
                  </c:ext>
                </c:extLst>
              </c15:ser>
            </c15:filteredPieSeries>
            <c15:filteredPieSeries>
              <c15:ser>
                <c:idx val="1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extLst xmlns:c15="http://schemas.microsoft.com/office/drawing/2012/chart">
                    <c:ext xmlns:c16="http://schemas.microsoft.com/office/drawing/2014/chart" uri="{C3380CC4-5D6E-409C-BE32-E72D297353CC}">
                      <c16:uniqueId val="{000000CA-8674-4C33-BA54-76EED37C9DC7}"/>
                    </c:ext>
                  </c:extLst>
                </c:dPt>
                <c:dPt>
                  <c:idx val="1"/>
                  <c:bubble3D val="0"/>
                  <c:extLst xmlns:c15="http://schemas.microsoft.com/office/drawing/2012/chart">
                    <c:ext xmlns:c16="http://schemas.microsoft.com/office/drawing/2014/chart" uri="{C3380CC4-5D6E-409C-BE32-E72D297353CC}">
                      <c16:uniqueId val="{000000CB-8674-4C33-BA54-76EED37C9DC7}"/>
                    </c:ext>
                  </c:extLst>
                </c:dPt>
                <c:dPt>
                  <c:idx val="2"/>
                  <c:bubble3D val="0"/>
                  <c:extLst xmlns:c15="http://schemas.microsoft.com/office/drawing/2012/chart">
                    <c:ext xmlns:c16="http://schemas.microsoft.com/office/drawing/2014/chart" uri="{C3380CC4-5D6E-409C-BE32-E72D297353CC}">
                      <c16:uniqueId val="{000000CC-8674-4C33-BA54-76EED37C9DC7}"/>
                    </c:ext>
                  </c:extLst>
                </c:dPt>
                <c:dPt>
                  <c:idx val="3"/>
                  <c:bubble3D val="0"/>
                  <c:extLst xmlns:c15="http://schemas.microsoft.com/office/drawing/2012/chart">
                    <c:ext xmlns:c16="http://schemas.microsoft.com/office/drawing/2014/chart" uri="{C3380CC4-5D6E-409C-BE32-E72D297353CC}">
                      <c16:uniqueId val="{000000CD-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9-8674-4C33-BA54-76EED37C9DC7}"/>
                  </c:ext>
                </c:extLst>
              </c15:ser>
            </c15:filteredPieSeries>
            <c15:filteredPieSeries>
              <c15:ser>
                <c:idx val="1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extLst xmlns:c15="http://schemas.microsoft.com/office/drawing/2012/chart">
                    <c:ext xmlns:c16="http://schemas.microsoft.com/office/drawing/2014/chart" uri="{C3380CC4-5D6E-409C-BE32-E72D297353CC}">
                      <c16:uniqueId val="{000000CF-8674-4C33-BA54-76EED37C9DC7}"/>
                    </c:ext>
                  </c:extLst>
                </c:dPt>
                <c:dPt>
                  <c:idx val="1"/>
                  <c:bubble3D val="0"/>
                  <c:extLst xmlns:c15="http://schemas.microsoft.com/office/drawing/2012/chart">
                    <c:ext xmlns:c16="http://schemas.microsoft.com/office/drawing/2014/chart" uri="{C3380CC4-5D6E-409C-BE32-E72D297353CC}">
                      <c16:uniqueId val="{000000D0-8674-4C33-BA54-76EED37C9DC7}"/>
                    </c:ext>
                  </c:extLst>
                </c:dPt>
                <c:dPt>
                  <c:idx val="2"/>
                  <c:bubble3D val="0"/>
                  <c:extLst xmlns:c15="http://schemas.microsoft.com/office/drawing/2012/chart">
                    <c:ext xmlns:c16="http://schemas.microsoft.com/office/drawing/2014/chart" uri="{C3380CC4-5D6E-409C-BE32-E72D297353CC}">
                      <c16:uniqueId val="{000000D1-8674-4C33-BA54-76EED37C9DC7}"/>
                    </c:ext>
                  </c:extLst>
                </c:dPt>
                <c:dPt>
                  <c:idx val="3"/>
                  <c:bubble3D val="0"/>
                  <c:extLst xmlns:c15="http://schemas.microsoft.com/office/drawing/2012/chart">
                    <c:ext xmlns:c16="http://schemas.microsoft.com/office/drawing/2014/chart" uri="{C3380CC4-5D6E-409C-BE32-E72D297353CC}">
                      <c16:uniqueId val="{000000D2-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E-8674-4C33-BA54-76EED37C9DC7}"/>
                  </c:ext>
                </c:extLst>
              </c15:ser>
            </c15:filteredPieSeries>
            <c15:filteredPieSeries>
              <c15:ser>
                <c:idx val="1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extLst xmlns:c15="http://schemas.microsoft.com/office/drawing/2012/chart">
                    <c:ext xmlns:c16="http://schemas.microsoft.com/office/drawing/2014/chart" uri="{C3380CC4-5D6E-409C-BE32-E72D297353CC}">
                      <c16:uniqueId val="{000000D4-8674-4C33-BA54-76EED37C9DC7}"/>
                    </c:ext>
                  </c:extLst>
                </c:dPt>
                <c:dPt>
                  <c:idx val="1"/>
                  <c:bubble3D val="0"/>
                  <c:extLst xmlns:c15="http://schemas.microsoft.com/office/drawing/2012/chart">
                    <c:ext xmlns:c16="http://schemas.microsoft.com/office/drawing/2014/chart" uri="{C3380CC4-5D6E-409C-BE32-E72D297353CC}">
                      <c16:uniqueId val="{000000D5-8674-4C33-BA54-76EED37C9DC7}"/>
                    </c:ext>
                  </c:extLst>
                </c:dPt>
                <c:dPt>
                  <c:idx val="2"/>
                  <c:bubble3D val="0"/>
                  <c:extLst xmlns:c15="http://schemas.microsoft.com/office/drawing/2012/chart">
                    <c:ext xmlns:c16="http://schemas.microsoft.com/office/drawing/2014/chart" uri="{C3380CC4-5D6E-409C-BE32-E72D297353CC}">
                      <c16:uniqueId val="{000000D6-8674-4C33-BA54-76EED37C9DC7}"/>
                    </c:ext>
                  </c:extLst>
                </c:dPt>
                <c:dPt>
                  <c:idx val="3"/>
                  <c:bubble3D val="0"/>
                  <c:extLst xmlns:c15="http://schemas.microsoft.com/office/drawing/2012/chart">
                    <c:ext xmlns:c16="http://schemas.microsoft.com/office/drawing/2014/chart" uri="{C3380CC4-5D6E-409C-BE32-E72D297353CC}">
                      <c16:uniqueId val="{000000D7-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3-8674-4C33-BA54-76EED37C9DC7}"/>
                  </c:ext>
                </c:extLst>
              </c15:ser>
            </c15:filteredPieSeries>
            <c15:filteredPieSeries>
              <c15:ser>
                <c:idx val="1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extLst xmlns:c15="http://schemas.microsoft.com/office/drawing/2012/chart">
                    <c:ext xmlns:c16="http://schemas.microsoft.com/office/drawing/2014/chart" uri="{C3380CC4-5D6E-409C-BE32-E72D297353CC}">
                      <c16:uniqueId val="{000000D9-8674-4C33-BA54-76EED37C9DC7}"/>
                    </c:ext>
                  </c:extLst>
                </c:dPt>
                <c:dPt>
                  <c:idx val="1"/>
                  <c:bubble3D val="0"/>
                  <c:extLst xmlns:c15="http://schemas.microsoft.com/office/drawing/2012/chart">
                    <c:ext xmlns:c16="http://schemas.microsoft.com/office/drawing/2014/chart" uri="{C3380CC4-5D6E-409C-BE32-E72D297353CC}">
                      <c16:uniqueId val="{000000DA-8674-4C33-BA54-76EED37C9DC7}"/>
                    </c:ext>
                  </c:extLst>
                </c:dPt>
                <c:dPt>
                  <c:idx val="2"/>
                  <c:bubble3D val="0"/>
                  <c:extLst xmlns:c15="http://schemas.microsoft.com/office/drawing/2012/chart">
                    <c:ext xmlns:c16="http://schemas.microsoft.com/office/drawing/2014/chart" uri="{C3380CC4-5D6E-409C-BE32-E72D297353CC}">
                      <c16:uniqueId val="{000000DB-8674-4C33-BA54-76EED37C9DC7}"/>
                    </c:ext>
                  </c:extLst>
                </c:dPt>
                <c:dPt>
                  <c:idx val="3"/>
                  <c:bubble3D val="0"/>
                  <c:extLst xmlns:c15="http://schemas.microsoft.com/office/drawing/2012/chart">
                    <c:ext xmlns:c16="http://schemas.microsoft.com/office/drawing/2014/chart" uri="{C3380CC4-5D6E-409C-BE32-E72D297353CC}">
                      <c16:uniqueId val="{000000DC-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8-8674-4C33-BA54-76EED37C9DC7}"/>
                  </c:ext>
                </c:extLst>
              </c15:ser>
            </c15:filteredPieSeries>
            <c15:filteredPieSeries>
              <c15:ser>
                <c:idx val="1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extLst xmlns:c15="http://schemas.microsoft.com/office/drawing/2012/chart">
                    <c:ext xmlns:c16="http://schemas.microsoft.com/office/drawing/2014/chart" uri="{C3380CC4-5D6E-409C-BE32-E72D297353CC}">
                      <c16:uniqueId val="{000000DE-8674-4C33-BA54-76EED37C9DC7}"/>
                    </c:ext>
                  </c:extLst>
                </c:dPt>
                <c:dPt>
                  <c:idx val="1"/>
                  <c:bubble3D val="0"/>
                  <c:extLst xmlns:c15="http://schemas.microsoft.com/office/drawing/2012/chart">
                    <c:ext xmlns:c16="http://schemas.microsoft.com/office/drawing/2014/chart" uri="{C3380CC4-5D6E-409C-BE32-E72D297353CC}">
                      <c16:uniqueId val="{000000DF-8674-4C33-BA54-76EED37C9DC7}"/>
                    </c:ext>
                  </c:extLst>
                </c:dPt>
                <c:dPt>
                  <c:idx val="2"/>
                  <c:bubble3D val="0"/>
                  <c:extLst xmlns:c15="http://schemas.microsoft.com/office/drawing/2012/chart">
                    <c:ext xmlns:c16="http://schemas.microsoft.com/office/drawing/2014/chart" uri="{C3380CC4-5D6E-409C-BE32-E72D297353CC}">
                      <c16:uniqueId val="{000000E0-8674-4C33-BA54-76EED37C9DC7}"/>
                    </c:ext>
                  </c:extLst>
                </c:dPt>
                <c:dPt>
                  <c:idx val="3"/>
                  <c:bubble3D val="0"/>
                  <c:extLst xmlns:c15="http://schemas.microsoft.com/office/drawing/2012/chart">
                    <c:ext xmlns:c16="http://schemas.microsoft.com/office/drawing/2014/chart" uri="{C3380CC4-5D6E-409C-BE32-E72D297353CC}">
                      <c16:uniqueId val="{000000E1-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D-8674-4C33-BA54-76EED37C9DC7}"/>
                  </c:ext>
                </c:extLst>
              </c15:ser>
            </c15:filteredPieSeries>
            <c15:filteredPieSeries>
              <c15:ser>
                <c:idx val="1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extLst xmlns:c15="http://schemas.microsoft.com/office/drawing/2012/chart">
                    <c:ext xmlns:c16="http://schemas.microsoft.com/office/drawing/2014/chart" uri="{C3380CC4-5D6E-409C-BE32-E72D297353CC}">
                      <c16:uniqueId val="{000000E3-8674-4C33-BA54-76EED37C9DC7}"/>
                    </c:ext>
                  </c:extLst>
                </c:dPt>
                <c:dPt>
                  <c:idx val="1"/>
                  <c:bubble3D val="0"/>
                  <c:extLst xmlns:c15="http://schemas.microsoft.com/office/drawing/2012/chart">
                    <c:ext xmlns:c16="http://schemas.microsoft.com/office/drawing/2014/chart" uri="{C3380CC4-5D6E-409C-BE32-E72D297353CC}">
                      <c16:uniqueId val="{000000E4-8674-4C33-BA54-76EED37C9DC7}"/>
                    </c:ext>
                  </c:extLst>
                </c:dPt>
                <c:dPt>
                  <c:idx val="2"/>
                  <c:bubble3D val="0"/>
                  <c:extLst xmlns:c15="http://schemas.microsoft.com/office/drawing/2012/chart">
                    <c:ext xmlns:c16="http://schemas.microsoft.com/office/drawing/2014/chart" uri="{C3380CC4-5D6E-409C-BE32-E72D297353CC}">
                      <c16:uniqueId val="{000000E5-8674-4C33-BA54-76EED37C9DC7}"/>
                    </c:ext>
                  </c:extLst>
                </c:dPt>
                <c:dPt>
                  <c:idx val="3"/>
                  <c:bubble3D val="0"/>
                  <c:extLst xmlns:c15="http://schemas.microsoft.com/office/drawing/2012/chart">
                    <c:ext xmlns:c16="http://schemas.microsoft.com/office/drawing/2014/chart" uri="{C3380CC4-5D6E-409C-BE32-E72D297353CC}">
                      <c16:uniqueId val="{000000E6-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E2-8674-4C33-BA54-76EED37C9DC7}"/>
                  </c:ext>
                </c:extLst>
              </c15:ser>
            </c15:filteredPieSeries>
            <c15:filteredPieSeries>
              <c15:ser>
                <c:idx val="0"/>
                <c:order val="10"/>
                <c:tx>
                  <c:strRef>
                    <c:extLst xmlns:c15="http://schemas.microsoft.com/office/drawing/2012/chart">
                      <c:ext xmlns:c15="http://schemas.microsoft.com/office/drawing/2012/char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xmlns:c15="http://schemas.microsoft.com/office/drawing/2012/chart">
                    <c:ext xmlns:c16="http://schemas.microsoft.com/office/drawing/2014/chart" uri="{C3380CC4-5D6E-409C-BE32-E72D297353CC}">
                      <c16:uniqueId val="{0000005D-8674-4C33-BA54-76EED37C9DC7}"/>
                    </c:ext>
                  </c:extLst>
                </c:dPt>
                <c:dPt>
                  <c:idx val="1"/>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F-8674-4C33-BA54-76EED37C9DC7}"/>
                    </c:ext>
                  </c:extLst>
                </c:dPt>
                <c:dPt>
                  <c:idx val="2"/>
                  <c:bubble3D val="0"/>
                  <c:spPr>
                    <a:solidFill>
                      <a:srgbClr val="FF0000"/>
                    </a:solidFill>
                    <a:ln w="19050">
                      <a:solidFill>
                        <a:schemeClr val="lt1"/>
                      </a:solidFill>
                    </a:ln>
                    <a:effectLst/>
                  </c:spPr>
                  <c:extLst xmlns:c15="http://schemas.microsoft.com/office/drawing/2012/chart">
                    <c:ext xmlns:c16="http://schemas.microsoft.com/office/drawing/2014/chart" uri="{C3380CC4-5D6E-409C-BE32-E72D297353CC}">
                      <c16:uniqueId val="{00000061-8674-4C33-BA54-76EED37C9DC7}"/>
                    </c:ext>
                  </c:extLst>
                </c:dPt>
                <c:dPt>
                  <c:idx val="3"/>
                  <c:bubble3D val="0"/>
                  <c:spPr>
                    <a:solidFill>
                      <a:sysClr val="window" lastClr="FFFFFF"/>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63-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'!$B$5:$B$8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64-8674-4C33-BA54-76EED37C9DC7}"/>
                  </c:ext>
                </c:extLst>
              </c15:ser>
            </c15:filteredPieSeries>
            <c15:filteredPieSeries>
              <c15:ser>
                <c:idx val="1"/>
                <c:order val="1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spPr>
                  <a:ln>
                    <a:solidFill>
                      <a:sysClr val="windowText" lastClr="000000"/>
                    </a:solidFill>
                  </a:ln>
                </c:spPr>
                <c:dPt>
                  <c:idx val="0"/>
                  <c:bubble3D val="0"/>
                  <c:spPr>
                    <a:solidFill>
                      <a:srgbClr val="92D05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3-8674-4C33-BA54-76EED37C9DC7}"/>
                    </c:ext>
                  </c:extLst>
                </c:dPt>
                <c:dPt>
                  <c:idx val="1"/>
                  <c:bubble3D val="0"/>
                  <c:spPr>
                    <a:solidFill>
                      <a:srgbClr val="FFC00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5-8674-4C33-BA54-76EED37C9DC7}"/>
                    </c:ext>
                  </c:extLst>
                </c:dPt>
                <c:dPt>
                  <c:idx val="2"/>
                  <c:bubble3D val="0"/>
                  <c:spPr>
                    <a:solidFill>
                      <a:srgbClr val="FF000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7-8674-4C33-BA54-76EED37C9DC7}"/>
                    </c:ext>
                  </c:extLst>
                </c:dPt>
                <c:dPt>
                  <c:idx val="3"/>
                  <c:bubble3D val="0"/>
                  <c:spPr>
                    <a:solidFill>
                      <a:schemeClr val="bg1"/>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9-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A-8674-4C33-BA54-76EED37C9DC7}"/>
                  </c:ext>
                </c:extLst>
              </c15:ser>
            </c15:filteredPieSeries>
            <c15:filteredPieSeries>
              <c15:ser>
                <c:idx val="2"/>
                <c:order val="1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67-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69-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6B-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6D-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6E-8674-4C33-BA54-76EED37C9DC7}"/>
                  </c:ext>
                </c:extLst>
              </c15:ser>
            </c15:filteredPieSeries>
            <c15:filteredPieSeries>
              <c15:ser>
                <c:idx val="3"/>
                <c:order val="1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71-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73-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75-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77-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78-8674-4C33-BA54-76EED37C9DC7}"/>
                  </c:ext>
                </c:extLst>
              </c15:ser>
            </c15:filteredPieSeries>
            <c15:filteredPieSeries>
              <c15:ser>
                <c:idx val="4"/>
                <c:order val="1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7B-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7D-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7F-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81-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82-8674-4C33-BA54-76EED37C9DC7}"/>
                  </c:ext>
                </c:extLst>
              </c15:ser>
            </c15:filteredPieSeries>
            <c15:filteredPieSeries>
              <c15:ser>
                <c:idx val="5"/>
                <c:order val="1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85-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87-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89-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8B-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8C-8674-4C33-BA54-76EED37C9DC7}"/>
                  </c:ext>
                </c:extLst>
              </c15:ser>
            </c15:filteredPieSeries>
            <c15:filteredPieSeries>
              <c15:ser>
                <c:idx val="6"/>
                <c:order val="1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8F-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91-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93-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95-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96-8674-4C33-BA54-76EED37C9DC7}"/>
                  </c:ext>
                </c:extLst>
              </c15:ser>
            </c15:filteredPieSeries>
            <c15:filteredPieSeries>
              <c15:ser>
                <c:idx val="7"/>
                <c:order val="1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99-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9B-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9D-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9F-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A0-8674-4C33-BA54-76EED37C9DC7}"/>
                  </c:ext>
                </c:extLst>
              </c15:ser>
            </c15:filteredPieSeries>
            <c15:filteredPieSeries>
              <c15:ser>
                <c:idx val="8"/>
                <c:order val="1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A3-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A5-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A7-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A9-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AA-8674-4C33-BA54-76EED37C9DC7}"/>
                  </c:ext>
                </c:extLst>
              </c15:ser>
            </c15:filteredPieSeries>
            <c15:filteredPieSeries>
              <c15:ser>
                <c:idx val="9"/>
                <c:order val="1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AD-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AF-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B1-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B3-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B4-8674-4C33-BA54-76EED37C9DC7}"/>
                  </c:ext>
                </c:extLst>
              </c15:ser>
            </c15:filteredPieSeries>
          </c:ext>
        </c:extLst>
      </c:pie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10. Occupational safety: prevention of exposure (including sharps injuries)</a:t>
            </a:r>
          </a:p>
        </c:rich>
      </c:tx>
      <c:layout>
        <c:manualLayout>
          <c:xMode val="edge"/>
          <c:yMode val="edge"/>
          <c:x val="0.11420098533038192"/>
          <c:y val="5.58769444444444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9"/>
          <c:order val="9"/>
          <c:tx>
            <c:strRef>
              <c:f>'Data '!$K$4</c:f>
              <c:strCache>
                <c:ptCount val="1"/>
                <c:pt idx="0">
                  <c:v>10. Occupational Safety (Prevention of exposure)</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52-C630-4819-A057-92757FBF640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54-C630-4819-A057-92757FBF640E}"/>
              </c:ext>
            </c:extLst>
          </c:dPt>
          <c:dPt>
            <c:idx val="2"/>
            <c:bubble3D val="0"/>
            <c:spPr>
              <a:solidFill>
                <a:srgbClr val="FF3300"/>
              </a:solidFill>
              <a:ln w="19050">
                <a:solidFill>
                  <a:sysClr val="windowText" lastClr="000000"/>
                </a:solidFill>
              </a:ln>
              <a:effectLst/>
            </c:spPr>
            <c:extLst>
              <c:ext xmlns:c16="http://schemas.microsoft.com/office/drawing/2014/chart" uri="{C3380CC4-5D6E-409C-BE32-E72D297353CC}">
                <c16:uniqueId val="{00000056-C630-4819-A057-92757FBF640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58-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'!$K$5:$K$8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59-C630-4819-A057-92757FBF640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C630-4819-A057-92757FBF640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C630-4819-A057-92757FBF640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C630-4819-A057-92757FBF640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C630-4819-A057-92757FBF640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C630-4819-A057-92757FBF640E}"/>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C630-4819-A057-92757FBF640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C630-4819-A057-92757FBF640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C630-4819-A057-92757FBF640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C630-4819-A057-92757FBF640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C630-4819-A057-92757FBF640E}"/>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C630-4819-A057-92757FBF640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C630-4819-A057-92757FBF640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Overall RAG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solidFill>
                <a:sysClr val="windowText" lastClr="000000"/>
              </a:solidFill>
            </a:ln>
          </c:spPr>
          <c:dPt>
            <c:idx val="0"/>
            <c:bubble3D val="0"/>
            <c:spPr>
              <a:solidFill>
                <a:schemeClr val="accent6"/>
              </a:solidFill>
              <a:ln w="19050">
                <a:solidFill>
                  <a:sysClr val="windowText" lastClr="000000"/>
                </a:solidFill>
              </a:ln>
              <a:effectLst/>
            </c:spPr>
            <c:extLst>
              <c:ext xmlns:c16="http://schemas.microsoft.com/office/drawing/2014/chart" uri="{C3380CC4-5D6E-409C-BE32-E72D297353CC}">
                <c16:uniqueId val="{00000001-1EC9-44C4-9B28-1C06DB58A681}"/>
              </c:ext>
            </c:extLst>
          </c:dPt>
          <c:dPt>
            <c:idx val="1"/>
            <c:bubble3D val="0"/>
            <c:spPr>
              <a:solidFill>
                <a:schemeClr val="accent4"/>
              </a:solidFill>
              <a:ln w="19050">
                <a:solidFill>
                  <a:sysClr val="windowText" lastClr="000000"/>
                </a:solidFill>
              </a:ln>
              <a:effectLst/>
            </c:spPr>
            <c:extLst>
              <c:ext xmlns:c16="http://schemas.microsoft.com/office/drawing/2014/chart" uri="{C3380CC4-5D6E-409C-BE32-E72D297353CC}">
                <c16:uniqueId val="{00000003-1EC9-44C4-9B28-1C06DB58A681}"/>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5-1EC9-44C4-9B28-1C06DB58A681}"/>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1EC9-44C4-9B28-1C06DB58A68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 '!$A$21:$A$24</c:f>
              <c:strCache>
                <c:ptCount val="4"/>
                <c:pt idx="0">
                  <c:v>Areas of good practice</c:v>
                </c:pt>
                <c:pt idx="1">
                  <c:v>Areas requiring improvement</c:v>
                </c:pt>
                <c:pt idx="2">
                  <c:v>Areas requiring immediate action</c:v>
                </c:pt>
                <c:pt idx="3">
                  <c:v>NA</c:v>
                </c:pt>
              </c:strCache>
            </c:strRef>
          </c:cat>
          <c:val>
            <c:numRef>
              <c:f>'Data '!$B$21:$B$24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1EC9-44C4-9B28-1C06DB58A681}"/>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RAG</a:t>
            </a:r>
            <a:r>
              <a:rPr lang="en-GB" baseline="0"/>
              <a:t> Status by Sections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1"/>
          <c:order val="0"/>
          <c:tx>
            <c:strRef>
              <c:f>'Data '!$A$5</c:f>
              <c:strCache>
                <c:ptCount val="1"/>
                <c:pt idx="0">
                  <c:v>Areas of good practice</c:v>
                </c:pt>
              </c:strCache>
            </c:strRef>
          </c:tx>
          <c:spPr>
            <a:solidFill>
              <a:schemeClr val="accent6"/>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'!$B$5:$K$5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6B-4C74-B510-E14F7BA86583}"/>
            </c:ext>
          </c:extLst>
        </c:ser>
        <c:ser>
          <c:idx val="2"/>
          <c:order val="1"/>
          <c:tx>
            <c:strRef>
              <c:f>'Data '!$A$6</c:f>
              <c:strCache>
                <c:ptCount val="1"/>
                <c:pt idx="0">
                  <c:v>Areas requiring improvement</c:v>
                </c:pt>
              </c:strCache>
            </c:strRef>
          </c:tx>
          <c:spPr>
            <a:solidFill>
              <a:schemeClr val="accent4"/>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'!$B$6:$K$6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6B-4C74-B510-E14F7BA86583}"/>
            </c:ext>
          </c:extLst>
        </c:ser>
        <c:ser>
          <c:idx val="3"/>
          <c:order val="2"/>
          <c:tx>
            <c:strRef>
              <c:f>'Data '!$A$7</c:f>
              <c:strCache>
                <c:ptCount val="1"/>
                <c:pt idx="0">
                  <c:v>Areas requiring immediate action</c:v>
                </c:pt>
              </c:strCache>
            </c:strRef>
          </c:tx>
          <c:spPr>
            <a:solidFill>
              <a:srgbClr val="FF000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'!$B$7:$K$7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6B-4C74-B510-E14F7BA86583}"/>
            </c:ext>
          </c:extLst>
        </c:ser>
        <c:ser>
          <c:idx val="4"/>
          <c:order val="3"/>
          <c:tx>
            <c:strRef>
              <c:f>'Data '!$A$8</c:f>
              <c:strCache>
                <c:ptCount val="1"/>
                <c:pt idx="0">
                  <c:v>NA</c:v>
                </c:pt>
              </c:strCache>
            </c:strRef>
          </c:tx>
          <c:spPr>
            <a:solidFill>
              <a:sysClr val="window" lastClr="FFFFFF"/>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'!$B$8:$K$8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C6B-4C74-B510-E14F7BA86583}"/>
            </c:ext>
          </c:extLst>
        </c:ser>
        <c:dLbls>
          <c:dLblPos val="ctr"/>
          <c:showLegendKey val="0"/>
          <c:showVal val="1"/>
          <c:showCatName val="0"/>
          <c:showSerName val="0"/>
          <c:showPercent val="0"/>
          <c:showBubbleSize val="0"/>
        </c:dLbls>
        <c:gapWidth val="150"/>
        <c:overlap val="100"/>
        <c:axId val="2062349120"/>
        <c:axId val="2062336640"/>
      </c:barChart>
      <c:catAx>
        <c:axId val="20623491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36640"/>
        <c:crosses val="autoZero"/>
        <c:auto val="1"/>
        <c:lblAlgn val="ctr"/>
        <c:lblOffset val="100"/>
        <c:noMultiLvlLbl val="0"/>
      </c:catAx>
      <c:valAx>
        <c:axId val="2062336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49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RAG</a:t>
            </a:r>
            <a:r>
              <a:rPr lang="en-GB" baseline="0"/>
              <a:t> Status by section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1"/>
          <c:order val="0"/>
          <c:tx>
            <c:strRef>
              <c:f>'Data '!$A$5</c:f>
              <c:strCache>
                <c:ptCount val="1"/>
                <c:pt idx="0">
                  <c:v>Areas of good practice</c:v>
                </c:pt>
              </c:strCache>
            </c:strRef>
          </c:tx>
          <c:spPr>
            <a:solidFill>
              <a:srgbClr val="92D05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'!$B$5:$K$5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D7-4E04-9A73-6518C48361CC}"/>
            </c:ext>
          </c:extLst>
        </c:ser>
        <c:ser>
          <c:idx val="2"/>
          <c:order val="1"/>
          <c:tx>
            <c:strRef>
              <c:f>'Data '!$A$6</c:f>
              <c:strCache>
                <c:ptCount val="1"/>
                <c:pt idx="0">
                  <c:v>Areas requiring improvement</c:v>
                </c:pt>
              </c:strCache>
            </c:strRef>
          </c:tx>
          <c:spPr>
            <a:solidFill>
              <a:schemeClr val="accent4"/>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'!$B$6:$K$6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7-4E04-9A73-6518C48361CC}"/>
            </c:ext>
          </c:extLst>
        </c:ser>
        <c:ser>
          <c:idx val="3"/>
          <c:order val="2"/>
          <c:tx>
            <c:strRef>
              <c:f>'Data '!$A$7</c:f>
              <c:strCache>
                <c:ptCount val="1"/>
                <c:pt idx="0">
                  <c:v>Areas requiring immediate action</c:v>
                </c:pt>
              </c:strCache>
            </c:strRef>
          </c:tx>
          <c:spPr>
            <a:solidFill>
              <a:srgbClr val="FF000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'!$B$7:$K$7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D7-4E04-9A73-6518C48361CC}"/>
            </c:ext>
          </c:extLst>
        </c:ser>
        <c:ser>
          <c:idx val="4"/>
          <c:order val="3"/>
          <c:tx>
            <c:strRef>
              <c:f>'Data '!$A$8</c:f>
              <c:strCache>
                <c:ptCount val="1"/>
                <c:pt idx="0">
                  <c:v>NA</c:v>
                </c:pt>
              </c:strCache>
            </c:strRef>
          </c:tx>
          <c:spPr>
            <a:solidFill>
              <a:sysClr val="window" lastClr="FFFFFF"/>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'!$B$8:$K$8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D7-4E04-9A73-6518C48361CC}"/>
            </c:ext>
          </c:extLst>
        </c:ser>
        <c:dLbls>
          <c:dLblPos val="ctr"/>
          <c:showLegendKey val="0"/>
          <c:showVal val="1"/>
          <c:showCatName val="0"/>
          <c:showSerName val="0"/>
          <c:showPercent val="0"/>
          <c:showBubbleSize val="0"/>
        </c:dLbls>
        <c:gapWidth val="150"/>
        <c:overlap val="100"/>
        <c:axId val="2062349120"/>
        <c:axId val="2062336640"/>
      </c:barChart>
      <c:catAx>
        <c:axId val="20623491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36640"/>
        <c:crosses val="autoZero"/>
        <c:auto val="1"/>
        <c:lblAlgn val="ctr"/>
        <c:lblOffset val="100"/>
        <c:noMultiLvlLbl val="0"/>
      </c:catAx>
      <c:valAx>
        <c:axId val="2062336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49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Overall RAG</a:t>
            </a:r>
            <a:r>
              <a:rPr lang="en-GB" baseline="0"/>
              <a:t> Status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spPr>
            <a:ln>
              <a:solidFill>
                <a:sysClr val="windowText" lastClr="000000"/>
              </a:solidFill>
            </a:ln>
          </c:spPr>
          <c:dPt>
            <c:idx val="0"/>
            <c:bubble3D val="0"/>
            <c:spPr>
              <a:solidFill>
                <a:schemeClr val="accent6"/>
              </a:solidFill>
              <a:ln w="19050">
                <a:solidFill>
                  <a:sysClr val="windowText" lastClr="000000"/>
                </a:solidFill>
              </a:ln>
              <a:effectLst/>
            </c:spPr>
            <c:extLst>
              <c:ext xmlns:c16="http://schemas.microsoft.com/office/drawing/2014/chart" uri="{C3380CC4-5D6E-409C-BE32-E72D297353CC}">
                <c16:uniqueId val="{00000001-5729-4208-9FDD-157298B8A178}"/>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03-5729-4208-9FDD-157298B8A178}"/>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5-5729-4208-9FDD-157298B8A178}"/>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5729-4208-9FDD-157298B8A17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 '!$A$21:$A$24</c:f>
              <c:strCache>
                <c:ptCount val="4"/>
                <c:pt idx="0">
                  <c:v>Areas of good practice</c:v>
                </c:pt>
                <c:pt idx="1">
                  <c:v>Areas requiring improvement</c:v>
                </c:pt>
                <c:pt idx="2">
                  <c:v>Areas requiring immediate action</c:v>
                </c:pt>
                <c:pt idx="3">
                  <c:v>NA</c:v>
                </c:pt>
              </c:strCache>
            </c:strRef>
          </c:cat>
          <c:val>
            <c:numRef>
              <c:f>'Data '!$B$21:$B$24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5729-4208-9FDD-157298B8A178}"/>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2. Hand</a:t>
            </a:r>
            <a:r>
              <a:rPr lang="en-GB" sz="1080" baseline="0"/>
              <a:t> Hygiene </a:t>
            </a:r>
            <a:endParaRPr lang="en-GB" sz="1080"/>
          </a:p>
        </c:rich>
      </c:tx>
      <c:layout>
        <c:manualLayout>
          <c:xMode val="edge"/>
          <c:yMode val="edge"/>
          <c:x val="0.38672176999737756"/>
          <c:y val="3.47102777777777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1"/>
          <c:order val="1"/>
          <c:tx>
            <c:strRef>
              <c:f>'Data '!$C$4</c:f>
              <c:strCache>
                <c:ptCount val="1"/>
                <c:pt idx="0">
                  <c:v>2. Hand Hygiene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0A-D886-4BC2-93D3-BBB4E1E18822}"/>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0C-D886-4BC2-93D3-BBB4E1E18822}"/>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E-D886-4BC2-93D3-BBB4E1E18822}"/>
              </c:ext>
            </c:extLst>
          </c:dPt>
          <c:dPt>
            <c:idx val="3"/>
            <c:bubble3D val="0"/>
            <c:spPr>
              <a:solidFill>
                <a:schemeClr val="bg1"/>
              </a:solidFill>
              <a:ln w="19050">
                <a:solidFill>
                  <a:sysClr val="windowText" lastClr="000000"/>
                </a:solidFill>
              </a:ln>
              <a:effectLst/>
            </c:spPr>
            <c:extLst>
              <c:ext xmlns:c16="http://schemas.microsoft.com/office/drawing/2014/chart" uri="{C3380CC4-5D6E-409C-BE32-E72D297353CC}">
                <c16:uniqueId val="{00000010-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'!$C$5:$C$8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11-D886-4BC2-93D3-BBB4E1E18822}"/>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886-4BC2-93D3-BBB4E1E18822}"/>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886-4BC2-93D3-BBB4E1E18822}"/>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D886-4BC2-93D3-BBB4E1E18822}"/>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D886-4BC2-93D3-BBB4E1E18822}"/>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D886-4BC2-93D3-BBB4E1E18822}"/>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D886-4BC2-93D3-BBB4E1E18822}"/>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D886-4BC2-93D3-BBB4E1E18822}"/>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D886-4BC2-93D3-BBB4E1E18822}"/>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D886-4BC2-93D3-BBB4E1E18822}"/>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D886-4BC2-93D3-BBB4E1E18822}"/>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D886-4BC2-93D3-BBB4E1E18822}"/>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D886-4BC2-93D3-BBB4E1E18822}"/>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3. Respiratory and cough hygiene</a:t>
            </a:r>
          </a:p>
        </c:rich>
      </c:tx>
      <c:layout>
        <c:manualLayout>
          <c:xMode val="edge"/>
          <c:yMode val="edge"/>
          <c:x val="0.31233831943658269"/>
          <c:y val="3.823805555555555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2"/>
          <c:order val="2"/>
          <c:tx>
            <c:strRef>
              <c:f>'Data '!$D$4</c:f>
              <c:strCache>
                <c:ptCount val="1"/>
                <c:pt idx="0">
                  <c:v>3. Respiratory and cough hygiene</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13-AF97-43F0-A46B-DF9C9DFB6B8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15-AF97-43F0-A46B-DF9C9DFB6B8E}"/>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17-AF97-43F0-A46B-DF9C9DFB6B8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19-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'!$D$5:$D$8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1A-AF97-43F0-A46B-DF9C9DFB6B8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F97-43F0-A46B-DF9C9DFB6B8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F97-43F0-A46B-DF9C9DFB6B8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F97-43F0-A46B-DF9C9DFB6B8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F97-43F0-A46B-DF9C9DFB6B8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F97-43F0-A46B-DF9C9DFB6B8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F97-43F0-A46B-DF9C9DFB6B8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AF97-43F0-A46B-DF9C9DFB6B8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AF97-43F0-A46B-DF9C9DFB6B8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F97-43F0-A46B-DF9C9DFB6B8E}"/>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F97-43F0-A46B-DF9C9DFB6B8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F97-43F0-A46B-DF9C9DFB6B8E}"/>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F97-43F0-A46B-DF9C9DFB6B8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4. Personal</a:t>
            </a:r>
            <a:r>
              <a:rPr lang="en-GB" sz="1080" baseline="0"/>
              <a:t> Protective Equipment </a:t>
            </a:r>
            <a:endParaRPr lang="en-GB" sz="1080"/>
          </a:p>
        </c:rich>
      </c:tx>
      <c:layout>
        <c:manualLayout>
          <c:xMode val="edge"/>
          <c:yMode val="edge"/>
          <c:x val="0.28114525952399128"/>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3"/>
          <c:order val="3"/>
          <c:tx>
            <c:strRef>
              <c:f>'Data '!$E$4</c:f>
              <c:strCache>
                <c:ptCount val="1"/>
                <c:pt idx="0">
                  <c:v>4. Personal Protective equipment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1C-282C-4973-9517-FFF9C903027A}"/>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1E-282C-4973-9517-FFF9C903027A}"/>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20-282C-4973-9517-FFF9C903027A}"/>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22-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'!$E$5:$E$8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23-282C-4973-9517-FFF9C903027A}"/>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82C-4973-9517-FFF9C903027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282C-4973-9517-FFF9C903027A}"/>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282C-4973-9517-FFF9C903027A}"/>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282C-4973-9517-FFF9C903027A}"/>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282C-4973-9517-FFF9C903027A}"/>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282C-4973-9517-FFF9C903027A}"/>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282C-4973-9517-FFF9C903027A}"/>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282C-4973-9517-FFF9C903027A}"/>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282C-4973-9517-FFF9C903027A}"/>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282C-4973-9517-FFF9C903027A}"/>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282C-4973-9517-FFF9C903027A}"/>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282C-4973-9517-FFF9C903027A}"/>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5. Safe Management</a:t>
            </a:r>
            <a:r>
              <a:rPr lang="en-GB" sz="1080" baseline="0"/>
              <a:t> of Equipment </a:t>
            </a:r>
            <a:endParaRPr lang="en-GB" sz="1080"/>
          </a:p>
        </c:rich>
      </c:tx>
      <c:layout>
        <c:manualLayout>
          <c:xMode val="edge"/>
          <c:yMode val="edge"/>
          <c:x val="0.32913458246643956"/>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4"/>
          <c:order val="4"/>
          <c:tx>
            <c:strRef>
              <c:f>'Data '!$F$4</c:f>
              <c:strCache>
                <c:ptCount val="1"/>
                <c:pt idx="0">
                  <c:v>5. Safe Management of Equipment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25-ADD5-42C1-B387-E31CC08BF316}"/>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27-ADD5-42C1-B387-E31CC08BF316}"/>
              </c:ext>
            </c:extLst>
          </c:dPt>
          <c:dPt>
            <c:idx val="2"/>
            <c:bubble3D val="0"/>
            <c:spPr>
              <a:solidFill>
                <a:srgbClr val="FF3300"/>
              </a:solidFill>
              <a:ln w="19050">
                <a:solidFill>
                  <a:sysClr val="windowText" lastClr="000000"/>
                </a:solidFill>
              </a:ln>
              <a:effectLst/>
            </c:spPr>
            <c:extLst>
              <c:ext xmlns:c16="http://schemas.microsoft.com/office/drawing/2014/chart" uri="{C3380CC4-5D6E-409C-BE32-E72D297353CC}">
                <c16:uniqueId val="{00000029-ADD5-42C1-B387-E31CC08BF316}"/>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2B-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'!$F$5:$F$8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2C-ADD5-42C1-B387-E31CC08BF316}"/>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DD5-42C1-B387-E31CC08BF316}"/>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DD5-42C1-B387-E31CC08BF316}"/>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DD5-42C1-B387-E31CC08BF316}"/>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DD5-42C1-B387-E31CC08BF316}"/>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DD5-42C1-B387-E31CC08BF316}"/>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ADD5-42C1-B387-E31CC08BF316}"/>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DD5-42C1-B387-E31CC08BF316}"/>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ADD5-42C1-B387-E31CC08BF316}"/>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DD5-42C1-B387-E31CC08BF316}"/>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DD5-42C1-B387-E31CC08BF316}"/>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DD5-42C1-B387-E31CC08BF316}"/>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DD5-42C1-B387-E31CC08BF316}"/>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6. Safe management of the environment</a:t>
            </a:r>
          </a:p>
        </c:rich>
      </c:tx>
      <c:layout>
        <c:manualLayout>
          <c:xMode val="edge"/>
          <c:yMode val="edge"/>
          <c:x val="0.30513992099521536"/>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5"/>
          <c:order val="5"/>
          <c:tx>
            <c:strRef>
              <c:f>'Data '!$G$4</c:f>
              <c:strCache>
                <c:ptCount val="1"/>
                <c:pt idx="0">
                  <c:v>6. Safe Management of Environment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2E-AA36-4A78-AA56-C09988E95F48}"/>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30-AA36-4A78-AA56-C09988E95F48}"/>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32-AA36-4A78-AA56-C09988E95F48}"/>
              </c:ext>
            </c:extLst>
          </c:dPt>
          <c:dPt>
            <c:idx val="3"/>
            <c:bubble3D val="0"/>
            <c:spPr>
              <a:noFill/>
              <a:ln w="19050">
                <a:solidFill>
                  <a:sysClr val="windowText" lastClr="000000"/>
                </a:solidFill>
              </a:ln>
              <a:effectLst/>
            </c:spPr>
            <c:extLst>
              <c:ext xmlns:c16="http://schemas.microsoft.com/office/drawing/2014/chart" uri="{C3380CC4-5D6E-409C-BE32-E72D297353CC}">
                <c16:uniqueId val="{00000034-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'!$G$5:$G$8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35-AA36-4A78-AA56-C09988E95F48}"/>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A36-4A78-AA56-C09988E95F48}"/>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A36-4A78-AA56-C09988E95F48}"/>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A36-4A78-AA56-C09988E95F48}"/>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A36-4A78-AA56-C09988E95F48}"/>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A36-4A78-AA56-C09988E95F48}"/>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AA36-4A78-AA56-C09988E95F48}"/>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A36-4A78-AA56-C09988E95F48}"/>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AA36-4A78-AA56-C09988E95F48}"/>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A36-4A78-AA56-C09988E95F48}"/>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A36-4A78-AA56-C09988E95F48}"/>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A36-4A78-AA56-C09988E95F48}"/>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A36-4A78-AA56-C09988E95F48}"/>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7. Safe Managment of Linen</a:t>
            </a:r>
          </a:p>
        </c:rich>
      </c:tx>
      <c:layout>
        <c:manualLayout>
          <c:xMode val="edge"/>
          <c:yMode val="edge"/>
          <c:x val="0.331534048613562"/>
          <c:y val="3.47102777777777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6"/>
          <c:order val="6"/>
          <c:tx>
            <c:strRef>
              <c:f>'Data '!$H$4</c:f>
              <c:strCache>
                <c:ptCount val="1"/>
                <c:pt idx="0">
                  <c:v>7. Safe Management of Linen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37-D37E-4D6C-A985-82CCFEE75573}"/>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39-D37E-4D6C-A985-82CCFEE75573}"/>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3B-D37E-4D6C-A985-82CCFEE75573}"/>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3D-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'!$H$5:$H$8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3E-D37E-4D6C-A985-82CCFEE75573}"/>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37E-4D6C-A985-82CCFEE75573}"/>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37E-4D6C-A985-82CCFEE75573}"/>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D37E-4D6C-A985-82CCFEE75573}"/>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D37E-4D6C-A985-82CCFEE75573}"/>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D37E-4D6C-A985-82CCFEE75573}"/>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D37E-4D6C-A985-82CCFEE75573}"/>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D37E-4D6C-A985-82CCFEE75573}"/>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D37E-4D6C-A985-82CCFEE75573}"/>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D37E-4D6C-A985-82CCFEE75573}"/>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D37E-4D6C-A985-82CCFEE75573}"/>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D37E-4D6C-A985-82CCFEE75573}"/>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D37E-4D6C-A985-82CCFEE75573}"/>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8. Safe management of blood and body fluid spillages</a:t>
            </a:r>
          </a:p>
        </c:rich>
      </c:tx>
      <c:layout>
        <c:manualLayout>
          <c:xMode val="edge"/>
          <c:yMode val="edge"/>
          <c:x val="0.22348127080698549"/>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7"/>
          <c:order val="7"/>
          <c:tx>
            <c:strRef>
              <c:f>'Data '!$I$4</c:f>
              <c:strCache>
                <c:ptCount val="1"/>
                <c:pt idx="0">
                  <c:v>8. Safe management of blood and body fluid spillages</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40-80FD-454F-8E2E-6F64E005652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42-80FD-454F-8E2E-6F64E005652E}"/>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44-80FD-454F-8E2E-6F64E005652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46-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'!$I$5:$I$8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47-80FD-454F-8E2E-6F64E005652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80FD-454F-8E2E-6F64E005652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80FD-454F-8E2E-6F64E005652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80FD-454F-8E2E-6F64E005652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80FD-454F-8E2E-6F64E005652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80FD-454F-8E2E-6F64E005652E}"/>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80FD-454F-8E2E-6F64E005652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80FD-454F-8E2E-6F64E005652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80FD-454F-8E2E-6F64E005652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80FD-454F-8E2E-6F64E005652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80FD-454F-8E2E-6F64E005652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80FD-454F-8E2E-6F64E005652E}"/>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80FD-454F-8E2E-6F64E005652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9. Safe management of Waste</a:t>
            </a:r>
          </a:p>
        </c:rich>
      </c:tx>
      <c:layout>
        <c:manualLayout>
          <c:xMode val="edge"/>
          <c:yMode val="edge"/>
          <c:x val="0.30753938714233781"/>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8"/>
          <c:order val="8"/>
          <c:tx>
            <c:strRef>
              <c:f>'Data '!$J$4</c:f>
              <c:strCache>
                <c:ptCount val="1"/>
                <c:pt idx="0">
                  <c:v>9. Safe Management of Waste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49-BF2B-4093-B121-DBA5DD5EB980}"/>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4B-BF2B-4093-B121-DBA5DD5EB980}"/>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4D-BF2B-4093-B121-DBA5DD5EB980}"/>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4F-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'!$J$5:$J$8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50-BF2B-4093-B121-DBA5DD5EB980}"/>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BF2B-4093-B121-DBA5DD5EB980}"/>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BF2B-4093-B121-DBA5DD5EB980}"/>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BF2B-4093-B121-DBA5DD5EB980}"/>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BF2B-4093-B121-DBA5DD5EB980}"/>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BF2B-4093-B121-DBA5DD5EB980}"/>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BF2B-4093-B121-DBA5DD5EB980}"/>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BF2B-4093-B121-DBA5DD5EB980}"/>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BF2B-4093-B121-DBA5DD5EB980}"/>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BF2B-4093-B121-DBA5DD5EB980}"/>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BF2B-4093-B121-DBA5DD5EB980}"/>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BF2B-4093-B121-DBA5DD5EB980}"/>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BF2B-4093-B121-DBA5DD5EB980}"/>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16</xdr:col>
      <xdr:colOff>228600</xdr:colOff>
      <xdr:row>0</xdr:row>
      <xdr:rowOff>104775</xdr:rowOff>
    </xdr:from>
    <xdr:to>
      <xdr:col>18</xdr:col>
      <xdr:colOff>448945</xdr:colOff>
      <xdr:row>3</xdr:row>
      <xdr:rowOff>138430</xdr:rowOff>
    </xdr:to>
    <xdr:pic>
      <xdr:nvPicPr>
        <xdr:cNvPr id="2" name="Picture 1">
          <a:extLst>
            <a:ext uri="{FF2B5EF4-FFF2-40B4-BE49-F238E27FC236}">
              <a16:creationId xmlns:a16="http://schemas.microsoft.com/office/drawing/2014/main" id="{D83094D4-5411-4780-BC8C-B8A3D85D2A7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982200" y="104775"/>
          <a:ext cx="1439545" cy="605155"/>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46890</xdr:colOff>
      <xdr:row>0</xdr:row>
      <xdr:rowOff>177800</xdr:rowOff>
    </xdr:from>
    <xdr:to>
      <xdr:col>9</xdr:col>
      <xdr:colOff>264514</xdr:colOff>
      <xdr:row>2</xdr:row>
      <xdr:rowOff>287655</xdr:rowOff>
    </xdr:to>
    <xdr:pic>
      <xdr:nvPicPr>
        <xdr:cNvPr id="4" name="Picture 51">
          <a:extLst>
            <a:ext uri="{FF2B5EF4-FFF2-40B4-BE49-F238E27FC236}">
              <a16:creationId xmlns:a16="http://schemas.microsoft.com/office/drawing/2014/main" id="{89F51C90-6DB7-4D23-8C98-67CAAAFD299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261490" y="177800"/>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13646</xdr:colOff>
      <xdr:row>0</xdr:row>
      <xdr:rowOff>140073</xdr:rowOff>
    </xdr:from>
    <xdr:to>
      <xdr:col>5</xdr:col>
      <xdr:colOff>1355220</xdr:colOff>
      <xdr:row>2</xdr:row>
      <xdr:rowOff>251235</xdr:rowOff>
    </xdr:to>
    <xdr:pic>
      <xdr:nvPicPr>
        <xdr:cNvPr id="4" name="Picture 51">
          <a:extLst>
            <a:ext uri="{FF2B5EF4-FFF2-40B4-BE49-F238E27FC236}">
              <a16:creationId xmlns:a16="http://schemas.microsoft.com/office/drawing/2014/main" id="{EFA56A22-AFE5-4017-BCF4-160E461E54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30742" y="140073"/>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43262</xdr:colOff>
      <xdr:row>1</xdr:row>
      <xdr:rowOff>13607</xdr:rowOff>
    </xdr:from>
    <xdr:to>
      <xdr:col>6</xdr:col>
      <xdr:colOff>0</xdr:colOff>
      <xdr:row>2</xdr:row>
      <xdr:rowOff>301263</xdr:rowOff>
    </xdr:to>
    <xdr:pic>
      <xdr:nvPicPr>
        <xdr:cNvPr id="4" name="Picture 51">
          <a:extLst>
            <a:ext uri="{FF2B5EF4-FFF2-40B4-BE49-F238E27FC236}">
              <a16:creationId xmlns:a16="http://schemas.microsoft.com/office/drawing/2014/main" id="{BC8CE3E8-DB65-490B-B072-049CD97DC7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459905" y="204107"/>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27654</xdr:colOff>
      <xdr:row>0</xdr:row>
      <xdr:rowOff>182095</xdr:rowOff>
    </xdr:from>
    <xdr:to>
      <xdr:col>5</xdr:col>
      <xdr:colOff>1369228</xdr:colOff>
      <xdr:row>2</xdr:row>
      <xdr:rowOff>293257</xdr:rowOff>
    </xdr:to>
    <xdr:pic>
      <xdr:nvPicPr>
        <xdr:cNvPr id="4" name="Picture 51">
          <a:extLst>
            <a:ext uri="{FF2B5EF4-FFF2-40B4-BE49-F238E27FC236}">
              <a16:creationId xmlns:a16="http://schemas.microsoft.com/office/drawing/2014/main" id="{1B706EA3-BE83-4336-A2A7-C20D137F40E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44750" y="182095"/>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56869</xdr:colOff>
      <xdr:row>0</xdr:row>
      <xdr:rowOff>122464</xdr:rowOff>
    </xdr:from>
    <xdr:to>
      <xdr:col>5</xdr:col>
      <xdr:colOff>1407968</xdr:colOff>
      <xdr:row>2</xdr:row>
      <xdr:rowOff>233227</xdr:rowOff>
    </xdr:to>
    <xdr:pic>
      <xdr:nvPicPr>
        <xdr:cNvPr id="4" name="Picture 51">
          <a:extLst>
            <a:ext uri="{FF2B5EF4-FFF2-40B4-BE49-F238E27FC236}">
              <a16:creationId xmlns:a16="http://schemas.microsoft.com/office/drawing/2014/main" id="{E7528FFC-D3D2-4F2F-8862-8CC51BAB51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82369" y="122464"/>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56869</xdr:colOff>
      <xdr:row>0</xdr:row>
      <xdr:rowOff>122464</xdr:rowOff>
    </xdr:from>
    <xdr:to>
      <xdr:col>7</xdr:col>
      <xdr:colOff>1407968</xdr:colOff>
      <xdr:row>2</xdr:row>
      <xdr:rowOff>233227</xdr:rowOff>
    </xdr:to>
    <xdr:pic>
      <xdr:nvPicPr>
        <xdr:cNvPr id="2" name="Picture 51">
          <a:extLst>
            <a:ext uri="{FF2B5EF4-FFF2-40B4-BE49-F238E27FC236}">
              <a16:creationId xmlns:a16="http://schemas.microsoft.com/office/drawing/2014/main" id="{BBE6F79B-39CC-4A18-A60A-6D33B606FCC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72844" y="122464"/>
          <a:ext cx="1351099" cy="625113"/>
        </a:xfrm>
        <a:prstGeom prst="rect">
          <a:avLst/>
        </a:prstGeom>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352213</xdr:colOff>
      <xdr:row>0</xdr:row>
      <xdr:rowOff>159094</xdr:rowOff>
    </xdr:from>
    <xdr:to>
      <xdr:col>9</xdr:col>
      <xdr:colOff>180088</xdr:colOff>
      <xdr:row>19</xdr:row>
      <xdr:rowOff>139594</xdr:rowOff>
    </xdr:to>
    <xdr:graphicFrame macro="">
      <xdr:nvGraphicFramePr>
        <xdr:cNvPr id="9" name="Chart 6">
          <a:extLst>
            <a:ext uri="{FF2B5EF4-FFF2-40B4-BE49-F238E27FC236}">
              <a16:creationId xmlns:a16="http://schemas.microsoft.com/office/drawing/2014/main" id="{A276F58B-840E-4212-962F-4B3CB223A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579222</xdr:colOff>
      <xdr:row>0</xdr:row>
      <xdr:rowOff>180202</xdr:rowOff>
    </xdr:from>
    <xdr:to>
      <xdr:col>18</xdr:col>
      <xdr:colOff>407097</xdr:colOff>
      <xdr:row>19</xdr:row>
      <xdr:rowOff>160702</xdr:rowOff>
    </xdr:to>
    <xdr:graphicFrame macro="">
      <xdr:nvGraphicFramePr>
        <xdr:cNvPr id="26" name="Chart 6">
          <a:extLst>
            <a:ext uri="{FF2B5EF4-FFF2-40B4-BE49-F238E27FC236}">
              <a16:creationId xmlns:a16="http://schemas.microsoft.com/office/drawing/2014/main" id="{BB275267-3D5B-4B4C-AC6A-59165CCD22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347534</xdr:colOff>
      <xdr:row>0</xdr:row>
      <xdr:rowOff>167331</xdr:rowOff>
    </xdr:from>
    <xdr:to>
      <xdr:col>28</xdr:col>
      <xdr:colOff>175409</xdr:colOff>
      <xdr:row>19</xdr:row>
      <xdr:rowOff>147831</xdr:rowOff>
    </xdr:to>
    <xdr:graphicFrame macro="">
      <xdr:nvGraphicFramePr>
        <xdr:cNvPr id="27" name="Chart 6">
          <a:extLst>
            <a:ext uri="{FF2B5EF4-FFF2-40B4-BE49-F238E27FC236}">
              <a16:creationId xmlns:a16="http://schemas.microsoft.com/office/drawing/2014/main" id="{6A9F4459-B139-4899-9892-BFEE124641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347534</xdr:colOff>
      <xdr:row>21</xdr:row>
      <xdr:rowOff>141588</xdr:rowOff>
    </xdr:from>
    <xdr:to>
      <xdr:col>9</xdr:col>
      <xdr:colOff>175409</xdr:colOff>
      <xdr:row>40</xdr:row>
      <xdr:rowOff>122088</xdr:rowOff>
    </xdr:to>
    <xdr:graphicFrame macro="">
      <xdr:nvGraphicFramePr>
        <xdr:cNvPr id="62" name="Chart 6">
          <a:extLst>
            <a:ext uri="{FF2B5EF4-FFF2-40B4-BE49-F238E27FC236}">
              <a16:creationId xmlns:a16="http://schemas.microsoft.com/office/drawing/2014/main" id="{0B1D17D4-CBDC-49AE-AA03-33E3F67325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592094</xdr:colOff>
      <xdr:row>21</xdr:row>
      <xdr:rowOff>154459</xdr:rowOff>
    </xdr:from>
    <xdr:to>
      <xdr:col>18</xdr:col>
      <xdr:colOff>419969</xdr:colOff>
      <xdr:row>40</xdr:row>
      <xdr:rowOff>134959</xdr:rowOff>
    </xdr:to>
    <xdr:graphicFrame macro="">
      <xdr:nvGraphicFramePr>
        <xdr:cNvPr id="63" name="Chart 6">
          <a:extLst>
            <a:ext uri="{FF2B5EF4-FFF2-40B4-BE49-F238E27FC236}">
              <a16:creationId xmlns:a16="http://schemas.microsoft.com/office/drawing/2014/main" id="{61EB26A7-7E37-4F88-BBFB-00A3E603C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399021</xdr:colOff>
      <xdr:row>21</xdr:row>
      <xdr:rowOff>154459</xdr:rowOff>
    </xdr:from>
    <xdr:to>
      <xdr:col>28</xdr:col>
      <xdr:colOff>226896</xdr:colOff>
      <xdr:row>40</xdr:row>
      <xdr:rowOff>134959</xdr:rowOff>
    </xdr:to>
    <xdr:graphicFrame macro="">
      <xdr:nvGraphicFramePr>
        <xdr:cNvPr id="66" name="Chart 6">
          <a:extLst>
            <a:ext uri="{FF2B5EF4-FFF2-40B4-BE49-F238E27FC236}">
              <a16:creationId xmlns:a16="http://schemas.microsoft.com/office/drawing/2014/main" id="{041AE246-2413-4489-846E-E1AD16E88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347534</xdr:colOff>
      <xdr:row>43</xdr:row>
      <xdr:rowOff>38615</xdr:rowOff>
    </xdr:from>
    <xdr:to>
      <xdr:col>9</xdr:col>
      <xdr:colOff>175409</xdr:colOff>
      <xdr:row>62</xdr:row>
      <xdr:rowOff>19115</xdr:rowOff>
    </xdr:to>
    <xdr:graphicFrame macro="">
      <xdr:nvGraphicFramePr>
        <xdr:cNvPr id="61" name="Chart 6">
          <a:extLst>
            <a:ext uri="{FF2B5EF4-FFF2-40B4-BE49-F238E27FC236}">
              <a16:creationId xmlns:a16="http://schemas.microsoft.com/office/drawing/2014/main" id="{BCDAF167-6F8B-4D2A-950E-7C15010F2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25744</xdr:colOff>
      <xdr:row>43</xdr:row>
      <xdr:rowOff>77230</xdr:rowOff>
    </xdr:from>
    <xdr:to>
      <xdr:col>18</xdr:col>
      <xdr:colOff>458585</xdr:colOff>
      <xdr:row>62</xdr:row>
      <xdr:rowOff>57730</xdr:rowOff>
    </xdr:to>
    <xdr:graphicFrame macro="">
      <xdr:nvGraphicFramePr>
        <xdr:cNvPr id="60" name="Chart 6">
          <a:extLst>
            <a:ext uri="{FF2B5EF4-FFF2-40B4-BE49-F238E27FC236}">
              <a16:creationId xmlns:a16="http://schemas.microsoft.com/office/drawing/2014/main" id="{07003AE9-5043-47BD-831B-4BF3475DE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489123</xdr:colOff>
      <xdr:row>43</xdr:row>
      <xdr:rowOff>77230</xdr:rowOff>
    </xdr:from>
    <xdr:to>
      <xdr:col>28</xdr:col>
      <xdr:colOff>316998</xdr:colOff>
      <xdr:row>62</xdr:row>
      <xdr:rowOff>57730</xdr:rowOff>
    </xdr:to>
    <xdr:graphicFrame macro="">
      <xdr:nvGraphicFramePr>
        <xdr:cNvPr id="56" name="Chart 6">
          <a:extLst>
            <a:ext uri="{FF2B5EF4-FFF2-40B4-BE49-F238E27FC236}">
              <a16:creationId xmlns:a16="http://schemas.microsoft.com/office/drawing/2014/main" id="{7FB54DA5-7F70-48DC-BA42-84C40718F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373277</xdr:colOff>
      <xdr:row>64</xdr:row>
      <xdr:rowOff>102973</xdr:rowOff>
    </xdr:from>
    <xdr:to>
      <xdr:col>9</xdr:col>
      <xdr:colOff>201152</xdr:colOff>
      <xdr:row>83</xdr:row>
      <xdr:rowOff>83473</xdr:rowOff>
    </xdr:to>
    <xdr:graphicFrame macro="">
      <xdr:nvGraphicFramePr>
        <xdr:cNvPr id="54" name="Chart 6">
          <a:extLst>
            <a:ext uri="{FF2B5EF4-FFF2-40B4-BE49-F238E27FC236}">
              <a16:creationId xmlns:a16="http://schemas.microsoft.com/office/drawing/2014/main" id="{5F245C35-FAB5-43FD-A50D-F65EF68A7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133350</xdr:colOff>
      <xdr:row>0</xdr:row>
      <xdr:rowOff>114300</xdr:rowOff>
    </xdr:from>
    <xdr:to>
      <xdr:col>10</xdr:col>
      <xdr:colOff>285750</xdr:colOff>
      <xdr:row>23</xdr:row>
      <xdr:rowOff>171450</xdr:rowOff>
    </xdr:to>
    <xdr:graphicFrame macro="">
      <xdr:nvGraphicFramePr>
        <xdr:cNvPr id="7" name="Chart 236">
          <a:extLst>
            <a:ext uri="{FF2B5EF4-FFF2-40B4-BE49-F238E27FC236}">
              <a16:creationId xmlns:a16="http://schemas.microsoft.com/office/drawing/2014/main" id="{2823BE39-BD1B-4457-B23F-C7A5C69630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323849</xdr:colOff>
      <xdr:row>0</xdr:row>
      <xdr:rowOff>152400</xdr:rowOff>
    </xdr:from>
    <xdr:to>
      <xdr:col>21</xdr:col>
      <xdr:colOff>466724</xdr:colOff>
      <xdr:row>24</xdr:row>
      <xdr:rowOff>0</xdr:rowOff>
    </xdr:to>
    <xdr:graphicFrame macro="">
      <xdr:nvGraphicFramePr>
        <xdr:cNvPr id="11" name="Chart 2">
          <a:extLst>
            <a:ext uri="{FF2B5EF4-FFF2-40B4-BE49-F238E27FC236}">
              <a16:creationId xmlns:a16="http://schemas.microsoft.com/office/drawing/2014/main" id="{7979387A-F29B-44D3-B374-0040C0A6FB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238126</xdr:colOff>
      <xdr:row>1</xdr:row>
      <xdr:rowOff>0</xdr:rowOff>
    </xdr:from>
    <xdr:to>
      <xdr:col>23</xdr:col>
      <xdr:colOff>438150</xdr:colOff>
      <xdr:row>24</xdr:row>
      <xdr:rowOff>28575</xdr:rowOff>
    </xdr:to>
    <xdr:graphicFrame macro="">
      <xdr:nvGraphicFramePr>
        <xdr:cNvPr id="30" name="Chart 1">
          <a:extLst>
            <a:ext uri="{FF2B5EF4-FFF2-40B4-BE49-F238E27FC236}">
              <a16:creationId xmlns:a16="http://schemas.microsoft.com/office/drawing/2014/main" id="{D5AE7FFE-FD29-4A34-94D8-733B602F5D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247649</xdr:colOff>
      <xdr:row>25</xdr:row>
      <xdr:rowOff>28575</xdr:rowOff>
    </xdr:from>
    <xdr:to>
      <xdr:col>23</xdr:col>
      <xdr:colOff>428624</xdr:colOff>
      <xdr:row>43</xdr:row>
      <xdr:rowOff>142875</xdr:rowOff>
    </xdr:to>
    <xdr:graphicFrame macro="">
      <xdr:nvGraphicFramePr>
        <xdr:cNvPr id="29" name="Chart 236">
          <a:extLst>
            <a:ext uri="{FF2B5EF4-FFF2-40B4-BE49-F238E27FC236}">
              <a16:creationId xmlns:a16="http://schemas.microsoft.com/office/drawing/2014/main" id="{10E2F0AD-69AF-4912-A8D8-0A336B64A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435426</xdr:colOff>
      <xdr:row>1</xdr:row>
      <xdr:rowOff>180974</xdr:rowOff>
    </xdr:from>
    <xdr:to>
      <xdr:col>17</xdr:col>
      <xdr:colOff>51614</xdr:colOff>
      <xdr:row>4</xdr:row>
      <xdr:rowOff>24129</xdr:rowOff>
    </xdr:to>
    <xdr:pic>
      <xdr:nvPicPr>
        <xdr:cNvPr id="116" name="Picture 2">
          <a:extLst>
            <a:ext uri="{FF2B5EF4-FFF2-40B4-BE49-F238E27FC236}">
              <a16:creationId xmlns:a16="http://schemas.microsoft.com/office/drawing/2014/main" id="{88C53A30-E8DF-45CC-8BC6-D62A1A4019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007926" y="371474"/>
          <a:ext cx="1444988" cy="605155"/>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499382</xdr:colOff>
      <xdr:row>1</xdr:row>
      <xdr:rowOff>92529</xdr:rowOff>
    </xdr:from>
    <xdr:to>
      <xdr:col>17</xdr:col>
      <xdr:colOff>134711</xdr:colOff>
      <xdr:row>26</xdr:row>
      <xdr:rowOff>76200</xdr:rowOff>
    </xdr:to>
    <xdr:sp macro="" textlink="">
      <xdr:nvSpPr>
        <xdr:cNvPr id="220" name="Rectangle 8">
          <a:extLst>
            <a:ext uri="{FF2B5EF4-FFF2-40B4-BE49-F238E27FC236}">
              <a16:creationId xmlns:a16="http://schemas.microsoft.com/office/drawing/2014/main" id="{3BF108F6-9B57-D158-2B14-89F38C1451D6}"/>
            </a:ext>
          </a:extLst>
        </xdr:cNvPr>
        <xdr:cNvSpPr/>
      </xdr:nvSpPr>
      <xdr:spPr>
        <a:xfrm>
          <a:off x="499382" y="275409"/>
          <a:ext cx="10013769" cy="4555671"/>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485775</xdr:colOff>
      <xdr:row>28</xdr:row>
      <xdr:rowOff>57149</xdr:rowOff>
    </xdr:from>
    <xdr:to>
      <xdr:col>17</xdr:col>
      <xdr:colOff>133350</xdr:colOff>
      <xdr:row>35</xdr:row>
      <xdr:rowOff>47624</xdr:rowOff>
    </xdr:to>
    <xdr:sp macro="" textlink="">
      <xdr:nvSpPr>
        <xdr:cNvPr id="225" name="Rectangle 10">
          <a:extLst>
            <a:ext uri="{FF2B5EF4-FFF2-40B4-BE49-F238E27FC236}">
              <a16:creationId xmlns:a16="http://schemas.microsoft.com/office/drawing/2014/main" id="{A06F9D2C-CF70-5DB9-70E6-6B6FEA0F751B}"/>
            </a:ext>
          </a:extLst>
        </xdr:cNvPr>
        <xdr:cNvSpPr/>
      </xdr:nvSpPr>
      <xdr:spPr>
        <a:xfrm>
          <a:off x="485775" y="5177789"/>
          <a:ext cx="10026015" cy="148399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68036</xdr:colOff>
      <xdr:row>4</xdr:row>
      <xdr:rowOff>110558</xdr:rowOff>
    </xdr:from>
    <xdr:to>
      <xdr:col>16</xdr:col>
      <xdr:colOff>357187</xdr:colOff>
      <xdr:row>24</xdr:row>
      <xdr:rowOff>85044</xdr:rowOff>
    </xdr:to>
    <xdr:sp macro="" textlink="">
      <xdr:nvSpPr>
        <xdr:cNvPr id="2" name="TextBox 1">
          <a:extLst>
            <a:ext uri="{FF2B5EF4-FFF2-40B4-BE49-F238E27FC236}">
              <a16:creationId xmlns:a16="http://schemas.microsoft.com/office/drawing/2014/main" id="{53E45C62-49E3-2278-B332-A650604C046C}"/>
            </a:ext>
          </a:extLst>
        </xdr:cNvPr>
        <xdr:cNvSpPr txBox="1"/>
      </xdr:nvSpPr>
      <xdr:spPr>
        <a:xfrm>
          <a:off x="680357" y="1054554"/>
          <a:ext cx="9473973" cy="371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This Standard Infection Control Precautions (SICPs) monitoring tool has been developed to support implementation of the National Infection Prevention and Control Manual (NIPCM) for England.  The monitoring tool is for use by all those involved in care provision in England to provide assurance in NHS settings or settings where NHS services are delivered.  This monitoring tool is not compulsory, it can be used in place of, or in addition to local tools used by organisations to ensure application of guidelines as set out in the NIPCM for England.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purpose of this monitoring tool is to support self-assessment of SICPs* and to identify areas: </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of good practice</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for improvement (including providing education and training)</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which require immediate action to improve IPC practice and mitigate risk. </a:t>
          </a:r>
        </a:p>
        <a:p>
          <a:pPr marL="171450" lvl="0" indent="-171450">
            <a:buFont typeface="Arial" panose="020B0604020202020204" pitchFamily="34" charset="0"/>
            <a:buChar char="•"/>
          </a:pPr>
          <a:endParaRPr lang="en-GB" sz="1100">
            <a:solidFill>
              <a:schemeClr val="dk1"/>
            </a:solidFill>
            <a:effectLst/>
            <a:latin typeface="Arial" panose="020B0604020202020204" pitchFamily="34" charset="0"/>
            <a:ea typeface="+mn-ea"/>
            <a:cs typeface="Arial" panose="020B0604020202020204" pitchFamily="34" charset="0"/>
          </a:endParaRPr>
        </a:p>
        <a:p>
          <a:pPr marL="171450" lvl="0" indent="-171450">
            <a:buFont typeface="Arial" panose="020B0604020202020204" pitchFamily="34" charset="0"/>
            <a:buChar char="•"/>
          </a:pP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terms used in this tool has been aligned with the NHSE Board Assurance Framework (BAF) and therefore can also be used to provide evidence to support completion of the BAF.</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*It is intended that this monitoring tool will be expanded to include Transmission Based Precautions in 2024/25.</a:t>
          </a: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xdr:row>
      <xdr:rowOff>19050</xdr:rowOff>
    </xdr:from>
    <xdr:to>
      <xdr:col>17</xdr:col>
      <xdr:colOff>9525</xdr:colOff>
      <xdr:row>28</xdr:row>
      <xdr:rowOff>180975</xdr:rowOff>
    </xdr:to>
    <xdr:sp macro="" textlink="">
      <xdr:nvSpPr>
        <xdr:cNvPr id="5" name="Rectangle 1">
          <a:extLst>
            <a:ext uri="{FF2B5EF4-FFF2-40B4-BE49-F238E27FC236}">
              <a16:creationId xmlns:a16="http://schemas.microsoft.com/office/drawing/2014/main" id="{BA8AAA5C-A9BB-41B2-B249-B9933930D587}"/>
            </a:ext>
          </a:extLst>
        </xdr:cNvPr>
        <xdr:cNvSpPr/>
      </xdr:nvSpPr>
      <xdr:spPr>
        <a:xfrm>
          <a:off x="600075" y="209550"/>
          <a:ext cx="9772650" cy="530542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sz="1100">
            <a:solidFill>
              <a:sysClr val="windowText" lastClr="000000"/>
            </a:solidFill>
            <a:effectLst/>
            <a:latin typeface="+mn-lt"/>
            <a:ea typeface="+mn-ea"/>
            <a:cs typeface="+mn-cs"/>
          </a:endParaRPr>
        </a:p>
        <a:p>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r>
            <a:rPr lang="en-GB" sz="2400">
              <a:solidFill>
                <a:schemeClr val="accent1">
                  <a:lumMod val="75000"/>
                </a:schemeClr>
              </a:solidFill>
              <a:effectLst/>
              <a:latin typeface="Arial" panose="020B0604020202020204" pitchFamily="34" charset="0"/>
              <a:ea typeface="+mn-ea"/>
              <a:cs typeface="Arial" panose="020B0604020202020204" pitchFamily="34" charset="0"/>
            </a:rPr>
            <a:t> Instructions</a:t>
          </a:r>
          <a:r>
            <a:rPr lang="en-GB" sz="2400" baseline="0">
              <a:solidFill>
                <a:schemeClr val="accent1">
                  <a:lumMod val="75000"/>
                </a:schemeClr>
              </a:solidFill>
              <a:effectLst/>
              <a:latin typeface="Arial" panose="020B0604020202020204" pitchFamily="34" charset="0"/>
              <a:ea typeface="+mn-ea"/>
              <a:cs typeface="Arial" panose="020B0604020202020204" pitchFamily="34" charset="0"/>
            </a:rPr>
            <a:t> for use </a:t>
          </a:r>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pPr algn="l"/>
          <a:endParaRPr lang="en-GB" sz="1100"/>
        </a:p>
      </xdr:txBody>
    </xdr:sp>
    <xdr:clientData/>
  </xdr:twoCellAnchor>
  <xdr:twoCellAnchor editAs="oneCell">
    <xdr:from>
      <xdr:col>14</xdr:col>
      <xdr:colOff>161925</xdr:colOff>
      <xdr:row>1</xdr:row>
      <xdr:rowOff>123825</xdr:rowOff>
    </xdr:from>
    <xdr:to>
      <xdr:col>16</xdr:col>
      <xdr:colOff>382270</xdr:colOff>
      <xdr:row>4</xdr:row>
      <xdr:rowOff>157480</xdr:rowOff>
    </xdr:to>
    <xdr:pic>
      <xdr:nvPicPr>
        <xdr:cNvPr id="4" name="Picture 2">
          <a:extLst>
            <a:ext uri="{FF2B5EF4-FFF2-40B4-BE49-F238E27FC236}">
              <a16:creationId xmlns:a16="http://schemas.microsoft.com/office/drawing/2014/main" id="{531AC1F0-D66E-4C6F-A0AA-946DCDCDEE6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696325" y="314325"/>
          <a:ext cx="1439545" cy="605155"/>
        </a:xfrm>
        <a:prstGeom prst="rect">
          <a:avLst/>
        </a:prstGeom>
        <a:ln>
          <a:noFill/>
        </a:ln>
        <a:extLst>
          <a:ext uri="{53640926-AAD7-44D8-BBD7-CCE9431645EC}">
            <a14:shadowObscured xmlns:a14="http://schemas.microsoft.com/office/drawing/2010/main"/>
          </a:ext>
        </a:extLst>
      </xdr:spPr>
    </xdr:pic>
    <xdr:clientData/>
  </xdr:twoCellAnchor>
  <xdr:twoCellAnchor>
    <xdr:from>
      <xdr:col>1</xdr:col>
      <xdr:colOff>123825</xdr:colOff>
      <xdr:row>6</xdr:row>
      <xdr:rowOff>142875</xdr:rowOff>
    </xdr:from>
    <xdr:to>
      <xdr:col>16</xdr:col>
      <xdr:colOff>453798</xdr:colOff>
      <xdr:row>26</xdr:row>
      <xdr:rowOff>49325</xdr:rowOff>
    </xdr:to>
    <xdr:sp macro="" textlink="">
      <xdr:nvSpPr>
        <xdr:cNvPr id="2" name="TextBox 1">
          <a:extLst>
            <a:ext uri="{FF2B5EF4-FFF2-40B4-BE49-F238E27FC236}">
              <a16:creationId xmlns:a16="http://schemas.microsoft.com/office/drawing/2014/main" id="{3ED50555-D743-479A-A2EC-B5A15621311D}"/>
            </a:ext>
          </a:extLst>
        </xdr:cNvPr>
        <xdr:cNvSpPr txBox="1"/>
      </xdr:nvSpPr>
      <xdr:spPr>
        <a:xfrm>
          <a:off x="733425" y="1285875"/>
          <a:ext cx="9473973" cy="371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The SICPs monitoring tool consists of individual worksheets (for each of the ten elements of SICPs) and a summary sheet which automatically compiles the collected data.  Not every element of SICPs will be relevant to all care settings, and within each element some criteria will not be applicable. When using this tool, only complete the sheets that are relevant to the care area and select ‘not applicable’ where appropriate to ensure application of recommendations (%) is calculated correctly. Similarly, some</a:t>
          </a:r>
          <a:r>
            <a:rPr lang="en-GB" sz="1100" baseline="0">
              <a:solidFill>
                <a:schemeClr val="dk1"/>
              </a:solidFill>
              <a:effectLst/>
              <a:latin typeface="Arial" panose="020B0604020202020204" pitchFamily="34" charset="0"/>
              <a:ea typeface="+mn-ea"/>
              <a:cs typeface="Arial" panose="020B0604020202020204" pitchFamily="34" charset="0"/>
            </a:rPr>
            <a:t> elements of</a:t>
          </a:r>
          <a:r>
            <a:rPr lang="en-GB" sz="1100">
              <a:solidFill>
                <a:schemeClr val="dk1"/>
              </a:solidFill>
              <a:effectLst/>
              <a:latin typeface="Arial" panose="020B0604020202020204" pitchFamily="34" charset="0"/>
              <a:ea typeface="+mn-ea"/>
              <a:cs typeface="Arial" panose="020B0604020202020204" pitchFamily="34" charset="0"/>
            </a:rPr>
            <a:t> SICPs may be applied less frequently in certain</a:t>
          </a:r>
          <a:r>
            <a:rPr lang="en-GB" sz="1100" baseline="0">
              <a:solidFill>
                <a:schemeClr val="dk1"/>
              </a:solidFill>
              <a:effectLst/>
              <a:latin typeface="Arial" panose="020B0604020202020204" pitchFamily="34" charset="0"/>
              <a:ea typeface="+mn-ea"/>
              <a:cs typeface="Arial" panose="020B0604020202020204" pitchFamily="34" charset="0"/>
            </a:rPr>
            <a:t> settings and may not be possible to observe during a visit, in this circumstance select 'not observed'.  </a:t>
          </a:r>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Under each element, the auditor should mark whether they observed ‘areas of good practice’, ‘areas requiring improvement’, or ‘areas requiring immediate action’. Once options have been selected a summary plot for each criterion is generated automatically, which are displayed in the corresponding worksheet. The overall RAG status for an organisation/provider across all ten criteria is shown in plots under the summary worksheet.</a:t>
          </a:r>
        </a:p>
        <a:p>
          <a:r>
            <a:rPr lang="en-GB" sz="1100">
              <a:solidFill>
                <a:schemeClr val="dk1"/>
              </a:solidFill>
              <a:effectLst/>
              <a:latin typeface="Arial" panose="020B0604020202020204" pitchFamily="34" charset="0"/>
              <a:ea typeface="+mn-ea"/>
              <a:cs typeface="Arial" panose="020B0604020202020204" pitchFamily="34" charset="0"/>
            </a:rPr>
            <a:t>Each organisation should determine locally the frequency of monitoring required.  It is suggested that this SICPs monitoring tool is initially completed to generate a baseline assessment and RAG status.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This tool provides space to record 5 observations of hand hygiene, 5 observations of PPE and 10 inspections of reusable patient care equipment.  Local policy should be followed for the total number of observations required in a specific time period e.g. 20 hand hygiene observations per month, and sheets duplicated accordingly.</a:t>
          </a:r>
        </a:p>
        <a:p>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600075</xdr:colOff>
      <xdr:row>1</xdr:row>
      <xdr:rowOff>19050</xdr:rowOff>
    </xdr:from>
    <xdr:to>
      <xdr:col>17</xdr:col>
      <xdr:colOff>9525</xdr:colOff>
      <xdr:row>28</xdr:row>
      <xdr:rowOff>180975</xdr:rowOff>
    </xdr:to>
    <xdr:sp macro="" textlink="">
      <xdr:nvSpPr>
        <xdr:cNvPr id="2" name="Rectangle 1">
          <a:extLst>
            <a:ext uri="{FF2B5EF4-FFF2-40B4-BE49-F238E27FC236}">
              <a16:creationId xmlns:a16="http://schemas.microsoft.com/office/drawing/2014/main" id="{A73906F1-7B7B-41EC-A23B-684E8B4FD932}"/>
            </a:ext>
          </a:extLst>
        </xdr:cNvPr>
        <xdr:cNvSpPr/>
      </xdr:nvSpPr>
      <xdr:spPr>
        <a:xfrm>
          <a:off x="600075" y="209550"/>
          <a:ext cx="9772650" cy="530542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sz="1100">
            <a:solidFill>
              <a:sysClr val="windowText" lastClr="000000"/>
            </a:solidFill>
            <a:effectLst/>
            <a:latin typeface="+mn-lt"/>
            <a:ea typeface="+mn-ea"/>
            <a:cs typeface="+mn-cs"/>
          </a:endParaRPr>
        </a:p>
        <a:p>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r>
            <a:rPr lang="en-GB" sz="2400">
              <a:solidFill>
                <a:schemeClr val="accent1">
                  <a:lumMod val="75000"/>
                </a:schemeClr>
              </a:solidFill>
              <a:effectLst/>
              <a:latin typeface="Arial" panose="020B0604020202020204" pitchFamily="34" charset="0"/>
              <a:ea typeface="+mn-ea"/>
              <a:cs typeface="Arial" panose="020B0604020202020204" pitchFamily="34" charset="0"/>
            </a:rPr>
            <a:t> Contents	</a:t>
          </a:r>
        </a:p>
        <a:p>
          <a:pPr algn="l"/>
          <a:endParaRPr lang="en-GB" sz="1100"/>
        </a:p>
      </xdr:txBody>
    </xdr:sp>
    <xdr:clientData/>
  </xdr:twoCellAnchor>
  <xdr:twoCellAnchor editAs="oneCell">
    <xdr:from>
      <xdr:col>14</xdr:col>
      <xdr:colOff>161925</xdr:colOff>
      <xdr:row>1</xdr:row>
      <xdr:rowOff>123825</xdr:rowOff>
    </xdr:from>
    <xdr:to>
      <xdr:col>16</xdr:col>
      <xdr:colOff>382270</xdr:colOff>
      <xdr:row>4</xdr:row>
      <xdr:rowOff>157480</xdr:rowOff>
    </xdr:to>
    <xdr:pic>
      <xdr:nvPicPr>
        <xdr:cNvPr id="3" name="Picture 2">
          <a:extLst>
            <a:ext uri="{FF2B5EF4-FFF2-40B4-BE49-F238E27FC236}">
              <a16:creationId xmlns:a16="http://schemas.microsoft.com/office/drawing/2014/main" id="{D96401F4-155C-4141-9D3C-F357C38A66B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696325" y="314325"/>
          <a:ext cx="1439545" cy="605155"/>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97691</xdr:colOff>
      <xdr:row>1</xdr:row>
      <xdr:rowOff>0</xdr:rowOff>
    </xdr:from>
    <xdr:to>
      <xdr:col>9</xdr:col>
      <xdr:colOff>468087</xdr:colOff>
      <xdr:row>2</xdr:row>
      <xdr:rowOff>251732</xdr:rowOff>
    </xdr:to>
    <xdr:pic>
      <xdr:nvPicPr>
        <xdr:cNvPr id="4" name="Picture 51">
          <a:extLst>
            <a:ext uri="{FF2B5EF4-FFF2-40B4-BE49-F238E27FC236}">
              <a16:creationId xmlns:a16="http://schemas.microsoft.com/office/drawing/2014/main" id="{5CC9A0E9-7BA2-477E-B3FC-18267B222A1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664262" y="190500"/>
          <a:ext cx="1589596" cy="585107"/>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97690</xdr:colOff>
      <xdr:row>1</xdr:row>
      <xdr:rowOff>0</xdr:rowOff>
    </xdr:from>
    <xdr:to>
      <xdr:col>10</xdr:col>
      <xdr:colOff>634349</xdr:colOff>
      <xdr:row>2</xdr:row>
      <xdr:rowOff>248313</xdr:rowOff>
    </xdr:to>
    <xdr:pic>
      <xdr:nvPicPr>
        <xdr:cNvPr id="2" name="Picture 51">
          <a:extLst>
            <a:ext uri="{FF2B5EF4-FFF2-40B4-BE49-F238E27FC236}">
              <a16:creationId xmlns:a16="http://schemas.microsoft.com/office/drawing/2014/main" id="{0BBAC97F-4102-4889-B106-CDEA09ADB74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342147" y="496957"/>
          <a:ext cx="1641007"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3510642</xdr:colOff>
      <xdr:row>0</xdr:row>
      <xdr:rowOff>149679</xdr:rowOff>
    </xdr:from>
    <xdr:to>
      <xdr:col>8</xdr:col>
      <xdr:colOff>454477</xdr:colOff>
      <xdr:row>2</xdr:row>
      <xdr:rowOff>278946</xdr:rowOff>
    </xdr:to>
    <xdr:pic>
      <xdr:nvPicPr>
        <xdr:cNvPr id="7" name="Picture 51">
          <a:extLst>
            <a:ext uri="{FF2B5EF4-FFF2-40B4-BE49-F238E27FC236}">
              <a16:creationId xmlns:a16="http://schemas.microsoft.com/office/drawing/2014/main" id="{8C9B489C-DDC0-4A10-9D0F-EAFB662F17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389428" y="149679"/>
          <a:ext cx="1687285" cy="653142"/>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0</xdr:colOff>
      <xdr:row>0</xdr:row>
      <xdr:rowOff>179457</xdr:rowOff>
    </xdr:from>
    <xdr:to>
      <xdr:col>9</xdr:col>
      <xdr:colOff>215415</xdr:colOff>
      <xdr:row>2</xdr:row>
      <xdr:rowOff>252316</xdr:rowOff>
    </xdr:to>
    <xdr:pic>
      <xdr:nvPicPr>
        <xdr:cNvPr id="8" name="Picture 51">
          <a:extLst>
            <a:ext uri="{FF2B5EF4-FFF2-40B4-BE49-F238E27FC236}">
              <a16:creationId xmlns:a16="http://schemas.microsoft.com/office/drawing/2014/main" id="{AF2CDA40-4EFE-4F2D-A2C1-D939C438759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641385" y="179457"/>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3501839</xdr:colOff>
      <xdr:row>0</xdr:row>
      <xdr:rowOff>154081</xdr:rowOff>
    </xdr:from>
    <xdr:to>
      <xdr:col>9</xdr:col>
      <xdr:colOff>185689</xdr:colOff>
      <xdr:row>2</xdr:row>
      <xdr:rowOff>265243</xdr:rowOff>
    </xdr:to>
    <xdr:pic>
      <xdr:nvPicPr>
        <xdr:cNvPr id="4" name="Picture 51">
          <a:extLst>
            <a:ext uri="{FF2B5EF4-FFF2-40B4-BE49-F238E27FC236}">
              <a16:creationId xmlns:a16="http://schemas.microsoft.com/office/drawing/2014/main" id="{C22AD673-DDA9-489A-8263-E93CEEA902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433052" y="154081"/>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ngland.nhs.uk/publication/national-infection-prevention-and-control/" TargetMode="External"/><Relationship Id="rId1" Type="http://schemas.openxmlformats.org/officeDocument/2006/relationships/hyperlink" Target="https://www.england.nhs.uk/publication/national-infection-prevention-and-contro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8585E-06DB-4F78-801D-1911D3760CCB}">
  <sheetPr codeName="Sheet1"/>
  <dimension ref="B4:G12"/>
  <sheetViews>
    <sheetView showGridLines="0" showRowColHeaders="0" tabSelected="1" workbookViewId="0">
      <selection activeCell="E10" sqref="E10"/>
    </sheetView>
  </sheetViews>
  <sheetFormatPr defaultRowHeight="14.5" x14ac:dyDescent="0.35"/>
  <cols>
    <col min="5" max="5" width="10" bestFit="1" customWidth="1"/>
  </cols>
  <sheetData>
    <row r="4" spans="2:7" ht="29.5" x14ac:dyDescent="0.35">
      <c r="B4" s="1"/>
    </row>
    <row r="6" spans="2:7" ht="29.5" x14ac:dyDescent="0.35">
      <c r="B6" s="1" t="s">
        <v>155</v>
      </c>
    </row>
    <row r="8" spans="2:7" ht="18" x14ac:dyDescent="0.4">
      <c r="B8" s="6"/>
      <c r="C8" s="6"/>
      <c r="D8" s="6"/>
      <c r="E8" s="7"/>
      <c r="F8" s="8"/>
    </row>
    <row r="9" spans="2:7" ht="21" x14ac:dyDescent="0.5">
      <c r="B9" s="9" t="s">
        <v>192</v>
      </c>
      <c r="C9" s="10"/>
      <c r="D9" s="10"/>
      <c r="E9" s="10"/>
      <c r="F9" s="10"/>
      <c r="G9" s="10"/>
    </row>
    <row r="12" spans="2:7" ht="20" x14ac:dyDescent="0.35">
      <c r="B12" s="9" t="s">
        <v>187</v>
      </c>
    </row>
  </sheetData>
  <sheetProtection algorithmName="SHA-512" hashValue="CRDcdrUyQ7Riu8PAWiquH0OHRekbhSJC0RMv2wr6/ta9Fr5hjCkgBbBsYoKG5qie9OBiE+HEvnyfPYoYHfpk0g==" saltValue="WmUCLrtsCxTLgGmscNp/K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7B01E-55E4-46BE-A6D3-489440F7FB5E}">
  <sheetPr codeName="Sheet10"/>
  <dimension ref="A1:K153"/>
  <sheetViews>
    <sheetView showGridLines="0" zoomScale="70" zoomScaleNormal="70" workbookViewId="0">
      <selection activeCell="I11" sqref="I11"/>
    </sheetView>
  </sheetViews>
  <sheetFormatPr defaultColWidth="9.1796875" defaultRowHeight="14" x14ac:dyDescent="0.3"/>
  <cols>
    <col min="1" max="1" width="8.453125" style="53" bestFit="1" customWidth="1"/>
    <col min="2" max="2" width="59" style="53" customWidth="1"/>
    <col min="3" max="3" width="37.453125" style="53" customWidth="1"/>
    <col min="4" max="4" width="41.1796875" style="53" customWidth="1"/>
    <col min="5" max="5" width="53" style="53" customWidth="1"/>
    <col min="6" max="7" width="22.1796875" style="13" hidden="1" customWidth="1"/>
    <col min="8" max="8" width="15.26953125" style="13" customWidth="1"/>
    <col min="9" max="9" width="15.81640625" style="13" customWidth="1"/>
    <col min="10" max="10" width="17" style="13" customWidth="1"/>
    <col min="11" max="11" width="14" style="13" customWidth="1"/>
    <col min="12" max="16384" width="9.1796875" style="13"/>
  </cols>
  <sheetData>
    <row r="1" spans="1:11" x14ac:dyDescent="0.3">
      <c r="A1" s="52"/>
    </row>
    <row r="2" spans="1:11" ht="25" x14ac:dyDescent="0.3">
      <c r="A2" s="52"/>
      <c r="B2" s="68" t="s">
        <v>98</v>
      </c>
      <c r="C2" s="24"/>
      <c r="D2" s="62"/>
      <c r="E2" s="62"/>
    </row>
    <row r="3" spans="1:11" ht="25.5" thickBot="1" x14ac:dyDescent="0.35">
      <c r="A3" s="52"/>
      <c r="B3" s="68" t="s">
        <v>97</v>
      </c>
      <c r="C3" s="24"/>
      <c r="D3" s="62"/>
      <c r="E3" s="62"/>
    </row>
    <row r="4" spans="1:11" ht="28.5" thickBot="1" x14ac:dyDescent="0.35">
      <c r="A4" s="52"/>
      <c r="B4" s="68" t="s">
        <v>99</v>
      </c>
      <c r="C4" s="24"/>
      <c r="D4" s="62"/>
      <c r="E4" s="62"/>
      <c r="F4" s="86" t="s">
        <v>89</v>
      </c>
      <c r="G4" s="86" t="s">
        <v>89</v>
      </c>
      <c r="H4" s="86" t="s">
        <v>89</v>
      </c>
      <c r="I4" s="87" t="s">
        <v>90</v>
      </c>
      <c r="J4" s="88" t="s">
        <v>91</v>
      </c>
      <c r="K4" s="90" t="s">
        <v>88</v>
      </c>
    </row>
    <row r="5" spans="1:11" ht="25" x14ac:dyDescent="0.3">
      <c r="A5" s="52"/>
      <c r="B5" s="61" t="s">
        <v>100</v>
      </c>
      <c r="C5" s="25"/>
      <c r="D5" s="59"/>
      <c r="E5" s="59"/>
    </row>
    <row r="6" spans="1:11" x14ac:dyDescent="0.3">
      <c r="A6" s="52"/>
    </row>
    <row r="7" spans="1:11" ht="14.5" thickBot="1" x14ac:dyDescent="0.35">
      <c r="A7" s="52"/>
    </row>
    <row r="8" spans="1:11" ht="98.25" customHeight="1" x14ac:dyDescent="0.3">
      <c r="A8" s="132" t="s">
        <v>16</v>
      </c>
      <c r="B8" s="133"/>
      <c r="C8" s="133"/>
      <c r="D8" s="133"/>
      <c r="E8" s="134"/>
    </row>
    <row r="9" spans="1:11" ht="36.75" customHeight="1" x14ac:dyDescent="0.3">
      <c r="A9" s="135" t="s">
        <v>43</v>
      </c>
      <c r="B9" s="135"/>
      <c r="C9" s="135"/>
      <c r="D9" s="135"/>
      <c r="E9" s="135"/>
    </row>
    <row r="10" spans="1:11" ht="26.25" customHeight="1" x14ac:dyDescent="0.3">
      <c r="A10" s="54"/>
      <c r="B10" s="55" t="s">
        <v>13</v>
      </c>
      <c r="C10" s="56" t="s">
        <v>167</v>
      </c>
      <c r="D10" s="56" t="s">
        <v>111</v>
      </c>
      <c r="E10" s="57" t="s">
        <v>19</v>
      </c>
    </row>
    <row r="11" spans="1:11" ht="24.75" customHeight="1" x14ac:dyDescent="0.3">
      <c r="A11" s="136" t="s">
        <v>44</v>
      </c>
      <c r="B11" s="136"/>
      <c r="C11" s="136"/>
      <c r="D11" s="136"/>
      <c r="E11" s="136"/>
    </row>
    <row r="12" spans="1:11" ht="45" customHeight="1" x14ac:dyDescent="0.3">
      <c r="A12" s="47"/>
      <c r="B12" s="48" t="s">
        <v>114</v>
      </c>
      <c r="C12" s="31"/>
      <c r="D12" s="17"/>
      <c r="E12" s="18"/>
      <c r="F12" s="92"/>
      <c r="G12" s="13" t="e">
        <f>COUNTIF(#REF!,F12)</f>
        <v>#REF!</v>
      </c>
    </row>
    <row r="13" spans="1:11" ht="45" customHeight="1" x14ac:dyDescent="0.3">
      <c r="A13" s="47"/>
      <c r="B13" s="48" t="s">
        <v>115</v>
      </c>
      <c r="C13" s="31"/>
      <c r="D13" s="17"/>
      <c r="E13" s="18"/>
      <c r="F13" s="92" t="s">
        <v>14</v>
      </c>
      <c r="G13" s="13" t="e">
        <f>COUNTIF(#REF!,F13)</f>
        <v>#REF!</v>
      </c>
    </row>
    <row r="14" spans="1:11" ht="45" customHeight="1" x14ac:dyDescent="0.3">
      <c r="A14" s="49"/>
      <c r="B14" s="48" t="s">
        <v>116</v>
      </c>
      <c r="C14" s="31"/>
      <c r="D14" s="17"/>
      <c r="E14" s="19"/>
      <c r="F14" s="92" t="s">
        <v>15</v>
      </c>
      <c r="G14" s="13" t="e">
        <f>COUNTIF(#REF!,F14)</f>
        <v>#REF!</v>
      </c>
    </row>
    <row r="15" spans="1:11" ht="45" customHeight="1" thickBot="1" x14ac:dyDescent="0.35">
      <c r="A15" s="50"/>
      <c r="B15" s="48" t="s">
        <v>117</v>
      </c>
      <c r="C15" s="31"/>
      <c r="D15" s="17"/>
      <c r="E15" s="19"/>
      <c r="F15" s="93"/>
    </row>
    <row r="16" spans="1:11" ht="36" customHeight="1" thickBot="1" x14ac:dyDescent="0.35">
      <c r="A16" s="50"/>
      <c r="B16" s="45" t="s">
        <v>121</v>
      </c>
      <c r="C16" s="129">
        <f>IFERROR(COUNTIF(C12:C15,"Yes")/(COUNTIF(C12:C15,"Yes")+COUNTIF(C12:C15,"No")),0)</f>
        <v>0</v>
      </c>
      <c r="D16" s="131"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 D12="Areas of good practice","Areas of good practice",D13="Areas of good practice","Areas of good practice",D14="Areas of good practice","Areas of good practice",D15="Areas of good practice","Areas of good practice", TRUE,"NA")</f>
        <v>NA</v>
      </c>
      <c r="E16" s="19"/>
      <c r="F16" s="93"/>
    </row>
    <row r="17" spans="1:7" ht="24.75" customHeight="1" x14ac:dyDescent="0.3">
      <c r="A17" s="136" t="s">
        <v>45</v>
      </c>
      <c r="B17" s="136"/>
      <c r="C17" s="136"/>
      <c r="D17" s="136"/>
      <c r="E17" s="136"/>
    </row>
    <row r="18" spans="1:7" ht="47.25" customHeight="1" x14ac:dyDescent="0.3">
      <c r="A18" s="49"/>
      <c r="B18" s="51" t="s">
        <v>46</v>
      </c>
      <c r="C18" s="27"/>
      <c r="D18" s="17"/>
      <c r="E18" s="18"/>
      <c r="F18" s="92" t="s">
        <v>21</v>
      </c>
      <c r="G18" s="13" t="e">
        <f>COUNTIF(#REF!,F18)</f>
        <v>#REF!</v>
      </c>
    </row>
    <row r="19" spans="1:7" ht="47.25" customHeight="1" x14ac:dyDescent="0.3">
      <c r="A19" s="47"/>
      <c r="B19" s="48" t="s">
        <v>47</v>
      </c>
      <c r="C19" s="15"/>
      <c r="D19" s="17"/>
      <c r="E19" s="19"/>
    </row>
    <row r="20" spans="1:7" ht="47.25" customHeight="1" x14ac:dyDescent="0.3">
      <c r="A20" s="49"/>
      <c r="B20" s="102" t="s">
        <v>48</v>
      </c>
      <c r="C20" s="15"/>
      <c r="D20" s="17"/>
      <c r="E20" s="19"/>
    </row>
    <row r="21" spans="1:7" ht="47.25" customHeight="1" x14ac:dyDescent="0.3">
      <c r="A21" s="47"/>
      <c r="B21" s="48" t="s">
        <v>148</v>
      </c>
      <c r="C21" s="15"/>
      <c r="D21" s="17"/>
      <c r="E21" s="18"/>
    </row>
    <row r="22" spans="1:7" ht="47.25" customHeight="1" x14ac:dyDescent="0.3">
      <c r="A22" s="49"/>
      <c r="B22" s="81" t="s">
        <v>49</v>
      </c>
      <c r="C22" s="36"/>
      <c r="D22" s="17"/>
      <c r="E22" s="22"/>
    </row>
    <row r="23" spans="1:7" ht="47.25" customHeight="1" thickBot="1" x14ac:dyDescent="0.35">
      <c r="A23" s="47"/>
      <c r="B23" s="48" t="s">
        <v>118</v>
      </c>
      <c r="C23" s="15"/>
      <c r="D23" s="17"/>
      <c r="E23" s="19"/>
    </row>
    <row r="24" spans="1:7" ht="39.75" customHeight="1" thickBot="1" x14ac:dyDescent="0.35">
      <c r="A24" s="47"/>
      <c r="B24" s="45" t="s">
        <v>121</v>
      </c>
      <c r="C24" s="129">
        <f>IFERROR(COUNTIF(C18:C23,"Yes")/(COUNTIF(C18:C23,"Yes")+COUNTIF(C18:C23,"No")),0)</f>
        <v>0</v>
      </c>
      <c r="D24" s="131" t="str" cm="1">
        <f t="array" ref="D24">_xlfn.IFS(D18="Areas requiring immediate action","Areas requiring immediate action",D19="Areas requiring immediate action","Areas requiring immediate action",D20="Areas requiring immediate action","Areas requiring immediate action",D21="Areas requiring immediate action","Areas requiring immediate action",D22="Areas requiring immediate action","Areas requiring immediate action",D23="Areas requiring immediate action","Areas requiring immediate action",D18="Areas requiring improvement","Areas requiring improvement",D19="Areas requiring improvement","Areas requiring improvement",D20="Areas requiring improvement","Areas requiring improvement",D21="Areas requiring improvement","Areas requiring improvement",D22="Areas requiring improvement","Areas requiring improvement",D23="Areas requiring improvement","Areas requiring improvement",D18="Areas of good practice","Areas of good practice",D19="Areas of good practice","Areas of good practice",D20="Areas of good practice","Areas of good practice",D21="Areas of good practice","Areas of good practice",D22="Areas of good practice","Areas of good practice",D23="Areas of good practice","Areas of good practice",TRUE,"NA")</f>
        <v>NA</v>
      </c>
      <c r="E24" s="19"/>
    </row>
    <row r="25" spans="1:7" ht="24.75" customHeight="1" x14ac:dyDescent="0.3">
      <c r="A25" s="136" t="s">
        <v>50</v>
      </c>
      <c r="B25" s="136"/>
      <c r="C25" s="136"/>
      <c r="D25" s="136"/>
      <c r="E25" s="136"/>
    </row>
    <row r="26" spans="1:7" ht="44.25" customHeight="1" x14ac:dyDescent="0.3">
      <c r="A26" s="104"/>
      <c r="B26" s="48" t="s">
        <v>149</v>
      </c>
      <c r="C26" s="15"/>
      <c r="D26" s="17"/>
      <c r="E26" s="19"/>
    </row>
    <row r="27" spans="1:7" ht="44.25" customHeight="1" x14ac:dyDescent="0.3">
      <c r="A27" s="104"/>
      <c r="B27" s="48" t="s">
        <v>150</v>
      </c>
      <c r="C27" s="15"/>
      <c r="D27" s="17"/>
      <c r="E27" s="19"/>
    </row>
    <row r="28" spans="1:7" ht="44.25" customHeight="1" x14ac:dyDescent="0.3">
      <c r="A28" s="104"/>
      <c r="B28" s="48" t="s">
        <v>151</v>
      </c>
      <c r="C28" s="15"/>
      <c r="D28" s="17"/>
      <c r="E28" s="19"/>
    </row>
    <row r="29" spans="1:7" ht="44.25" customHeight="1" x14ac:dyDescent="0.3">
      <c r="A29" s="105"/>
      <c r="B29" s="48" t="s">
        <v>152</v>
      </c>
      <c r="C29" s="31"/>
      <c r="D29" s="17"/>
      <c r="E29" s="19"/>
    </row>
    <row r="30" spans="1:7" ht="44.25" customHeight="1" thickBot="1" x14ac:dyDescent="0.35">
      <c r="A30" s="105"/>
      <c r="B30" s="48" t="s">
        <v>153</v>
      </c>
      <c r="C30" s="31"/>
      <c r="D30" s="17"/>
      <c r="E30" s="23"/>
      <c r="F30" s="92"/>
      <c r="G30" s="13" t="e">
        <f>COUNTIF(#REF!,F30)</f>
        <v>#REF!</v>
      </c>
    </row>
    <row r="31" spans="1:7" ht="44.25" customHeight="1" thickBot="1" x14ac:dyDescent="0.35">
      <c r="A31" s="103"/>
      <c r="B31" s="45" t="s">
        <v>121</v>
      </c>
      <c r="C31" s="129">
        <f>IFERROR(COUNTIF(C26:C30,"Yes")/(COUNTIF(C26:C30,"Yes")+COUNTIF(C26:C30,"No")),0)</f>
        <v>0</v>
      </c>
      <c r="D31" s="131" t="str" cm="1">
        <f t="array" ref="D31">_xlfn.IFS(D26="Areas requiring immediate action","Areas requiring immediate action",D26="Areas requiring immediate action","Areas requiring immediate action",D27="Areas requiring immediate action","Areas requiring immediate action",D28="Areas requiring immediate action","Areas requiring immediate action",D29="Areas requiring immediate action","Areas requiring immediate action",D30="Areas requiring immediate action","Areas requiring immediate action",D26="Areas requiring improvement","Areas requiring improvement",D26="Areas requiring improvement","Areas requiring improvement",D27="Areas requiring improvement","Areas requiring improvement",D28="Areas requiring improvement","Areas requiring improvement",D29="Areas requiring improvement","Areas requiring improvement",D30="Areas requiring improvement","Areas requiring improvement",D26="Areas of good practice","Areas of good practice",D26="Areas of good practice","Areas of good practice",D27="Areas of good practice","Areas of good practice",D28="Areas of good practice","Areas of good practice",D29="Areas of good practice","Areas of good practice",D30="Areas of good practice","Areas of good practice",TRUE,"NA")</f>
        <v>NA</v>
      </c>
      <c r="E31" s="23"/>
      <c r="F31" s="93"/>
    </row>
    <row r="32" spans="1:7"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sheetData>
  <sheetProtection algorithmName="SHA-512" hashValue="ikZsZq+ZozGSWBCKUvhZ5lBXM0aXjIMOT4F+En9/nMklcZFp04YStfQik5P4ybXmfEQjN5IgGCZoehDTtGPeEg==" saltValue="R9+WyNTcIyknNdAOs2INSQ==" spinCount="100000" sheet="1" objects="1" scenarios="1"/>
  <mergeCells count="5">
    <mergeCell ref="A25:E25"/>
    <mergeCell ref="A8:E8"/>
    <mergeCell ref="A9:E9"/>
    <mergeCell ref="A11:E11"/>
    <mergeCell ref="A17:E17"/>
  </mergeCells>
  <conditionalFormatting sqref="D12:D16">
    <cfRule type="containsText" dxfId="110" priority="7" operator="containsText" text="Areas requiring immediate action">
      <formula>NOT(ISERROR(SEARCH("Areas requiring immediate action",D12)))</formula>
    </cfRule>
    <cfRule type="containsText" dxfId="109" priority="8" operator="containsText" text="Areas requiring improvement">
      <formula>NOT(ISERROR(SEARCH("Areas requiring improvement",D12)))</formula>
    </cfRule>
    <cfRule type="containsText" dxfId="108" priority="9" operator="containsText" text="Areas of good practice">
      <formula>NOT(ISERROR(SEARCH("Areas of good practice",D12)))</formula>
    </cfRule>
  </conditionalFormatting>
  <conditionalFormatting sqref="D18:D24">
    <cfRule type="containsText" dxfId="107" priority="4" operator="containsText" text="Areas requiring immediate action">
      <formula>NOT(ISERROR(SEARCH("Areas requiring immediate action",D18)))</formula>
    </cfRule>
    <cfRule type="containsText" dxfId="106" priority="5" operator="containsText" text="Areas requiring improvement">
      <formula>NOT(ISERROR(SEARCH("Areas requiring improvement",D18)))</formula>
    </cfRule>
    <cfRule type="containsText" dxfId="105" priority="6" operator="containsText" text="Areas of good practice">
      <formula>NOT(ISERROR(SEARCH("Areas of good practice",D18)))</formula>
    </cfRule>
  </conditionalFormatting>
  <conditionalFormatting sqref="D26:D31">
    <cfRule type="containsText" dxfId="104" priority="1" operator="containsText" text="Areas requiring immediate action">
      <formula>NOT(ISERROR(SEARCH("Areas requiring immediate action",D26)))</formula>
    </cfRule>
    <cfRule type="containsText" dxfId="103" priority="2" operator="containsText" text="Areas requiring improvement">
      <formula>NOT(ISERROR(SEARCH("Areas requiring improvement",D26)))</formula>
    </cfRule>
    <cfRule type="containsText" dxfId="102" priority="3" operator="containsText" text="Areas of good practice">
      <formula>NOT(ISERROR(SEARCH("Areas of good practice",D26)))</formula>
    </cfRule>
  </conditionalFormatting>
  <conditionalFormatting sqref="F12:F16 F18">
    <cfRule type="cellIs" dxfId="101" priority="31" operator="equal">
      <formula>"3. Compliant"</formula>
    </cfRule>
    <cfRule type="cellIs" dxfId="100" priority="32" operator="equal">
      <formula>"2. Partially compliant"</formula>
    </cfRule>
    <cfRule type="cellIs" dxfId="99" priority="33" operator="equal">
      <formula>"1. Non-compliant"</formula>
    </cfRule>
  </conditionalFormatting>
  <conditionalFormatting sqref="F30:F31">
    <cfRule type="cellIs" dxfId="98" priority="28" operator="equal">
      <formula>"3. Compliant"</formula>
    </cfRule>
    <cfRule type="cellIs" dxfId="97" priority="29" operator="equal">
      <formula>"2. Partially compliant"</formula>
    </cfRule>
    <cfRule type="cellIs" dxfId="96" priority="30" operator="equal">
      <formula>"1. Non-compliant"</formula>
    </cfRule>
  </conditionalFormatting>
  <dataValidations count="3">
    <dataValidation type="list" allowBlank="1" showInputMessage="1" showErrorMessage="1" sqref="F30:F31 F12:F16 F18" xr:uid="{3635A824-65CF-47F0-BBA2-C8E9A16F1817}">
      <formula1>"0. Not applicable, 1. Non-compliant, 2. Partially compliant, 3. Compliant"</formula1>
    </dataValidation>
    <dataValidation type="list" allowBlank="1" showInputMessage="1" showErrorMessage="1" sqref="D18:D23 D12:D15 D26:D30" xr:uid="{F0181933-50B7-46CA-9234-164AE26D8EC4}">
      <formula1>"Areas of good practice,Areas requiring improvement,Areas requiring immediate action,NA"</formula1>
    </dataValidation>
    <dataValidation type="list" allowBlank="1" showInputMessage="1" showErrorMessage="1" sqref="C12:C15 C18:C23 C26:C30" xr:uid="{20EF9EF1-86AD-447D-ADDC-CA5BE1AE10C8}">
      <formula1>"Yes, No, NA, Not Observed"</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BF302-EB9B-4298-8BFC-2308D5252C79}">
  <sheetPr codeName="Sheet11"/>
  <dimension ref="A1:K147"/>
  <sheetViews>
    <sheetView showGridLines="0" zoomScale="68" zoomScaleNormal="68" workbookViewId="0">
      <selection activeCell="D25" sqref="D25"/>
    </sheetView>
  </sheetViews>
  <sheetFormatPr defaultColWidth="9.1796875" defaultRowHeight="14" x14ac:dyDescent="0.3"/>
  <cols>
    <col min="1" max="1" width="8.453125" style="53" bestFit="1" customWidth="1"/>
    <col min="2" max="2" width="59" style="53" customWidth="1"/>
    <col min="3" max="4" width="41.1796875" style="53" customWidth="1"/>
    <col min="5" max="5" width="53" style="53" customWidth="1"/>
    <col min="6" max="6" width="20.26953125" style="13" customWidth="1"/>
    <col min="7" max="8" width="22.1796875" style="13" hidden="1" customWidth="1"/>
    <col min="9" max="9" width="21.54296875" style="13" customWidth="1"/>
    <col min="10" max="10" width="18.81640625" style="13" customWidth="1"/>
    <col min="11" max="11" width="12.81640625" style="13" customWidth="1"/>
    <col min="12" max="16384" width="9.1796875" style="13"/>
  </cols>
  <sheetData>
    <row r="1" spans="1:11" x14ac:dyDescent="0.3">
      <c r="A1" s="52"/>
    </row>
    <row r="2" spans="1:11" ht="25" x14ac:dyDescent="0.3">
      <c r="A2" s="52"/>
      <c r="B2" s="68" t="s">
        <v>98</v>
      </c>
      <c r="C2" s="24"/>
      <c r="D2" s="62"/>
      <c r="E2" s="62"/>
    </row>
    <row r="3" spans="1:11" ht="25.5" thickBot="1" x14ac:dyDescent="0.35">
      <c r="A3" s="52"/>
      <c r="B3" s="68" t="s">
        <v>97</v>
      </c>
      <c r="C3" s="24"/>
      <c r="D3" s="62"/>
      <c r="E3" s="62"/>
    </row>
    <row r="4" spans="1:11" ht="28.5" thickBot="1" x14ac:dyDescent="0.35">
      <c r="A4" s="52"/>
      <c r="B4" s="68" t="s">
        <v>99</v>
      </c>
      <c r="C4" s="24"/>
      <c r="D4" s="62"/>
      <c r="E4" s="62"/>
      <c r="F4" s="86" t="s">
        <v>89</v>
      </c>
      <c r="G4" s="86" t="s">
        <v>89</v>
      </c>
      <c r="H4" s="86" t="s">
        <v>89</v>
      </c>
      <c r="I4" s="87" t="s">
        <v>90</v>
      </c>
      <c r="J4" s="88" t="s">
        <v>91</v>
      </c>
      <c r="K4" s="90" t="s">
        <v>88</v>
      </c>
    </row>
    <row r="5" spans="1:11" ht="25" x14ac:dyDescent="0.3">
      <c r="A5" s="52"/>
      <c r="B5" s="61" t="s">
        <v>100</v>
      </c>
      <c r="C5" s="25"/>
      <c r="D5" s="59"/>
      <c r="E5" s="59"/>
    </row>
    <row r="6" spans="1:11" x14ac:dyDescent="0.3">
      <c r="A6" s="52"/>
    </row>
    <row r="7" spans="1:11" ht="14.5" thickBot="1" x14ac:dyDescent="0.35">
      <c r="A7" s="52"/>
    </row>
    <row r="8" spans="1:11" ht="98.25" customHeight="1" x14ac:dyDescent="0.3">
      <c r="A8" s="132" t="s">
        <v>16</v>
      </c>
      <c r="B8" s="133"/>
      <c r="C8" s="133"/>
      <c r="D8" s="133"/>
      <c r="E8" s="134"/>
    </row>
    <row r="9" spans="1:11" ht="36.75" customHeight="1" x14ac:dyDescent="0.3">
      <c r="A9" s="135" t="s">
        <v>51</v>
      </c>
      <c r="B9" s="135"/>
      <c r="C9" s="135"/>
      <c r="D9" s="135"/>
      <c r="E9" s="135"/>
    </row>
    <row r="10" spans="1:11" ht="26.25" customHeight="1" x14ac:dyDescent="0.3">
      <c r="A10" s="54"/>
      <c r="B10" s="55" t="s">
        <v>13</v>
      </c>
      <c r="C10" s="56" t="s">
        <v>167</v>
      </c>
      <c r="D10" s="56" t="s">
        <v>18</v>
      </c>
      <c r="E10" s="57" t="s">
        <v>19</v>
      </c>
    </row>
    <row r="11" spans="1:11" ht="24.75" customHeight="1" x14ac:dyDescent="0.3">
      <c r="A11" s="136" t="s">
        <v>52</v>
      </c>
      <c r="B11" s="136"/>
      <c r="C11" s="136"/>
      <c r="D11" s="136"/>
      <c r="E11" s="136"/>
      <c r="F11" s="106"/>
    </row>
    <row r="12" spans="1:11" ht="51" customHeight="1" x14ac:dyDescent="0.3">
      <c r="A12" s="47"/>
      <c r="B12" s="48" t="s">
        <v>53</v>
      </c>
      <c r="C12" s="31"/>
      <c r="D12" s="17"/>
      <c r="E12" s="18"/>
      <c r="G12" s="92"/>
      <c r="H12" s="13" t="e">
        <f>COUNTIF(#REF!,G12)</f>
        <v>#REF!</v>
      </c>
    </row>
    <row r="13" spans="1:11" ht="51" customHeight="1" x14ac:dyDescent="0.3">
      <c r="A13" s="47"/>
      <c r="B13" s="48" t="s">
        <v>54</v>
      </c>
      <c r="C13" s="31"/>
      <c r="D13" s="17"/>
      <c r="E13" s="18"/>
      <c r="G13" s="92" t="s">
        <v>14</v>
      </c>
      <c r="H13" s="13" t="e">
        <f>COUNTIF(#REF!,G13)</f>
        <v>#REF!</v>
      </c>
    </row>
    <row r="14" spans="1:11" ht="51" customHeight="1" x14ac:dyDescent="0.3">
      <c r="A14" s="49"/>
      <c r="B14" s="48" t="s">
        <v>55</v>
      </c>
      <c r="C14" s="31"/>
      <c r="D14" s="17"/>
      <c r="E14" s="19"/>
      <c r="G14" s="92" t="s">
        <v>15</v>
      </c>
      <c r="H14" s="13" t="e">
        <f>COUNTIF(#REF!,G14)</f>
        <v>#REF!</v>
      </c>
    </row>
    <row r="15" spans="1:11" ht="51" customHeight="1" x14ac:dyDescent="0.3">
      <c r="A15" s="49"/>
      <c r="B15" s="51" t="s">
        <v>56</v>
      </c>
      <c r="C15" s="31"/>
      <c r="D15" s="17"/>
      <c r="E15" s="18"/>
      <c r="G15" s="92" t="s">
        <v>21</v>
      </c>
      <c r="H15" s="13" t="e">
        <f>COUNTIF(#REF!,G15)</f>
        <v>#REF!</v>
      </c>
    </row>
    <row r="16" spans="1:11" ht="51" customHeight="1" x14ac:dyDescent="0.3">
      <c r="A16" s="94"/>
      <c r="B16" s="48" t="s">
        <v>57</v>
      </c>
      <c r="C16" s="31"/>
      <c r="D16" s="17"/>
      <c r="E16" s="19"/>
    </row>
    <row r="17" spans="1:6" ht="51" customHeight="1" thickBot="1" x14ac:dyDescent="0.35">
      <c r="A17" s="47"/>
      <c r="B17" s="48" t="s">
        <v>58</v>
      </c>
      <c r="C17" s="15"/>
      <c r="D17" s="17"/>
      <c r="E17" s="19"/>
    </row>
    <row r="18" spans="1:6" ht="39.75" customHeight="1" thickBot="1" x14ac:dyDescent="0.35">
      <c r="A18" s="47"/>
      <c r="B18" s="45" t="s">
        <v>121</v>
      </c>
      <c r="C18" s="129">
        <f>IFERROR(COUNTIF(C12:C17,"Yes")/(COUNTIF(C12:C17,"Yes")+COUNTIF(C12:C17,"No")),0)</f>
        <v>0</v>
      </c>
      <c r="D18" s="131" t="str" cm="1">
        <f t="array" ref="D18">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practice",TRUE,"NA")</f>
        <v>NA</v>
      </c>
      <c r="E18" s="19"/>
    </row>
    <row r="19" spans="1:6" ht="24.75" customHeight="1" x14ac:dyDescent="0.3">
      <c r="A19" s="136" t="s">
        <v>59</v>
      </c>
      <c r="B19" s="136"/>
      <c r="C19" s="136"/>
      <c r="D19" s="136"/>
      <c r="E19" s="136"/>
      <c r="F19" s="106"/>
    </row>
    <row r="20" spans="1:6" ht="54" customHeight="1" x14ac:dyDescent="0.3">
      <c r="A20" s="47"/>
      <c r="B20" s="48" t="s">
        <v>60</v>
      </c>
      <c r="C20" s="15"/>
      <c r="D20" s="17"/>
      <c r="E20" s="18"/>
    </row>
    <row r="21" spans="1:6" ht="54" customHeight="1" x14ac:dyDescent="0.3">
      <c r="A21" s="47"/>
      <c r="B21" s="81" t="s">
        <v>61</v>
      </c>
      <c r="C21" s="15"/>
      <c r="D21" s="17"/>
      <c r="E21" s="22"/>
    </row>
    <row r="22" spans="1:6" ht="54" customHeight="1" x14ac:dyDescent="0.3">
      <c r="A22" s="58"/>
      <c r="B22" s="48" t="s">
        <v>119</v>
      </c>
      <c r="C22" s="31"/>
      <c r="D22" s="17"/>
      <c r="E22" s="19"/>
      <c r="F22" s="106"/>
    </row>
    <row r="23" spans="1:6" ht="54" customHeight="1" x14ac:dyDescent="0.3">
      <c r="A23" s="107"/>
      <c r="B23" s="48" t="s">
        <v>62</v>
      </c>
      <c r="C23" s="31"/>
      <c r="D23" s="17"/>
      <c r="E23" s="19"/>
      <c r="F23" s="106"/>
    </row>
    <row r="24" spans="1:6" ht="54" customHeight="1" thickBot="1" x14ac:dyDescent="0.35">
      <c r="A24" s="107"/>
      <c r="B24" s="48" t="s">
        <v>63</v>
      </c>
      <c r="C24" s="15"/>
      <c r="D24" s="17"/>
      <c r="E24" s="40"/>
      <c r="F24" s="106"/>
    </row>
    <row r="25" spans="1:6" ht="48.75" customHeight="1" thickBot="1" x14ac:dyDescent="0.35">
      <c r="A25" s="58"/>
      <c r="B25" s="45" t="s">
        <v>121</v>
      </c>
      <c r="C25" s="129">
        <f>IFERROR(COUNTIF(C20:C24,"Yes")/(COUNTIF(C20:C24,"Yes")+COUNTIF(C20:C24,"No")),0)</f>
        <v>0</v>
      </c>
      <c r="D25" s="131" t="str" cm="1">
        <f t="array" ref="D25">_xlfn.IFS(D20="Areas requiring immediate action","Areas requiring immediate action",D20="Areas requiring immediate action","Areas requiring immediate action",D21="Areas requiring immediate action","Areas requiring immediate action",D22="Areas requiring immediate action","Areas requiring immediate action",D23="Areas requiring immediate action","Areas requiring immediate action",D24="Areas requiring immediate action","Areas requiring immediate action",D20="Areas requiring improvement","Areas requiring improvement",D20="Areas requiring improvement","Areas requiring improvement",D21="Areas requiring improvement","Areas requiring improvement",D22="Areas requiring improvement","Areas requiring improvement",D23="Areas requiring improvement","Areas requiring improvement",D24="Areas requiring improvement","Areas requiring improvement",D20="Areas of good practice","Areas of good practice",D20="Areas of good practice","Areas of good practice",D21="Areas of good practice","Areas of good practice",D22="Areas of good practice","Areas of good practice",D23="Areas of good practice","Areas of good practice",D24="Areas of good practice","Areas of good practice",TRUE,"NA")</f>
        <v>NA</v>
      </c>
      <c r="E25" s="19"/>
      <c r="F25" s="106"/>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sheetData>
  <sheetProtection algorithmName="SHA-512" hashValue="NE4W3G+XA4YYW4sahRdTSrWJwCXy3LgKET1kLmol4U2cBlxqDNLnFlj+QF1AvGDAbxjcH5vJ54BWdtsa7NoiwQ==" saltValue="57golnCYcMRhiMhvog6R/Q==" spinCount="100000" sheet="1" objects="1" scenarios="1"/>
  <mergeCells count="4">
    <mergeCell ref="A8:E8"/>
    <mergeCell ref="A9:E9"/>
    <mergeCell ref="A11:E11"/>
    <mergeCell ref="A19:E19"/>
  </mergeCells>
  <conditionalFormatting sqref="D12:D18">
    <cfRule type="containsText" dxfId="95" priority="4" operator="containsText" text="Areas requiring immediate action">
      <formula>NOT(ISERROR(SEARCH("Areas requiring immediate action",D12)))</formula>
    </cfRule>
    <cfRule type="containsText" dxfId="94" priority="5" operator="containsText" text="Areas requiring improvement">
      <formula>NOT(ISERROR(SEARCH("Areas requiring improvement",D12)))</formula>
    </cfRule>
    <cfRule type="containsText" dxfId="93" priority="6" operator="containsText" text="Areas of good practice">
      <formula>NOT(ISERROR(SEARCH("Areas of good practice",D12)))</formula>
    </cfRule>
  </conditionalFormatting>
  <conditionalFormatting sqref="D20:D25">
    <cfRule type="containsText" dxfId="92" priority="1" operator="containsText" text="Areas requiring immediate action">
      <formula>NOT(ISERROR(SEARCH("Areas requiring immediate action",D20)))</formula>
    </cfRule>
    <cfRule type="containsText" dxfId="91" priority="2" operator="containsText" text="Areas requiring improvement">
      <formula>NOT(ISERROR(SEARCH("Areas requiring improvement",D20)))</formula>
    </cfRule>
    <cfRule type="containsText" dxfId="90" priority="3" operator="containsText" text="Areas of good practice">
      <formula>NOT(ISERROR(SEARCH("Areas of good practice",D20)))</formula>
    </cfRule>
  </conditionalFormatting>
  <conditionalFormatting sqref="G12:G15">
    <cfRule type="cellIs" dxfId="89" priority="22" operator="equal">
      <formula>"3. Compliant"</formula>
    </cfRule>
    <cfRule type="cellIs" dxfId="88" priority="23" operator="equal">
      <formula>"2. Partially compliant"</formula>
    </cfRule>
    <cfRule type="cellIs" dxfId="87" priority="24" operator="equal">
      <formula>"1. Non-compliant"</formula>
    </cfRule>
  </conditionalFormatting>
  <dataValidations count="3">
    <dataValidation type="list" allowBlank="1" showInputMessage="1" showErrorMessage="1" sqref="G12:G15" xr:uid="{3FFDDF63-497C-488B-9767-E881BEBE925B}">
      <formula1>"0. Not applicable, 1. Non-compliant, 2. Partially compliant, 3. Compliant"</formula1>
    </dataValidation>
    <dataValidation type="list" allowBlank="1" showInputMessage="1" showErrorMessage="1" sqref="D12:D17 D20:D24" xr:uid="{99D233F8-CE52-41C1-944E-C452A48D8FCE}">
      <formula1>"Areas of good practice,Areas requiring improvement,Areas requiring immediate action,NA"</formula1>
    </dataValidation>
    <dataValidation type="list" allowBlank="1" showInputMessage="1" showErrorMessage="1" sqref="C12:C17 C20:C24" xr:uid="{86F1BB5B-B02D-4F10-B954-E7CED07C4669}">
      <formula1>"Yes, No, NA, Not Observed"</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E971-B4CF-456D-8EE9-EEDE983F0B76}">
  <sheetPr codeName="Sheet12"/>
  <dimension ref="A1:K138"/>
  <sheetViews>
    <sheetView showGridLines="0" zoomScale="70" zoomScaleNormal="70" workbookViewId="0">
      <selection activeCell="D15" sqref="D15"/>
    </sheetView>
  </sheetViews>
  <sheetFormatPr defaultColWidth="9.1796875" defaultRowHeight="14" x14ac:dyDescent="0.3"/>
  <cols>
    <col min="1" max="1" width="8.453125" style="53" bestFit="1" customWidth="1"/>
    <col min="2" max="2" width="59" style="53" customWidth="1"/>
    <col min="3" max="4" width="40.453125" style="53" customWidth="1"/>
    <col min="5" max="5" width="53" style="53" customWidth="1"/>
    <col min="6" max="6" width="20.54296875" style="13" customWidth="1"/>
    <col min="7" max="8" width="22.1796875" style="13" hidden="1" customWidth="1"/>
    <col min="9" max="9" width="15.81640625" style="13" customWidth="1"/>
    <col min="10" max="10" width="18.26953125" style="13" customWidth="1"/>
    <col min="11" max="11" width="14" style="13" customWidth="1"/>
    <col min="12" max="16384" width="9.1796875" style="13"/>
  </cols>
  <sheetData>
    <row r="1" spans="1:11" x14ac:dyDescent="0.3">
      <c r="A1" s="52"/>
    </row>
    <row r="2" spans="1:11" ht="25" x14ac:dyDescent="0.3">
      <c r="A2" s="52"/>
      <c r="B2" s="68" t="s">
        <v>98</v>
      </c>
      <c r="C2" s="24"/>
      <c r="D2" s="62"/>
      <c r="E2" s="62"/>
    </row>
    <row r="3" spans="1:11" ht="25.5" thickBot="1" x14ac:dyDescent="0.35">
      <c r="A3" s="52"/>
      <c r="B3" s="68" t="s">
        <v>97</v>
      </c>
      <c r="C3" s="24"/>
      <c r="D3" s="62"/>
      <c r="E3" s="62"/>
    </row>
    <row r="4" spans="1:11" ht="28.5" thickBot="1" x14ac:dyDescent="0.35">
      <c r="A4" s="52"/>
      <c r="B4" s="68" t="s">
        <v>99</v>
      </c>
      <c r="C4" s="24"/>
      <c r="D4" s="62"/>
      <c r="E4" s="62"/>
      <c r="F4" s="86" t="s">
        <v>89</v>
      </c>
      <c r="G4" s="86" t="s">
        <v>89</v>
      </c>
      <c r="H4" s="86" t="s">
        <v>89</v>
      </c>
      <c r="I4" s="87" t="s">
        <v>90</v>
      </c>
      <c r="J4" s="88" t="s">
        <v>91</v>
      </c>
      <c r="K4" s="90" t="s">
        <v>88</v>
      </c>
    </row>
    <row r="5" spans="1:11" ht="25" x14ac:dyDescent="0.3">
      <c r="A5" s="52"/>
      <c r="B5" s="61" t="s">
        <v>100</v>
      </c>
      <c r="C5" s="25"/>
      <c r="D5" s="59"/>
      <c r="E5" s="59"/>
    </row>
    <row r="6" spans="1:11" x14ac:dyDescent="0.3">
      <c r="A6" s="52"/>
    </row>
    <row r="7" spans="1:11" ht="14.5" thickBot="1" x14ac:dyDescent="0.35">
      <c r="A7" s="52"/>
    </row>
    <row r="8" spans="1:11" ht="98.25" customHeight="1" x14ac:dyDescent="0.3">
      <c r="A8" s="132" t="s">
        <v>16</v>
      </c>
      <c r="B8" s="133"/>
      <c r="C8" s="133"/>
      <c r="D8" s="133"/>
      <c r="E8" s="134"/>
    </row>
    <row r="9" spans="1:11" ht="36.75" customHeight="1" x14ac:dyDescent="0.3">
      <c r="A9" s="135" t="s">
        <v>64</v>
      </c>
      <c r="B9" s="135"/>
      <c r="C9" s="135"/>
      <c r="D9" s="135"/>
      <c r="E9" s="135"/>
    </row>
    <row r="10" spans="1:11" ht="26.25" customHeight="1" x14ac:dyDescent="0.3">
      <c r="A10" s="54"/>
      <c r="B10" s="55" t="s">
        <v>13</v>
      </c>
      <c r="C10" s="56" t="s">
        <v>167</v>
      </c>
      <c r="D10" s="56" t="s">
        <v>18</v>
      </c>
      <c r="E10" s="57" t="s">
        <v>19</v>
      </c>
    </row>
    <row r="11" spans="1:11" ht="25.5" customHeight="1" x14ac:dyDescent="0.3">
      <c r="A11" s="136"/>
      <c r="B11" s="136"/>
      <c r="C11" s="136"/>
      <c r="D11" s="136"/>
      <c r="E11" s="136"/>
      <c r="F11" s="106"/>
    </row>
    <row r="12" spans="1:11" ht="54" customHeight="1" x14ac:dyDescent="0.3">
      <c r="A12" s="47"/>
      <c r="B12" s="48" t="s">
        <v>65</v>
      </c>
      <c r="C12" s="15"/>
      <c r="D12" s="17"/>
      <c r="E12" s="18"/>
      <c r="G12" s="92"/>
      <c r="H12" s="13" t="e">
        <f>COUNTIF(#REF!,G12)</f>
        <v>#REF!</v>
      </c>
    </row>
    <row r="13" spans="1:11" ht="54" customHeight="1" x14ac:dyDescent="0.3">
      <c r="A13" s="47"/>
      <c r="B13" s="48" t="s">
        <v>179</v>
      </c>
      <c r="C13" s="15"/>
      <c r="D13" s="17"/>
      <c r="E13" s="18"/>
      <c r="G13" s="92" t="s">
        <v>14</v>
      </c>
      <c r="H13" s="13" t="e">
        <f>COUNTIF(#REF!,G13)</f>
        <v>#REF!</v>
      </c>
    </row>
    <row r="14" spans="1:11" ht="54" customHeight="1" thickBot="1" x14ac:dyDescent="0.35">
      <c r="A14" s="49"/>
      <c r="B14" s="48" t="s">
        <v>180</v>
      </c>
      <c r="C14" s="15"/>
      <c r="D14" s="17"/>
      <c r="E14" s="19"/>
      <c r="G14" s="92" t="s">
        <v>15</v>
      </c>
      <c r="H14" s="13" t="e">
        <f>COUNTIF(#REF!,G14)</f>
        <v>#REF!</v>
      </c>
    </row>
    <row r="15" spans="1:11" ht="40.5" customHeight="1" thickBot="1" x14ac:dyDescent="0.35">
      <c r="A15" s="47"/>
      <c r="B15" s="45" t="s">
        <v>121</v>
      </c>
      <c r="C15" s="129">
        <f>IFERROR(COUNTIF(C12:C14,"Yes")/(COUNTIF(C12:C14,"Yes")+COUNTIF(C12:C14,"No")),0)</f>
        <v>0</v>
      </c>
      <c r="D15" s="131" t="str" cm="1">
        <f t="array" ref="D15">_xlfn.IFS(D12="Areas requiring immediate action","Areas requiring immediate action",D13="Areas requiring immediate action","Areas requiring immediate action",D14="Areas requiring immediate action","Areas requiring immediate action", D12="Areas requiring improvement","Areas requiring improvement",D13="Areas requiring improvement","Areas requiring improvement",D14="Areas requiring improvement","Areas requiring improvement", D12="Areas of good practice","Areas of good practice",D13="Areas of good practice","Areas of good practice",D14="Areas of good practice","Areas of good practice",TRUE,"NA")</f>
        <v>NA</v>
      </c>
      <c r="E15" s="34"/>
      <c r="G15" s="93"/>
    </row>
    <row r="16" spans="1:11" x14ac:dyDescent="0.3">
      <c r="A16" s="13"/>
      <c r="B16" s="13"/>
      <c r="C16" s="13"/>
      <c r="D16" s="13"/>
      <c r="E16" s="13"/>
    </row>
    <row r="17" s="13" customFormat="1" x14ac:dyDescent="0.3"/>
    <row r="18" s="13" customFormat="1" x14ac:dyDescent="0.3"/>
    <row r="19" s="13" customFormat="1" x14ac:dyDescent="0.3"/>
    <row r="20" s="13" customFormat="1" x14ac:dyDescent="0.3"/>
    <row r="21" s="13" customFormat="1" x14ac:dyDescent="0.3"/>
    <row r="22" s="13" customFormat="1" x14ac:dyDescent="0.3"/>
    <row r="23" s="13" customFormat="1" x14ac:dyDescent="0.3"/>
    <row r="24" s="13" customFormat="1" x14ac:dyDescent="0.3"/>
    <row r="25" s="13" customFormat="1" x14ac:dyDescent="0.3"/>
    <row r="26" s="13" customFormat="1" x14ac:dyDescent="0.3"/>
    <row r="27" s="13" customFormat="1" x14ac:dyDescent="0.3"/>
    <row r="28" s="13" customFormat="1" x14ac:dyDescent="0.3"/>
    <row r="29" s="13" customFormat="1" x14ac:dyDescent="0.3"/>
    <row r="30" s="13" customFormat="1" x14ac:dyDescent="0.3"/>
    <row r="31" s="13" customFormat="1" x14ac:dyDescent="0.3"/>
    <row r="32" s="13" customFormat="1" x14ac:dyDescent="0.3"/>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sheetData>
  <sheetProtection algorithmName="SHA-512" hashValue="cv2tYB2nvxKbD5aHsGnIxVgYzB9/abDNfaxtN/oD0vi6p6kP7f/aL+akoc6iMoMvwZoX7SsiQy3pXk5XWvedAQ==" saltValue="Wrlw/1elldbv+QJ0SiYWiA==" spinCount="100000" sheet="1" objects="1" scenarios="1"/>
  <mergeCells count="3">
    <mergeCell ref="A8:E8"/>
    <mergeCell ref="A9:E9"/>
    <mergeCell ref="A11:E11"/>
  </mergeCells>
  <conditionalFormatting sqref="D12:D15">
    <cfRule type="containsText" dxfId="86" priority="1" operator="containsText" text="Areas requiring immediate action">
      <formula>NOT(ISERROR(SEARCH("Areas requiring immediate action",D12)))</formula>
    </cfRule>
    <cfRule type="containsText" dxfId="85" priority="2" operator="containsText" text="Areas requiring improvement">
      <formula>NOT(ISERROR(SEARCH("Areas requiring improvement",D12)))</formula>
    </cfRule>
    <cfRule type="containsText" dxfId="84" priority="3" operator="containsText" text="Areas of good practice">
      <formula>NOT(ISERROR(SEARCH("Areas of good practice",D12)))</formula>
    </cfRule>
  </conditionalFormatting>
  <conditionalFormatting sqref="G12:G15">
    <cfRule type="cellIs" dxfId="83" priority="10" operator="equal">
      <formula>"3. Compliant"</formula>
    </cfRule>
    <cfRule type="cellIs" dxfId="82" priority="11" operator="equal">
      <formula>"2. Partially compliant"</formula>
    </cfRule>
    <cfRule type="cellIs" dxfId="81" priority="12" operator="equal">
      <formula>"1. Non-compliant"</formula>
    </cfRule>
  </conditionalFormatting>
  <dataValidations count="3">
    <dataValidation type="list" allowBlank="1" showInputMessage="1" showErrorMessage="1" sqref="G12:G15" xr:uid="{C175B366-AA1C-4598-85BF-3B593A3C96E2}">
      <formula1>"0. Not applicable, 1. Non-compliant, 2. Partially compliant, 3. Compliant"</formula1>
    </dataValidation>
    <dataValidation type="list" allowBlank="1" showInputMessage="1" showErrorMessage="1" sqref="D12:D14" xr:uid="{DE628D4E-099F-42A6-9F00-293DA10D235B}">
      <formula1>"Areas of good practice,Areas requiring improvement,Areas requiring immediate action,NA"</formula1>
    </dataValidation>
    <dataValidation type="list" allowBlank="1" showInputMessage="1" showErrorMessage="1" sqref="C12:C14" xr:uid="{A5C96C6C-A35D-485E-804D-52F789F5D649}">
      <formula1>"Yes, No, NA, Not Observed"</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0AF8-5F38-4516-8FC5-30CBCA884543}">
  <sheetPr codeName="Sheet13"/>
  <dimension ref="A1:K144"/>
  <sheetViews>
    <sheetView showGridLines="0" zoomScale="68" zoomScaleNormal="68" workbookViewId="0">
      <selection activeCell="D25" sqref="D25"/>
    </sheetView>
  </sheetViews>
  <sheetFormatPr defaultColWidth="9.1796875" defaultRowHeight="14" x14ac:dyDescent="0.3"/>
  <cols>
    <col min="1" max="1" width="8.453125" style="53" bestFit="1" customWidth="1"/>
    <col min="2" max="2" width="59" style="53" customWidth="1"/>
    <col min="3" max="4" width="41.1796875" style="53" customWidth="1"/>
    <col min="5" max="5" width="53" style="53" customWidth="1"/>
    <col min="6" max="6" width="20.54296875" style="13" customWidth="1"/>
    <col min="7" max="8" width="22.1796875" style="13" hidden="1" customWidth="1"/>
    <col min="9" max="9" width="19.81640625" style="13" customWidth="1"/>
    <col min="10" max="10" width="18.1796875" style="13" customWidth="1"/>
    <col min="11" max="11" width="15.453125" style="13" customWidth="1"/>
    <col min="12" max="16384" width="9.1796875" style="13"/>
  </cols>
  <sheetData>
    <row r="1" spans="1:11" x14ac:dyDescent="0.3">
      <c r="A1" s="52"/>
    </row>
    <row r="2" spans="1:11" ht="25" x14ac:dyDescent="0.3">
      <c r="A2" s="52"/>
      <c r="B2" s="68" t="s">
        <v>98</v>
      </c>
      <c r="C2" s="24"/>
      <c r="D2" s="62"/>
      <c r="E2" s="62"/>
    </row>
    <row r="3" spans="1:11" ht="25.5" thickBot="1" x14ac:dyDescent="0.35">
      <c r="A3" s="52"/>
      <c r="B3" s="68" t="s">
        <v>97</v>
      </c>
      <c r="C3" s="24"/>
      <c r="D3" s="62"/>
      <c r="E3" s="62"/>
    </row>
    <row r="4" spans="1:11" ht="28.5" thickBot="1" x14ac:dyDescent="0.35">
      <c r="A4" s="52"/>
      <c r="B4" s="68" t="s">
        <v>99</v>
      </c>
      <c r="C4" s="24"/>
      <c r="D4" s="62"/>
      <c r="E4" s="62"/>
      <c r="F4" s="86" t="s">
        <v>89</v>
      </c>
      <c r="G4" s="86" t="s">
        <v>89</v>
      </c>
      <c r="H4" s="86" t="s">
        <v>89</v>
      </c>
      <c r="I4" s="87" t="s">
        <v>90</v>
      </c>
      <c r="J4" s="88" t="s">
        <v>91</v>
      </c>
      <c r="K4" s="90" t="s">
        <v>88</v>
      </c>
    </row>
    <row r="5" spans="1:11" ht="25" x14ac:dyDescent="0.3">
      <c r="A5" s="52"/>
      <c r="B5" s="61" t="s">
        <v>100</v>
      </c>
      <c r="C5" s="25"/>
      <c r="D5" s="59"/>
      <c r="E5" s="59"/>
    </row>
    <row r="6" spans="1:11" x14ac:dyDescent="0.3">
      <c r="A6" s="52"/>
    </row>
    <row r="7" spans="1:11" ht="14.5" thickBot="1" x14ac:dyDescent="0.35">
      <c r="A7" s="52"/>
    </row>
    <row r="8" spans="1:11" ht="32.5" x14ac:dyDescent="0.3">
      <c r="A8" s="132" t="s">
        <v>16</v>
      </c>
      <c r="B8" s="133"/>
      <c r="C8" s="133"/>
      <c r="D8" s="133"/>
      <c r="E8" s="134"/>
    </row>
    <row r="9" spans="1:11" ht="36.75" customHeight="1" x14ac:dyDescent="0.3">
      <c r="A9" s="135" t="s">
        <v>66</v>
      </c>
      <c r="B9" s="135"/>
      <c r="C9" s="135"/>
      <c r="D9" s="135"/>
      <c r="E9" s="135"/>
    </row>
    <row r="10" spans="1:11" ht="26.25" customHeight="1" x14ac:dyDescent="0.3">
      <c r="A10" s="54"/>
      <c r="B10" s="55" t="s">
        <v>13</v>
      </c>
      <c r="C10" s="56" t="s">
        <v>167</v>
      </c>
      <c r="D10" s="56" t="s">
        <v>18</v>
      </c>
      <c r="E10" s="57" t="s">
        <v>19</v>
      </c>
    </row>
    <row r="11" spans="1:11" ht="24.75" customHeight="1" x14ac:dyDescent="0.3">
      <c r="A11" s="136"/>
      <c r="B11" s="136"/>
      <c r="C11" s="136"/>
      <c r="D11" s="136"/>
      <c r="E11" s="136"/>
      <c r="F11" s="106"/>
    </row>
    <row r="12" spans="1:11" ht="70.5" customHeight="1" x14ac:dyDescent="0.3">
      <c r="A12" s="47"/>
      <c r="B12" s="48" t="s">
        <v>67</v>
      </c>
      <c r="C12" s="31"/>
      <c r="D12" s="17"/>
      <c r="E12" s="18"/>
      <c r="G12" s="92"/>
      <c r="H12" s="13" t="e">
        <f>COUNTIF(#REF!,G12)</f>
        <v>#REF!</v>
      </c>
    </row>
    <row r="13" spans="1:11" ht="70.5" customHeight="1" x14ac:dyDescent="0.3">
      <c r="A13" s="47"/>
      <c r="B13" s="48" t="s">
        <v>68</v>
      </c>
      <c r="C13" s="31"/>
      <c r="D13" s="17"/>
      <c r="E13" s="18"/>
      <c r="G13" s="92" t="s">
        <v>14</v>
      </c>
      <c r="H13" s="13" t="e">
        <f>COUNTIF(#REF!,G13)</f>
        <v>#REF!</v>
      </c>
    </row>
    <row r="14" spans="1:11" ht="70.5" customHeight="1" x14ac:dyDescent="0.3">
      <c r="A14" s="49"/>
      <c r="B14" s="48" t="s">
        <v>69</v>
      </c>
      <c r="C14" s="31"/>
      <c r="D14" s="17"/>
      <c r="E14" s="19"/>
      <c r="G14" s="92" t="s">
        <v>15</v>
      </c>
      <c r="H14" s="13" t="e">
        <f>COUNTIF(#REF!,G14)</f>
        <v>#REF!</v>
      </c>
    </row>
    <row r="15" spans="1:11" ht="70.5" customHeight="1" x14ac:dyDescent="0.3">
      <c r="A15" s="49"/>
      <c r="B15" s="51" t="s">
        <v>70</v>
      </c>
      <c r="C15" s="31"/>
      <c r="D15" s="17"/>
      <c r="E15" s="18"/>
      <c r="G15" s="92" t="s">
        <v>21</v>
      </c>
      <c r="H15" s="13" t="e">
        <f>COUNTIF(#REF!,G15)</f>
        <v>#REF!</v>
      </c>
    </row>
    <row r="16" spans="1:11" ht="70.5" customHeight="1" x14ac:dyDescent="0.3">
      <c r="A16" s="94"/>
      <c r="B16" s="48" t="s">
        <v>71</v>
      </c>
      <c r="C16" s="31"/>
      <c r="D16" s="17"/>
      <c r="E16" s="19"/>
    </row>
    <row r="17" spans="1:6" ht="70.5" customHeight="1" x14ac:dyDescent="0.3">
      <c r="A17" s="47"/>
      <c r="B17" s="102" t="s">
        <v>72</v>
      </c>
      <c r="C17" s="15"/>
      <c r="D17" s="17"/>
      <c r="E17" s="19"/>
    </row>
    <row r="18" spans="1:6" ht="70.5" customHeight="1" thickBot="1" x14ac:dyDescent="0.35">
      <c r="A18" s="47"/>
      <c r="B18" s="48" t="s">
        <v>73</v>
      </c>
      <c r="C18" s="15"/>
      <c r="D18" s="17"/>
      <c r="E18" s="18"/>
    </row>
    <row r="19" spans="1:6" ht="42.75" customHeight="1" thickBot="1" x14ac:dyDescent="0.35">
      <c r="A19" s="47"/>
      <c r="B19" s="45" t="s">
        <v>121</v>
      </c>
      <c r="C19" s="129">
        <f>IFERROR(COUNTIF(C12:C18,"Yes")/(COUNTIF(C12:C18,"Yes")+COUNTIF(C12:C18,"No")),0)</f>
        <v>0</v>
      </c>
      <c r="D19" s="131" t="str" cm="1">
        <f t="array" ref="D19">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action",D18="Areas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improvement",D18="Areas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practice",D18="Areas of good practice","Areas of good practice",TRUE,"NA")</f>
        <v>NA</v>
      </c>
      <c r="E19" s="18"/>
    </row>
    <row r="20" spans="1:6" ht="24.75" customHeight="1" x14ac:dyDescent="0.3">
      <c r="A20" s="136" t="s">
        <v>74</v>
      </c>
      <c r="B20" s="136"/>
      <c r="C20" s="136"/>
      <c r="D20" s="136"/>
      <c r="E20" s="136"/>
      <c r="F20" s="106"/>
    </row>
    <row r="21" spans="1:6" ht="46.5" customHeight="1" x14ac:dyDescent="0.3">
      <c r="A21" s="47"/>
      <c r="B21" s="48" t="s">
        <v>75</v>
      </c>
      <c r="C21" s="31"/>
      <c r="D21" s="17"/>
      <c r="E21" s="19"/>
      <c r="F21" s="106"/>
    </row>
    <row r="22" spans="1:6" ht="46.5" customHeight="1" x14ac:dyDescent="0.3">
      <c r="A22" s="47"/>
      <c r="B22" s="102" t="s">
        <v>76</v>
      </c>
      <c r="C22" s="31"/>
      <c r="D22" s="17"/>
      <c r="E22" s="19"/>
      <c r="F22" s="106"/>
    </row>
    <row r="23" spans="1:6" ht="46.5" customHeight="1" x14ac:dyDescent="0.3">
      <c r="A23" s="47"/>
      <c r="B23" s="102" t="s">
        <v>77</v>
      </c>
      <c r="C23" s="31"/>
      <c r="D23" s="17"/>
      <c r="E23" s="19"/>
      <c r="F23" s="106"/>
    </row>
    <row r="24" spans="1:6" ht="46.5" customHeight="1" thickBot="1" x14ac:dyDescent="0.35">
      <c r="A24" s="47"/>
      <c r="B24" s="102" t="s">
        <v>78</v>
      </c>
      <c r="C24" s="31"/>
      <c r="D24" s="17"/>
      <c r="E24" s="19"/>
      <c r="F24" s="106"/>
    </row>
    <row r="25" spans="1:6" ht="48.75" customHeight="1" thickBot="1" x14ac:dyDescent="0.35">
      <c r="A25" s="47"/>
      <c r="B25" s="45" t="s">
        <v>121</v>
      </c>
      <c r="C25" s="129">
        <f>IFERROR(COUNTIF(C21:C24,"Yes")/(COUNTIF(C21:C24,"Yes")+COUNTIF(C21:C24,"No")),0)</f>
        <v>0</v>
      </c>
      <c r="D25" s="131" t="str" cm="1">
        <f t="array" ref="D25">_xlfn.IFS(D21="Areas requiring immediate action","Areas requiring immediate action",D22="Areas requiring immediate action","Areas requiring immediate action",D23="Areas requiring immediate action","Areas requiring immediate action",D24="Areas requiring immediate action","Areas requiring immediate action", D21="Areas requiring improvement","Areas requiring improvement",D22="Areas requiring improvement","Areas requiring improvement",D23="Areas requiring improvement","Areas requiring improvement",D24="Areas requiring improvement","Areas requiring improvement", D21="Areas of good practice","Areas of good practice",D22="Areas of good practice","Areas of good practice",D23="Areas of good practice","Areas of good practice",D24="Areas of good practice","Areas of good practice", TRUE,"NA")</f>
        <v>NA</v>
      </c>
      <c r="E25" s="19"/>
      <c r="F25" s="106"/>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sheetData>
  <sheetProtection algorithmName="SHA-512" hashValue="VWtQhAqNkNHgCW2dOzeMOsx1syB08Lw0NtIgqoaJaGFGbptu0jlLJHFfHGOTHxvwn4Pn95sKpZ6QJ1pn5LT7EQ==" saltValue="DU07uK25s/P82o8ksclbKQ==" spinCount="100000" sheet="1" objects="1" scenarios="1"/>
  <mergeCells count="4">
    <mergeCell ref="A9:E9"/>
    <mergeCell ref="A11:E11"/>
    <mergeCell ref="A20:E20"/>
    <mergeCell ref="A8:E8"/>
  </mergeCells>
  <conditionalFormatting sqref="D12:D19">
    <cfRule type="containsText" dxfId="80" priority="4" operator="containsText" text="Areas requiring immediate action">
      <formula>NOT(ISERROR(SEARCH("Areas requiring immediate action",D12)))</formula>
    </cfRule>
    <cfRule type="containsText" dxfId="79" priority="5" operator="containsText" text="Areas requiring improvement">
      <formula>NOT(ISERROR(SEARCH("Areas requiring improvement",D12)))</formula>
    </cfRule>
    <cfRule type="containsText" dxfId="78" priority="6" operator="containsText" text="Areas of good practice">
      <formula>NOT(ISERROR(SEARCH("Areas of good practice",D12)))</formula>
    </cfRule>
  </conditionalFormatting>
  <conditionalFormatting sqref="D21:D25">
    <cfRule type="containsText" dxfId="77" priority="1" operator="containsText" text="Areas requiring immediate action">
      <formula>NOT(ISERROR(SEARCH("Areas requiring immediate action",D21)))</formula>
    </cfRule>
    <cfRule type="containsText" dxfId="76" priority="2" operator="containsText" text="Areas requiring improvement">
      <formula>NOT(ISERROR(SEARCH("Areas requiring improvement",D21)))</formula>
    </cfRule>
    <cfRule type="containsText" dxfId="75" priority="3" operator="containsText" text="Areas of good practice">
      <formula>NOT(ISERROR(SEARCH("Areas of good practice",D21)))</formula>
    </cfRule>
  </conditionalFormatting>
  <conditionalFormatting sqref="G12:G15">
    <cfRule type="cellIs" dxfId="74" priority="22" operator="equal">
      <formula>"3. Compliant"</formula>
    </cfRule>
    <cfRule type="cellIs" dxfId="73" priority="23" operator="equal">
      <formula>"2. Partially compliant"</formula>
    </cfRule>
    <cfRule type="cellIs" dxfId="72" priority="24" operator="equal">
      <formula>"1. Non-compliant"</formula>
    </cfRule>
  </conditionalFormatting>
  <dataValidations count="3">
    <dataValidation type="list" allowBlank="1" showInputMessage="1" showErrorMessage="1" sqref="G12:G15" xr:uid="{92983300-D69B-47D9-9FD0-F527D2DDBC96}">
      <formula1>"0. Not applicable, 1. Non-compliant, 2. Partially compliant, 3. Compliant"</formula1>
    </dataValidation>
    <dataValidation type="list" allowBlank="1" showInputMessage="1" showErrorMessage="1" sqref="D21:D24 D12:D18" xr:uid="{58C404A5-5796-4967-BE6F-8AE89CB6DB0F}">
      <formula1>"Areas of good practice,Areas requiring improvement,Areas requiring immediate action,NA"</formula1>
    </dataValidation>
    <dataValidation type="list" allowBlank="1" showInputMessage="1" showErrorMessage="1" sqref="C12:C18 C21:C24" xr:uid="{228D5EF4-A465-4DB9-8BBB-829FB8F58351}">
      <formula1>"Yes, No, NA, Not Observed"</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95BD1-6C41-486F-9AA8-B8F4F971CC11}">
  <sheetPr codeName="Sheet14"/>
  <dimension ref="A1:K138"/>
  <sheetViews>
    <sheetView showGridLines="0" zoomScale="70" zoomScaleNormal="70" workbookViewId="0">
      <selection activeCell="C17" sqref="C17"/>
    </sheetView>
  </sheetViews>
  <sheetFormatPr defaultColWidth="9.1796875" defaultRowHeight="14" x14ac:dyDescent="0.3"/>
  <cols>
    <col min="1" max="1" width="8.453125" style="53" bestFit="1" customWidth="1"/>
    <col min="2" max="2" width="59" style="53" customWidth="1"/>
    <col min="3" max="4" width="41.1796875" style="53" customWidth="1"/>
    <col min="5" max="5" width="53" style="53" customWidth="1"/>
    <col min="6" max="6" width="21.1796875" style="13" customWidth="1"/>
    <col min="7" max="8" width="22.1796875" style="13" hidden="1" customWidth="1"/>
    <col min="9" max="9" width="17" style="13" customWidth="1"/>
    <col min="10" max="10" width="17.54296875" style="13" customWidth="1"/>
    <col min="11" max="11" width="14.7265625" style="13" customWidth="1"/>
    <col min="12" max="16384" width="9.1796875" style="13"/>
  </cols>
  <sheetData>
    <row r="1" spans="1:11" x14ac:dyDescent="0.3">
      <c r="A1" s="52"/>
    </row>
    <row r="2" spans="1:11" ht="25" x14ac:dyDescent="0.3">
      <c r="A2" s="52"/>
      <c r="B2" s="68" t="s">
        <v>98</v>
      </c>
      <c r="C2" s="24"/>
      <c r="D2" s="62"/>
      <c r="E2" s="62"/>
    </row>
    <row r="3" spans="1:11" ht="25.5" thickBot="1" x14ac:dyDescent="0.35">
      <c r="A3" s="52"/>
      <c r="B3" s="68" t="s">
        <v>97</v>
      </c>
      <c r="C3" s="24"/>
      <c r="D3" s="62"/>
      <c r="E3" s="62"/>
    </row>
    <row r="4" spans="1:11" ht="28.5" thickBot="1" x14ac:dyDescent="0.35">
      <c r="A4" s="52"/>
      <c r="B4" s="68" t="s">
        <v>99</v>
      </c>
      <c r="C4" s="24"/>
      <c r="D4" s="62"/>
      <c r="E4" s="62"/>
      <c r="F4" s="86" t="s">
        <v>89</v>
      </c>
      <c r="G4" s="86" t="s">
        <v>89</v>
      </c>
      <c r="H4" s="86" t="s">
        <v>89</v>
      </c>
      <c r="I4" s="87" t="s">
        <v>90</v>
      </c>
      <c r="J4" s="88" t="s">
        <v>91</v>
      </c>
      <c r="K4" s="90" t="s">
        <v>88</v>
      </c>
    </row>
    <row r="5" spans="1:11" ht="25" x14ac:dyDescent="0.3">
      <c r="A5" s="52"/>
      <c r="B5" s="61" t="s">
        <v>100</v>
      </c>
      <c r="C5" s="25"/>
      <c r="D5" s="59"/>
      <c r="E5" s="59"/>
    </row>
    <row r="6" spans="1:11" x14ac:dyDescent="0.3">
      <c r="A6" s="52"/>
    </row>
    <row r="7" spans="1:11" ht="14.5" thickBot="1" x14ac:dyDescent="0.35">
      <c r="A7" s="52"/>
    </row>
    <row r="8" spans="1:11" ht="32.5" x14ac:dyDescent="0.3">
      <c r="A8" s="132" t="s">
        <v>16</v>
      </c>
      <c r="B8" s="133"/>
      <c r="C8" s="133"/>
      <c r="D8" s="133"/>
      <c r="E8" s="134"/>
    </row>
    <row r="9" spans="1:11" ht="36.75" customHeight="1" x14ac:dyDescent="0.3">
      <c r="A9" s="135" t="s">
        <v>79</v>
      </c>
      <c r="B9" s="135"/>
      <c r="C9" s="135"/>
      <c r="D9" s="135"/>
      <c r="E9" s="135"/>
    </row>
    <row r="10" spans="1:11" ht="26.25" customHeight="1" x14ac:dyDescent="0.3">
      <c r="A10" s="54"/>
      <c r="B10" s="55" t="s">
        <v>13</v>
      </c>
      <c r="C10" s="56" t="s">
        <v>167</v>
      </c>
      <c r="D10" s="56" t="s">
        <v>111</v>
      </c>
      <c r="E10" s="57" t="s">
        <v>19</v>
      </c>
    </row>
    <row r="11" spans="1:11" ht="24.75" customHeight="1" x14ac:dyDescent="0.3">
      <c r="A11" s="159" t="s">
        <v>80</v>
      </c>
      <c r="B11" s="159"/>
      <c r="C11" s="136"/>
      <c r="D11" s="136"/>
      <c r="E11" s="136"/>
      <c r="F11" s="106"/>
    </row>
    <row r="12" spans="1:11" ht="40.5" customHeight="1" x14ac:dyDescent="0.3">
      <c r="A12" s="108"/>
      <c r="B12" s="109" t="s">
        <v>81</v>
      </c>
      <c r="C12" s="31"/>
      <c r="D12" s="17"/>
      <c r="E12" s="18"/>
      <c r="G12" s="92"/>
      <c r="H12" s="13" t="e">
        <f>COUNTIF(#REF!,G12)</f>
        <v>#REF!</v>
      </c>
    </row>
    <row r="13" spans="1:11" ht="40.5" customHeight="1" x14ac:dyDescent="0.3">
      <c r="A13" s="108"/>
      <c r="B13" s="109" t="s">
        <v>82</v>
      </c>
      <c r="C13" s="31"/>
      <c r="D13" s="17"/>
      <c r="E13" s="18"/>
      <c r="G13" s="92" t="s">
        <v>14</v>
      </c>
      <c r="H13" s="13" t="e">
        <f>COUNTIF(#REF!,G13)</f>
        <v>#REF!</v>
      </c>
    </row>
    <row r="14" spans="1:11" ht="40.5" customHeight="1" x14ac:dyDescent="0.3">
      <c r="A14" s="108"/>
      <c r="B14" s="109" t="s">
        <v>83</v>
      </c>
      <c r="C14" s="31"/>
      <c r="D14" s="17"/>
      <c r="E14" s="19"/>
      <c r="G14" s="92" t="s">
        <v>15</v>
      </c>
      <c r="H14" s="13" t="e">
        <f>COUNTIF(#REF!,G14)</f>
        <v>#REF!</v>
      </c>
    </row>
    <row r="15" spans="1:11" ht="40.5" customHeight="1" x14ac:dyDescent="0.3">
      <c r="A15" s="110"/>
      <c r="B15" s="111" t="s">
        <v>84</v>
      </c>
      <c r="C15" s="27"/>
      <c r="D15" s="17"/>
      <c r="E15" s="33"/>
      <c r="G15" s="92" t="s">
        <v>21</v>
      </c>
      <c r="H15" s="13" t="e">
        <f>COUNTIF(#REF!,G15)</f>
        <v>#REF!</v>
      </c>
    </row>
    <row r="16" spans="1:11" ht="40.5" customHeight="1" thickBot="1" x14ac:dyDescent="0.35">
      <c r="A16" s="47"/>
      <c r="B16" s="48" t="s">
        <v>120</v>
      </c>
      <c r="C16" s="15"/>
      <c r="D16" s="17"/>
      <c r="E16" s="19"/>
    </row>
    <row r="17" spans="1:6" ht="43.5" customHeight="1" thickBot="1" x14ac:dyDescent="0.35">
      <c r="A17" s="47"/>
      <c r="B17" s="45" t="s">
        <v>121</v>
      </c>
      <c r="C17" s="129">
        <f>IFERROR(COUNTIF(C12:C16,"Yes")/(COUNTIF(C12:C16,"Yes")+COUNTIF(C12:C16,"No")),0)</f>
        <v>0</v>
      </c>
      <c r="D17" s="131" t="str" cm="1">
        <f t="array" ref="D17">_xlfn.IFS(D12="Areas requiring immediate action","Areas requiring immediate action",D12="Areas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action",D12="Areas requiring improvement","Areas requiring improvement",D12="Areas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improvement",D12="Areas of good practice","Areas of good practice",D12="Areas of good practice","Areas of good practice",D13="Areas of good practice","Areas of good practice",D14="Areas of good practice","Areas of good practice",D15="Areas of good practice","Areas of good practice",D16="Areas of good practice","Areas of good practice",TRUE,"NA")</f>
        <v>NA</v>
      </c>
      <c r="E17" s="19"/>
    </row>
    <row r="18" spans="1:6" ht="24.75" customHeight="1" x14ac:dyDescent="0.3">
      <c r="A18" s="147" t="s">
        <v>85</v>
      </c>
      <c r="B18" s="147"/>
      <c r="C18" s="147"/>
      <c r="D18" s="147"/>
      <c r="E18" s="147"/>
      <c r="F18" s="106"/>
    </row>
    <row r="19" spans="1:6" ht="42.75" customHeight="1" x14ac:dyDescent="0.3">
      <c r="A19" s="47"/>
      <c r="B19" s="48" t="s">
        <v>182</v>
      </c>
      <c r="C19" s="31"/>
      <c r="D19" s="17"/>
      <c r="E19" s="19"/>
    </row>
    <row r="20" spans="1:6" ht="42.75" customHeight="1" thickBot="1" x14ac:dyDescent="0.35">
      <c r="A20" s="47"/>
      <c r="B20" s="48" t="s">
        <v>181</v>
      </c>
      <c r="C20" s="15"/>
      <c r="D20" s="17"/>
      <c r="E20" s="18"/>
    </row>
    <row r="21" spans="1:6" ht="42.75" customHeight="1" thickBot="1" x14ac:dyDescent="0.35">
      <c r="A21" s="47"/>
      <c r="B21" s="45" t="s">
        <v>121</v>
      </c>
      <c r="C21" s="129">
        <f>IFERROR(COUNTIF(C19:C20,"Yes")/(COUNTIF(C19:C20,"Yes")+COUNTIF(C19:C20,"No")),0)</f>
        <v>0</v>
      </c>
      <c r="D21" s="131" t="str" cm="1">
        <f t="array" ref="D21">_xlfn.IFS(D19="Areas requiring immediate action","Areas requiring immediate action",D20="Areas requiring immediate action","Areas requiring immediate action",D19="Areas requiring improvement","Areas requiring improvement",D20="Areas requiring improvement","Areas requiring improvement", D18="Areas of good practice","Areas of good practice",D19="Areas of good practice","Areas of good practice",D20="Areas of good practice","Areas of good practice",TRUE,"NA")</f>
        <v>NA</v>
      </c>
      <c r="E21" s="18"/>
    </row>
    <row r="22" spans="1:6" x14ac:dyDescent="0.3">
      <c r="A22" s="13"/>
      <c r="B22" s="13"/>
      <c r="C22" s="13"/>
      <c r="D22" s="13"/>
      <c r="E22" s="13"/>
    </row>
    <row r="23" spans="1:6" x14ac:dyDescent="0.3">
      <c r="A23" s="13"/>
      <c r="B23" s="13"/>
      <c r="C23" s="13"/>
      <c r="D23" s="13"/>
      <c r="E23" s="13"/>
    </row>
    <row r="24" spans="1:6" x14ac:dyDescent="0.3">
      <c r="A24" s="13"/>
      <c r="B24" s="13"/>
      <c r="C24" s="13"/>
      <c r="D24" s="13"/>
      <c r="E24" s="13"/>
    </row>
    <row r="25" spans="1:6" x14ac:dyDescent="0.3">
      <c r="A25" s="13"/>
      <c r="B25" s="13"/>
      <c r="C25" s="13"/>
      <c r="D25" s="13"/>
      <c r="E25" s="13"/>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sheetData>
  <sheetProtection algorithmName="SHA-512" hashValue="wAvNDvSwPSYNaB6WptuJttYspIsTsQV9zY/CCpwVWJpdh34Zb5EXGNnlwn5JBc98yp9+Y2mWljfQPaddfTcxcA==" saltValue="Nyn2V7Ond4RgKGK/zE/bcg==" spinCount="100000" sheet="1" objects="1" scenarios="1"/>
  <mergeCells count="4">
    <mergeCell ref="A9:E9"/>
    <mergeCell ref="A11:E11"/>
    <mergeCell ref="A18:E18"/>
    <mergeCell ref="A8:E8"/>
  </mergeCells>
  <conditionalFormatting sqref="D12:D17">
    <cfRule type="containsText" dxfId="71" priority="4" operator="containsText" text="Areas requiring immediate action">
      <formula>NOT(ISERROR(SEARCH("Areas requiring immediate action",D12)))</formula>
    </cfRule>
    <cfRule type="containsText" dxfId="70" priority="5" operator="containsText" text="Areas requiring improvement">
      <formula>NOT(ISERROR(SEARCH("Areas requiring improvement",D12)))</formula>
    </cfRule>
    <cfRule type="containsText" dxfId="69" priority="6" operator="containsText" text="Areas of good practice">
      <formula>NOT(ISERROR(SEARCH("Areas of good practice",D12)))</formula>
    </cfRule>
  </conditionalFormatting>
  <conditionalFormatting sqref="D19:D21">
    <cfRule type="containsText" dxfId="68" priority="1" operator="containsText" text="Areas requiring immediate action">
      <formula>NOT(ISERROR(SEARCH("Areas requiring immediate action",D19)))</formula>
    </cfRule>
    <cfRule type="containsText" dxfId="67" priority="2" operator="containsText" text="Areas requiring improvement">
      <formula>NOT(ISERROR(SEARCH("Areas requiring improvement",D19)))</formula>
    </cfRule>
    <cfRule type="containsText" dxfId="66" priority="3" operator="containsText" text="Areas of good practice">
      <formula>NOT(ISERROR(SEARCH("Areas of good practice",D19)))</formula>
    </cfRule>
  </conditionalFormatting>
  <conditionalFormatting sqref="G12:G15">
    <cfRule type="cellIs" dxfId="65" priority="19" operator="equal">
      <formula>"3. Compliant"</formula>
    </cfRule>
    <cfRule type="cellIs" dxfId="64" priority="20" operator="equal">
      <formula>"2. Partially compliant"</formula>
    </cfRule>
    <cfRule type="cellIs" dxfId="63" priority="21" operator="equal">
      <formula>"1. Non-compliant"</formula>
    </cfRule>
  </conditionalFormatting>
  <dataValidations count="3">
    <dataValidation type="list" allowBlank="1" showInputMessage="1" showErrorMessage="1" sqref="G12:G15" xr:uid="{8F6030DB-A9A2-412E-9CFE-ACB3CB940D2D}">
      <formula1>"0. Not applicable, 1. Non-compliant, 2. Partially compliant, 3. Compliant"</formula1>
    </dataValidation>
    <dataValidation type="list" allowBlank="1" showInputMessage="1" showErrorMessage="1" sqref="D12:D16 D19:D20" xr:uid="{0A4A13F6-B181-4968-879A-8CBC1C97B1A9}">
      <formula1>"Areas of good practice,Areas requiring improvement,Areas requiring immediate action,NA"</formula1>
    </dataValidation>
    <dataValidation type="list" allowBlank="1" showInputMessage="1" showErrorMessage="1" sqref="C12:C16 C19:C20" xr:uid="{004B0F77-7887-4920-AA3B-BECBEE2B3366}">
      <formula1>"Yes, No, NA, Not Observed"</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4A69B-CD4E-4CE2-A0F7-21E6E2462C5E}">
  <sheetPr codeName="Sheet15"/>
  <dimension ref="A1:M43"/>
  <sheetViews>
    <sheetView showGridLines="0" showZeros="0" zoomScale="70" zoomScaleNormal="70" workbookViewId="0">
      <selection activeCell="H17" sqref="H17"/>
    </sheetView>
  </sheetViews>
  <sheetFormatPr defaultColWidth="9.1796875" defaultRowHeight="14" x14ac:dyDescent="0.3"/>
  <cols>
    <col min="1" max="1" width="8.453125" style="53" bestFit="1" customWidth="1"/>
    <col min="2" max="2" width="59" style="53" customWidth="1"/>
    <col min="3" max="3" width="24" style="53" customWidth="1"/>
    <col min="4" max="5" width="41.1796875" style="53" customWidth="1"/>
    <col min="6" max="7" width="37" style="53" customWidth="1"/>
    <col min="8" max="8" width="21.1796875" style="13" customWidth="1"/>
    <col min="9" max="10" width="22.1796875" style="13" hidden="1" customWidth="1"/>
    <col min="11" max="11" width="17" style="13" customWidth="1"/>
    <col min="12" max="12" width="17.54296875" style="13" customWidth="1"/>
    <col min="13" max="13" width="14.7265625" style="13" customWidth="1"/>
    <col min="14" max="16384" width="9.1796875" style="13"/>
  </cols>
  <sheetData>
    <row r="1" spans="1:13" x14ac:dyDescent="0.3">
      <c r="A1" s="52"/>
    </row>
    <row r="2" spans="1:13" ht="25" x14ac:dyDescent="0.3">
      <c r="A2" s="52"/>
      <c r="B2" s="68" t="s">
        <v>98</v>
      </c>
      <c r="C2" s="24"/>
      <c r="D2" s="62"/>
      <c r="E2" s="62"/>
      <c r="F2" s="62"/>
      <c r="G2" s="62"/>
    </row>
    <row r="3" spans="1:13" ht="25.5" thickBot="1" x14ac:dyDescent="0.35">
      <c r="A3" s="52"/>
      <c r="B3" s="68" t="s">
        <v>97</v>
      </c>
      <c r="C3" s="24"/>
      <c r="D3" s="62"/>
      <c r="E3" s="62"/>
      <c r="F3" s="62"/>
      <c r="G3" s="62"/>
    </row>
    <row r="4" spans="1:13" ht="28.5" thickBot="1" x14ac:dyDescent="0.35">
      <c r="A4" s="52"/>
      <c r="B4" s="68" t="s">
        <v>99</v>
      </c>
      <c r="C4" s="24"/>
      <c r="D4" s="62"/>
      <c r="E4" s="62"/>
      <c r="F4" s="62"/>
      <c r="G4" s="62"/>
      <c r="H4" s="86" t="s">
        <v>89</v>
      </c>
      <c r="I4" s="86" t="s">
        <v>89</v>
      </c>
      <c r="J4" s="86" t="s">
        <v>89</v>
      </c>
      <c r="K4" s="87" t="s">
        <v>90</v>
      </c>
      <c r="L4" s="88" t="s">
        <v>91</v>
      </c>
      <c r="M4" s="90" t="s">
        <v>88</v>
      </c>
    </row>
    <row r="5" spans="1:13" ht="25" x14ac:dyDescent="0.3">
      <c r="A5" s="52"/>
      <c r="B5" s="61" t="s">
        <v>100</v>
      </c>
      <c r="C5" s="24"/>
      <c r="D5" s="62"/>
      <c r="E5" s="62"/>
      <c r="F5" s="62"/>
      <c r="G5" s="62"/>
      <c r="H5" s="128"/>
      <c r="I5" s="128"/>
      <c r="J5" s="128"/>
      <c r="K5" s="128"/>
      <c r="L5" s="128"/>
      <c r="M5" s="122"/>
    </row>
    <row r="6" spans="1:13" ht="25" x14ac:dyDescent="0.3">
      <c r="A6" s="52"/>
      <c r="B6" s="61" t="s">
        <v>166</v>
      </c>
      <c r="C6" s="25"/>
      <c r="D6" s="59"/>
      <c r="E6" s="59"/>
      <c r="F6" s="59"/>
      <c r="G6" s="59"/>
    </row>
    <row r="7" spans="1:13" x14ac:dyDescent="0.3">
      <c r="A7" s="52"/>
    </row>
    <row r="8" spans="1:13" x14ac:dyDescent="0.3">
      <c r="A8" s="52"/>
    </row>
    <row r="9" spans="1:13" ht="32.5" x14ac:dyDescent="0.3">
      <c r="A9" s="163" t="s">
        <v>16</v>
      </c>
      <c r="B9" s="164"/>
      <c r="C9" s="164"/>
      <c r="D9" s="164"/>
      <c r="E9" s="164"/>
      <c r="F9" s="164"/>
      <c r="G9" s="165"/>
    </row>
    <row r="10" spans="1:13" ht="36.75" customHeight="1" x14ac:dyDescent="0.3">
      <c r="A10" s="166" t="s">
        <v>156</v>
      </c>
      <c r="B10" s="167"/>
      <c r="C10" s="167"/>
      <c r="D10" s="167"/>
      <c r="E10" s="167"/>
      <c r="F10" s="167"/>
      <c r="G10" s="168"/>
    </row>
    <row r="11" spans="1:13" ht="26.25" customHeight="1" x14ac:dyDescent="0.3">
      <c r="A11" s="54"/>
      <c r="B11" s="55" t="s">
        <v>13</v>
      </c>
      <c r="C11" s="56" t="s">
        <v>96</v>
      </c>
      <c r="D11" s="56" t="s">
        <v>18</v>
      </c>
      <c r="E11" s="57" t="s">
        <v>19</v>
      </c>
      <c r="F11" s="112" t="s">
        <v>165</v>
      </c>
      <c r="G11" s="57" t="s">
        <v>168</v>
      </c>
    </row>
    <row r="12" spans="1:13" ht="24.75" customHeight="1" x14ac:dyDescent="0.3">
      <c r="A12" s="169" t="s">
        <v>2</v>
      </c>
      <c r="B12" s="170"/>
      <c r="C12" s="170"/>
      <c r="D12" s="170"/>
      <c r="E12" s="170"/>
      <c r="F12" s="170"/>
      <c r="G12" s="171"/>
      <c r="H12" s="106"/>
    </row>
    <row r="13" spans="1:13" ht="40.5" customHeight="1" x14ac:dyDescent="0.3">
      <c r="A13" s="108"/>
      <c r="B13" s="113" t="s">
        <v>164</v>
      </c>
      <c r="C13" s="114">
        <f>'1. Patient Placement'!C16</f>
        <v>0</v>
      </c>
      <c r="D13" s="115" t="str">
        <f>'1. Patient Placement'!D16</f>
        <v>NA</v>
      </c>
      <c r="E13" s="116">
        <f>'1. Patient Placement'!E16</f>
        <v>0</v>
      </c>
      <c r="F13" s="117"/>
      <c r="G13" s="118">
        <f>COUNTIF('1. Patient Placement'!$C$12:$C$15,"Not Observed")</f>
        <v>0</v>
      </c>
      <c r="I13" s="92"/>
      <c r="J13" s="13" t="e">
        <f>COUNTIF(#REF!,I13)</f>
        <v>#REF!</v>
      </c>
    </row>
    <row r="14" spans="1:13" ht="24.75" customHeight="1" x14ac:dyDescent="0.3">
      <c r="A14" s="158" t="s">
        <v>157</v>
      </c>
      <c r="B14" s="160"/>
      <c r="C14" s="160"/>
      <c r="D14" s="160"/>
      <c r="E14" s="160"/>
      <c r="F14" s="160"/>
      <c r="G14" s="161"/>
      <c r="H14" s="106"/>
    </row>
    <row r="15" spans="1:13" ht="30" customHeight="1" x14ac:dyDescent="0.3">
      <c r="A15" s="47"/>
      <c r="B15" s="119" t="s">
        <v>20</v>
      </c>
      <c r="C15" s="120" cm="1">
        <f t="array" ref="C15">'2. Hand Hygiene'!C18:C18</f>
        <v>0</v>
      </c>
      <c r="D15" s="115" t="str">
        <f>'2. Hand Hygiene'!H18</f>
        <v>NA</v>
      </c>
      <c r="E15" s="121">
        <f>IFERROR('2. Hand Hygiene'!I18,"NA")</f>
        <v>0</v>
      </c>
      <c r="F15" s="117"/>
      <c r="G15" s="118">
        <f>COUNTIF('2. Hand Hygiene'!$C$12:$G$17,"Not Observed")</f>
        <v>0</v>
      </c>
      <c r="I15" s="92" t="s">
        <v>15</v>
      </c>
      <c r="J15" s="13" t="e">
        <f>COUNTIF(#REF!,I15)</f>
        <v>#REF!</v>
      </c>
    </row>
    <row r="16" spans="1:13" ht="33" customHeight="1" x14ac:dyDescent="0.3">
      <c r="A16" s="47"/>
      <c r="B16" s="119" t="s">
        <v>22</v>
      </c>
      <c r="C16" s="120" cm="1">
        <f t="array" ref="C16">'2. Hand Hygiene'!C23:C23</f>
        <v>0</v>
      </c>
      <c r="D16" s="115" t="str">
        <f>'2. Hand Hygiene'!H23</f>
        <v>NA</v>
      </c>
      <c r="E16" s="121">
        <f>'2. Hand Hygiene'!I23</f>
        <v>0</v>
      </c>
      <c r="F16" s="117"/>
      <c r="G16" s="118">
        <f>COUNTIF('2. Hand Hygiene'!$C$20:$G$22,"Not Observed")</f>
        <v>0</v>
      </c>
      <c r="I16" s="93"/>
    </row>
    <row r="17" spans="1:13" ht="50.25" customHeight="1" x14ac:dyDescent="0.3">
      <c r="A17" s="47"/>
      <c r="B17" s="119" t="s">
        <v>23</v>
      </c>
      <c r="C17" s="120" cm="1">
        <f t="array" ref="C17">'2. Hand Hygiene'!C32:C32</f>
        <v>0</v>
      </c>
      <c r="D17" s="115" t="str">
        <f>'2. Hand Hygiene'!H32</f>
        <v>NA</v>
      </c>
      <c r="E17" s="121">
        <f>'2. Hand Hygiene'!I32</f>
        <v>0</v>
      </c>
      <c r="F17" s="117"/>
      <c r="G17" s="118">
        <f>COUNTIF('2. Hand Hygiene'!$C$27:$G$31,"Not Observed")</f>
        <v>0</v>
      </c>
      <c r="I17" s="92" t="s">
        <v>15</v>
      </c>
      <c r="J17" s="13" t="e">
        <f>COUNTIF(#REF!,I17)</f>
        <v>#REF!</v>
      </c>
    </row>
    <row r="18" spans="1:13" ht="32.25" customHeight="1" x14ac:dyDescent="0.3">
      <c r="A18" s="47"/>
      <c r="B18" s="119" t="s">
        <v>191</v>
      </c>
      <c r="C18" s="120" cm="1">
        <f t="array" ref="C18">'2. Hand Hygiene'!C48:C48</f>
        <v>0</v>
      </c>
      <c r="D18" s="115" t="str">
        <f>'2. Hand Hygiene'!H48</f>
        <v>NA</v>
      </c>
      <c r="E18" s="121">
        <f>'2. Hand Hygiene'!I48</f>
        <v>0</v>
      </c>
      <c r="F18" s="117"/>
      <c r="G18" s="118">
        <f>COUNTIF('2. Hand Hygiene'!$C$36:$G$46,"Not Observed")</f>
        <v>0</v>
      </c>
      <c r="I18" s="93"/>
    </row>
    <row r="19" spans="1:13" ht="24.75" customHeight="1" x14ac:dyDescent="0.3">
      <c r="A19" s="158" t="s">
        <v>160</v>
      </c>
      <c r="B19" s="160"/>
      <c r="C19" s="160"/>
      <c r="D19" s="160"/>
      <c r="E19" s="160"/>
      <c r="F19" s="160"/>
      <c r="G19" s="161"/>
      <c r="H19" s="106"/>
    </row>
    <row r="20" spans="1:13" ht="40.5" customHeight="1" x14ac:dyDescent="0.3">
      <c r="A20" s="76"/>
      <c r="B20" s="119" t="s">
        <v>26</v>
      </c>
      <c r="C20" s="120">
        <f>'3. Respiratory and cough hygien'!C16</f>
        <v>0</v>
      </c>
      <c r="D20" s="115" t="str">
        <f>'3. Respiratory and cough hygien'!D16</f>
        <v>NA</v>
      </c>
      <c r="E20" s="121">
        <f>'3. Respiratory and cough hygien'!E16</f>
        <v>0</v>
      </c>
      <c r="F20" s="117"/>
      <c r="G20" s="118">
        <f>COUNTIF('3. Respiratory and cough hygien'!$C$12:$C$15,"Not Observed")</f>
        <v>0</v>
      </c>
      <c r="H20" s="106"/>
    </row>
    <row r="21" spans="1:13" ht="22.5" customHeight="1" x14ac:dyDescent="0.3">
      <c r="A21" s="147" t="s">
        <v>158</v>
      </c>
      <c r="B21" s="147"/>
      <c r="C21" s="147"/>
      <c r="D21" s="162"/>
      <c r="E21" s="147"/>
      <c r="F21" s="158"/>
      <c r="G21" s="58"/>
      <c r="H21" s="106"/>
    </row>
    <row r="22" spans="1:13" ht="40.5" customHeight="1" x14ac:dyDescent="0.3">
      <c r="A22" s="76"/>
      <c r="B22" s="119" t="s">
        <v>108</v>
      </c>
      <c r="C22" s="120">
        <f>'4. Personal Protective Equipmen'!C18</f>
        <v>0</v>
      </c>
      <c r="D22" s="115" t="str">
        <f>'4. Personal Protective Equipmen'!D18</f>
        <v>NA</v>
      </c>
      <c r="E22" s="116">
        <f>'4. Personal Protective Equipmen'!E18</f>
        <v>0</v>
      </c>
      <c r="F22" s="117"/>
      <c r="G22" s="118">
        <f>COUNTIF('4. Personal Protective Equipmen'!$C$12:$C$17,"Not Observed")</f>
        <v>0</v>
      </c>
      <c r="H22" s="106"/>
    </row>
    <row r="23" spans="1:13" ht="40.5" customHeight="1" x14ac:dyDescent="0.3">
      <c r="A23" s="47"/>
      <c r="B23" s="119" t="s">
        <v>31</v>
      </c>
      <c r="C23" s="120">
        <f>'4. Personal Protective Equipmen'!C24</f>
        <v>0</v>
      </c>
      <c r="D23" s="115" t="str">
        <f>'4. Personal Protective Equipmen'!D24</f>
        <v>NA</v>
      </c>
      <c r="E23" s="116">
        <f>'4. Personal Protective Equipmen'!E24</f>
        <v>0</v>
      </c>
      <c r="F23" s="117"/>
      <c r="G23" s="118">
        <f>COUNTIF('4. Personal Protective Equipmen'!$C$20:$C$23,"Not Observed")</f>
        <v>0</v>
      </c>
    </row>
    <row r="24" spans="1:13" ht="30" customHeight="1" x14ac:dyDescent="0.3">
      <c r="A24" s="158" t="s">
        <v>159</v>
      </c>
      <c r="B24" s="160"/>
      <c r="C24" s="160"/>
      <c r="D24" s="160"/>
      <c r="E24" s="160"/>
      <c r="F24" s="160"/>
      <c r="G24" s="161"/>
      <c r="H24" s="106"/>
    </row>
    <row r="25" spans="1:13" ht="42.75" customHeight="1" x14ac:dyDescent="0.3">
      <c r="A25" s="47"/>
      <c r="B25" s="119" t="s">
        <v>34</v>
      </c>
      <c r="C25" s="114">
        <f>'5. Safe Management of Equipment'!C13</f>
        <v>0</v>
      </c>
      <c r="D25" s="115" t="str">
        <f>'5. Safe Management of Equipment'!D13</f>
        <v>NA</v>
      </c>
      <c r="E25" s="116">
        <f>'5. Safe Management of Equipment'!E13</f>
        <v>0</v>
      </c>
      <c r="F25" s="117"/>
      <c r="G25" s="118">
        <f>COUNTIF('5. Safe Management of Equipment'!$C$12, "Not Observed")</f>
        <v>0</v>
      </c>
      <c r="M25" s="122"/>
    </row>
    <row r="26" spans="1:13" ht="42.75" customHeight="1" x14ac:dyDescent="0.3">
      <c r="A26" s="123"/>
      <c r="B26" s="124" t="s">
        <v>36</v>
      </c>
      <c r="C26" s="125">
        <f>'5. Safe Management of Equipment'!C20</f>
        <v>0</v>
      </c>
      <c r="D26" s="115" t="str">
        <f>'5. Safe Management of Equipment'!D20</f>
        <v>NA</v>
      </c>
      <c r="E26" s="126">
        <f>'5. Safe Management of Equipment'!E20</f>
        <v>0</v>
      </c>
      <c r="F26" s="127"/>
      <c r="G26" s="118">
        <f>COUNTIF('5. Safe Management of Equipment'!$C$15:$C$19, "Not Observed")</f>
        <v>0</v>
      </c>
    </row>
    <row r="27" spans="1:13" ht="42.75" customHeight="1" x14ac:dyDescent="0.3">
      <c r="A27" s="47"/>
      <c r="B27" s="119" t="s">
        <v>41</v>
      </c>
      <c r="C27" s="114">
        <f>'5. Safe Management of Equipment'!C25</f>
        <v>0</v>
      </c>
      <c r="D27" s="115" t="str">
        <f>'5. Safe Management of Equipment'!D25</f>
        <v>NA</v>
      </c>
      <c r="E27" s="116">
        <f>'5. Safe Management of Equipment'!E25</f>
        <v>0</v>
      </c>
      <c r="F27" s="117"/>
      <c r="G27" s="118">
        <f>COUNTIF('5. Safe Management of Equipment'!$C$22:$C$24, "Not Observed")</f>
        <v>0</v>
      </c>
    </row>
    <row r="28" spans="1:13" ht="42.75" customHeight="1" x14ac:dyDescent="0.3">
      <c r="A28" s="123"/>
      <c r="B28" s="124" t="s">
        <v>122</v>
      </c>
      <c r="C28" s="125">
        <f>'5. Safe Management of Equipment'!C38</f>
        <v>0</v>
      </c>
      <c r="D28" s="115" t="str">
        <f>'5. Safe Management of Equipment'!D38</f>
        <v>NA</v>
      </c>
      <c r="E28" s="126">
        <f>'5. Safe Management of Equipment'!E38</f>
        <v>0</v>
      </c>
      <c r="F28" s="127"/>
      <c r="G28" s="118">
        <f>COUNTIF('5. Safe Management of Equipment'!$C$28:$C$37, "Not Observed")</f>
        <v>0</v>
      </c>
    </row>
    <row r="29" spans="1:13" ht="27.75" customHeight="1" x14ac:dyDescent="0.3">
      <c r="A29" s="158" t="s">
        <v>161</v>
      </c>
      <c r="B29" s="160"/>
      <c r="C29" s="160"/>
      <c r="D29" s="160"/>
      <c r="E29" s="160"/>
      <c r="F29" s="160"/>
      <c r="G29" s="161"/>
      <c r="H29" s="106"/>
    </row>
    <row r="30" spans="1:13" ht="42.75" customHeight="1" x14ac:dyDescent="0.3">
      <c r="A30" s="123"/>
      <c r="B30" s="124" t="s">
        <v>44</v>
      </c>
      <c r="C30" s="125">
        <f>'6. Safe Management of Environme'!C16</f>
        <v>0</v>
      </c>
      <c r="D30" s="115" t="str">
        <f>'6. Safe Management of Environme'!D16</f>
        <v>NA</v>
      </c>
      <c r="E30" s="126">
        <f>'6. Safe Management of Environme'!E16</f>
        <v>0</v>
      </c>
      <c r="F30" s="127"/>
      <c r="G30" s="118">
        <f>COUNTIF('6. Safe Management of Environme'!$C$12:$C$15, "Not Observed")</f>
        <v>0</v>
      </c>
    </row>
    <row r="31" spans="1:13" ht="38.25" customHeight="1" x14ac:dyDescent="0.3">
      <c r="A31" s="123"/>
      <c r="B31" s="124" t="s">
        <v>45</v>
      </c>
      <c r="C31" s="125">
        <f>'6. Safe Management of Environme'!C24</f>
        <v>0</v>
      </c>
      <c r="D31" s="115" t="str">
        <f>'6. Safe Management of Environme'!D24</f>
        <v>NA</v>
      </c>
      <c r="E31" s="126">
        <f>'6. Safe Management of Environme'!E24</f>
        <v>0</v>
      </c>
      <c r="F31" s="127"/>
      <c r="G31" s="118">
        <f>COUNTIF('6. Safe Management of Environme'!$C$18:$C$23, "Not Observed")</f>
        <v>0</v>
      </c>
    </row>
    <row r="32" spans="1:13" ht="39" customHeight="1" x14ac:dyDescent="0.3">
      <c r="A32" s="123"/>
      <c r="B32" s="124" t="s">
        <v>50</v>
      </c>
      <c r="C32" s="125">
        <f>'6. Safe Management of Environme'!C31</f>
        <v>0</v>
      </c>
      <c r="D32" s="115" t="str">
        <f>'6. Safe Management of Environme'!D31</f>
        <v>NA</v>
      </c>
      <c r="E32" s="126">
        <f>'6. Safe Management of Environme'!E31</f>
        <v>0</v>
      </c>
      <c r="F32" s="127"/>
      <c r="G32" s="118">
        <f>COUNTIF('6. Safe Management of Environme'!$C$26:$C$30, "Not Observed")</f>
        <v>0</v>
      </c>
    </row>
    <row r="33" spans="1:8" ht="30" customHeight="1" x14ac:dyDescent="0.3">
      <c r="A33" s="158" t="s">
        <v>8</v>
      </c>
      <c r="B33" s="160"/>
      <c r="C33" s="160"/>
      <c r="D33" s="160"/>
      <c r="E33" s="160"/>
      <c r="F33" s="160"/>
      <c r="G33" s="161"/>
      <c r="H33" s="106"/>
    </row>
    <row r="34" spans="1:8" ht="40.5" customHeight="1" x14ac:dyDescent="0.3">
      <c r="A34" s="123"/>
      <c r="B34" s="124" t="s">
        <v>52</v>
      </c>
      <c r="C34" s="125">
        <f>'7. Safe Management of Linen'!C18</f>
        <v>0</v>
      </c>
      <c r="D34" s="115" t="str">
        <f>'7. Safe Management of Linen'!D18</f>
        <v>NA</v>
      </c>
      <c r="E34" s="126">
        <f>'7. Safe Management of Linen'!E18</f>
        <v>0</v>
      </c>
      <c r="F34" s="127"/>
      <c r="G34" s="118">
        <f>COUNTIF('7. Safe Management of Linen'!$C$12:$C$17, "Not Observed")</f>
        <v>0</v>
      </c>
    </row>
    <row r="35" spans="1:8" ht="36" customHeight="1" x14ac:dyDescent="0.3">
      <c r="A35" s="123"/>
      <c r="B35" s="124" t="s">
        <v>59</v>
      </c>
      <c r="C35" s="125">
        <f>'7. Safe Management of Linen'!C25</f>
        <v>0</v>
      </c>
      <c r="D35" s="115" t="str">
        <f>'7. Safe Management of Linen'!D25</f>
        <v>NA</v>
      </c>
      <c r="E35" s="126">
        <f>'7. Safe Management of Linen'!E25</f>
        <v>0</v>
      </c>
      <c r="F35" s="127"/>
      <c r="G35" s="118">
        <f>COUNTIF('7. Safe Management of Linen'!$C$20:$C$24, "Not Observed")</f>
        <v>0</v>
      </c>
    </row>
    <row r="36" spans="1:8" ht="28.5" customHeight="1" x14ac:dyDescent="0.3">
      <c r="A36" s="158" t="s">
        <v>162</v>
      </c>
      <c r="B36" s="160"/>
      <c r="C36" s="160"/>
      <c r="D36" s="160"/>
      <c r="E36" s="160"/>
      <c r="F36" s="160"/>
      <c r="G36" s="161"/>
      <c r="H36" s="106"/>
    </row>
    <row r="37" spans="1:8" ht="36" customHeight="1" x14ac:dyDescent="0.3">
      <c r="A37" s="123"/>
      <c r="B37" s="124" t="s">
        <v>64</v>
      </c>
      <c r="C37" s="125">
        <f>'8. Safe Managment of Blood and '!C15</f>
        <v>0</v>
      </c>
      <c r="D37" s="115" t="str">
        <f>'8. Safe Managment of Blood and '!D15</f>
        <v>NA</v>
      </c>
      <c r="E37" s="126">
        <f>'8. Safe Managment of Blood and '!E15</f>
        <v>0</v>
      </c>
      <c r="F37" s="127"/>
      <c r="G37" s="118">
        <f>COUNTIF('8. Safe Managment of Blood and '!$C$12:$C$14, "Not Observed")</f>
        <v>0</v>
      </c>
    </row>
    <row r="38" spans="1:8" ht="28.5" customHeight="1" x14ac:dyDescent="0.3">
      <c r="A38" s="158" t="s">
        <v>163</v>
      </c>
      <c r="B38" s="160"/>
      <c r="C38" s="160"/>
      <c r="D38" s="160"/>
      <c r="E38" s="160"/>
      <c r="F38" s="160"/>
      <c r="G38" s="161"/>
      <c r="H38" s="106"/>
    </row>
    <row r="39" spans="1:8" ht="36" customHeight="1" x14ac:dyDescent="0.3">
      <c r="A39" s="123"/>
      <c r="B39" s="124" t="s">
        <v>66</v>
      </c>
      <c r="C39" s="125">
        <f>'9. Safe Management of Waste'!C19</f>
        <v>0</v>
      </c>
      <c r="D39" s="115" t="str">
        <f>'9. Safe Management of Waste'!D19</f>
        <v>NA</v>
      </c>
      <c r="E39" s="126">
        <f>'9. Safe Management of Waste'!E19</f>
        <v>0</v>
      </c>
      <c r="F39" s="127"/>
      <c r="G39" s="118">
        <f>COUNTIF('9. Safe Management of Waste'!$C$12:$C$18, "Not Observed")</f>
        <v>0</v>
      </c>
    </row>
    <row r="40" spans="1:8" ht="36" customHeight="1" x14ac:dyDescent="0.3">
      <c r="A40" s="123"/>
      <c r="B40" s="124" t="s">
        <v>74</v>
      </c>
      <c r="C40" s="125">
        <f>'9. Safe Management of Waste'!C25</f>
        <v>0</v>
      </c>
      <c r="D40" s="115" t="str">
        <f>'9. Safe Management of Waste'!D25</f>
        <v>NA</v>
      </c>
      <c r="E40" s="126">
        <f>'9. Safe Management of Waste'!E25</f>
        <v>0</v>
      </c>
      <c r="F40" s="127"/>
      <c r="G40" s="118">
        <f>COUNTIF('9. Safe Management of Waste'!$C$21:$C$24, "Not Observed")</f>
        <v>0</v>
      </c>
    </row>
    <row r="41" spans="1:8" ht="27" customHeight="1" x14ac:dyDescent="0.3">
      <c r="A41" s="158" t="s">
        <v>11</v>
      </c>
      <c r="B41" s="160"/>
      <c r="C41" s="160"/>
      <c r="D41" s="160"/>
      <c r="E41" s="160"/>
      <c r="F41" s="160"/>
      <c r="G41" s="161"/>
      <c r="H41" s="106"/>
    </row>
    <row r="42" spans="1:8" ht="36" customHeight="1" x14ac:dyDescent="0.3">
      <c r="A42" s="123"/>
      <c r="B42" s="124" t="s">
        <v>80</v>
      </c>
      <c r="C42" s="125">
        <f>'10. Occupational Safety. Preven'!C17</f>
        <v>0</v>
      </c>
      <c r="D42" s="115" t="str">
        <f>'10. Occupational Safety. Preven'!D17</f>
        <v>NA</v>
      </c>
      <c r="E42" s="126">
        <f>'10. Occupational Safety. Preven'!E17</f>
        <v>0</v>
      </c>
      <c r="F42" s="127"/>
      <c r="G42" s="118">
        <f>COUNTIF('10. Occupational Safety. Preven'!$C$12:$C$16, "Not Observed")</f>
        <v>0</v>
      </c>
    </row>
    <row r="43" spans="1:8" ht="36" customHeight="1" x14ac:dyDescent="0.3">
      <c r="A43" s="123"/>
      <c r="B43" s="124" t="s">
        <v>85</v>
      </c>
      <c r="C43" s="125">
        <f>'10. Occupational Safety. Preven'!C21</f>
        <v>0</v>
      </c>
      <c r="D43" s="115" t="str">
        <f>'10. Occupational Safety. Preven'!D21</f>
        <v>NA</v>
      </c>
      <c r="E43" s="126">
        <f>'10. Occupational Safety. Preven'!E21</f>
        <v>0</v>
      </c>
      <c r="F43" s="127"/>
      <c r="G43" s="118">
        <f>COUNTIF('10. Occupational Safety. Preven'!$C$19:$C$20, "Not Observed")</f>
        <v>0</v>
      </c>
    </row>
  </sheetData>
  <sheetProtection algorithmName="SHA-512" hashValue="8pmzXN1do430SBU2I5vwjco1X6faumHzH1JszzPJAL+LKz7tlSR3QU9zI9sS7G70luPkuGWrzOs8r/fdWccw/Q==" saltValue="mYnrJdBGHabVWkZauQIvBg==" spinCount="100000" sheet="1" objects="1" scenarios="1"/>
  <mergeCells count="12">
    <mergeCell ref="A21:F21"/>
    <mergeCell ref="A9:G9"/>
    <mergeCell ref="A10:G10"/>
    <mergeCell ref="A12:G12"/>
    <mergeCell ref="A14:G14"/>
    <mergeCell ref="A19:G19"/>
    <mergeCell ref="A41:G41"/>
    <mergeCell ref="A24:G24"/>
    <mergeCell ref="A29:G29"/>
    <mergeCell ref="A33:G33"/>
    <mergeCell ref="A36:G36"/>
    <mergeCell ref="A38:G38"/>
  </mergeCells>
  <conditionalFormatting sqref="D13">
    <cfRule type="containsText" dxfId="62" priority="35" operator="containsText" text="Areas requiring improvement">
      <formula>NOT(ISERROR(SEARCH("Areas requiring improvement",D13)))</formula>
    </cfRule>
    <cfRule type="containsText" dxfId="61" priority="34" operator="containsText" text="Areas requiring immediate action">
      <formula>NOT(ISERROR(SEARCH("Areas requiring immediate action",D13)))</formula>
    </cfRule>
    <cfRule type="containsText" dxfId="60" priority="36" operator="containsText" text="Areas of good practice">
      <formula>NOT(ISERROR(SEARCH("Areas of good practice",D13)))</formula>
    </cfRule>
  </conditionalFormatting>
  <conditionalFormatting sqref="D20">
    <cfRule type="containsText" dxfId="59" priority="29" operator="containsText" text="Areas requiring improvement">
      <formula>NOT(ISERROR(SEARCH("Areas requiring improvement",D20)))</formula>
    </cfRule>
    <cfRule type="containsText" dxfId="58" priority="30" operator="containsText" text="Areas of good practice">
      <formula>NOT(ISERROR(SEARCH("Areas of good practice",D20)))</formula>
    </cfRule>
    <cfRule type="containsText" dxfId="57" priority="28" operator="containsText" text="Areas requiring immediate action">
      <formula>NOT(ISERROR(SEARCH("Areas requiring immediate action",D20)))</formula>
    </cfRule>
  </conditionalFormatting>
  <conditionalFormatting sqref="D22:D23">
    <cfRule type="containsText" dxfId="56" priority="25" operator="containsText" text="Areas requiring immediate action">
      <formula>NOT(ISERROR(SEARCH("Areas requiring immediate action",D22)))</formula>
    </cfRule>
    <cfRule type="containsText" dxfId="55" priority="26" operator="containsText" text="Areas requiring improvement">
      <formula>NOT(ISERROR(SEARCH("Areas requiring improvement",D22)))</formula>
    </cfRule>
    <cfRule type="containsText" dxfId="54" priority="27" operator="containsText" text="Areas of good practice">
      <formula>NOT(ISERROR(SEARCH("Areas of good practice",D22)))</formula>
    </cfRule>
  </conditionalFormatting>
  <conditionalFormatting sqref="D15:G18">
    <cfRule type="containsText" dxfId="53" priority="31" operator="containsText" text="Areas requiring immediate action">
      <formula>NOT(ISERROR(SEARCH("Areas requiring immediate action",D15)))</formula>
    </cfRule>
    <cfRule type="containsText" dxfId="52" priority="32" operator="containsText" text="Areas requiring improvement">
      <formula>NOT(ISERROR(SEARCH("Areas requiring improvement",D15)))</formula>
    </cfRule>
    <cfRule type="containsText" dxfId="51" priority="33" operator="containsText" text="Areas of good practice">
      <formula>NOT(ISERROR(SEARCH("Areas of good practice",D15)))</formula>
    </cfRule>
  </conditionalFormatting>
  <conditionalFormatting sqref="D25:G28">
    <cfRule type="containsText" dxfId="50" priority="22" operator="containsText" text="Areas requiring immediate action">
      <formula>NOT(ISERROR(SEARCH("Areas requiring immediate action",D25)))</formula>
    </cfRule>
    <cfRule type="containsText" dxfId="49" priority="23" operator="containsText" text="Areas requiring improvement">
      <formula>NOT(ISERROR(SEARCH("Areas requiring improvement",D25)))</formula>
    </cfRule>
    <cfRule type="containsText" dxfId="48" priority="24" operator="containsText" text="Areas of good practice">
      <formula>NOT(ISERROR(SEARCH("Areas of good practice",D25)))</formula>
    </cfRule>
  </conditionalFormatting>
  <conditionalFormatting sqref="D30:G32">
    <cfRule type="containsText" dxfId="47" priority="21" operator="containsText" text="Areas of good practice">
      <formula>NOT(ISERROR(SEARCH("Areas of good practice",D30)))</formula>
    </cfRule>
    <cfRule type="containsText" dxfId="46" priority="19" operator="containsText" text="Areas requiring immediate action">
      <formula>NOT(ISERROR(SEARCH("Areas requiring immediate action",D30)))</formula>
    </cfRule>
    <cfRule type="containsText" dxfId="45" priority="20" operator="containsText" text="Areas requiring improvement">
      <formula>NOT(ISERROR(SEARCH("Areas requiring improvement",D30)))</formula>
    </cfRule>
  </conditionalFormatting>
  <conditionalFormatting sqref="D34:G35">
    <cfRule type="containsText" dxfId="44" priority="16" operator="containsText" text="Areas requiring immediate action">
      <formula>NOT(ISERROR(SEARCH("Areas requiring immediate action",D34)))</formula>
    </cfRule>
    <cfRule type="containsText" dxfId="43" priority="17" operator="containsText" text="Areas requiring improvement">
      <formula>NOT(ISERROR(SEARCH("Areas requiring improvement",D34)))</formula>
    </cfRule>
    <cfRule type="containsText" dxfId="42" priority="18" operator="containsText" text="Areas of good practice">
      <formula>NOT(ISERROR(SEARCH("Areas of good practice",D34)))</formula>
    </cfRule>
  </conditionalFormatting>
  <conditionalFormatting sqref="D37:G37">
    <cfRule type="containsText" dxfId="41" priority="15" operator="containsText" text="Areas of good practice">
      <formula>NOT(ISERROR(SEARCH("Areas of good practice",D37)))</formula>
    </cfRule>
    <cfRule type="containsText" dxfId="40" priority="14" operator="containsText" text="Areas requiring improvement">
      <formula>NOT(ISERROR(SEARCH("Areas requiring improvement",D37)))</formula>
    </cfRule>
    <cfRule type="containsText" dxfId="39" priority="13" operator="containsText" text="Areas requiring immediate action">
      <formula>NOT(ISERROR(SEARCH("Areas requiring immediate action",D37)))</formula>
    </cfRule>
  </conditionalFormatting>
  <conditionalFormatting sqref="D39:G40">
    <cfRule type="containsText" dxfId="38" priority="7" operator="containsText" text="Areas requiring immediate action">
      <formula>NOT(ISERROR(SEARCH("Areas requiring immediate action",D39)))</formula>
    </cfRule>
    <cfRule type="containsText" dxfId="37" priority="8" operator="containsText" text="Areas requiring improvement">
      <formula>NOT(ISERROR(SEARCH("Areas requiring improvement",D39)))</formula>
    </cfRule>
    <cfRule type="containsText" dxfId="36" priority="9" operator="containsText" text="Areas of good practice">
      <formula>NOT(ISERROR(SEARCH("Areas of good practice",D39)))</formula>
    </cfRule>
  </conditionalFormatting>
  <conditionalFormatting sqref="D42:G43">
    <cfRule type="containsText" dxfId="35" priority="2" operator="containsText" text="Areas requiring improvement">
      <formula>NOT(ISERROR(SEARCH("Areas requiring improvement",D42)))</formula>
    </cfRule>
    <cfRule type="containsText" dxfId="34" priority="3" operator="containsText" text="Areas of good practice">
      <formula>NOT(ISERROR(SEARCH("Areas of good practice",D42)))</formula>
    </cfRule>
    <cfRule type="containsText" dxfId="33" priority="1" operator="containsText" text="Areas requiring immediate action">
      <formula>NOT(ISERROR(SEARCH("Areas requiring immediate action",D42)))</formula>
    </cfRule>
  </conditionalFormatting>
  <conditionalFormatting sqref="E20:G23">
    <cfRule type="containsText" dxfId="32" priority="37" operator="containsText" text="Areas requiring immediate action">
      <formula>NOT(ISERROR(SEARCH("Areas requiring immediate action",E20)))</formula>
    </cfRule>
    <cfRule type="containsText" dxfId="31" priority="38" operator="containsText" text="Areas requiring improvement">
      <formula>NOT(ISERROR(SEARCH("Areas requiring improvement",E20)))</formula>
    </cfRule>
    <cfRule type="containsText" dxfId="30" priority="39" operator="containsText" text="Areas of good practice">
      <formula>NOT(ISERROR(SEARCH("Areas of good practice",E20)))</formula>
    </cfRule>
  </conditionalFormatting>
  <conditionalFormatting sqref="F13:G13">
    <cfRule type="containsText" dxfId="29" priority="87" operator="containsText" text="Areas of good practice">
      <formula>NOT(ISERROR(SEARCH("Areas of good practice",F13)))</formula>
    </cfRule>
    <cfRule type="containsText" dxfId="28" priority="85" operator="containsText" text="Areas requiring immediate action">
      <formula>NOT(ISERROR(SEARCH("Areas requiring immediate action",F13)))</formula>
    </cfRule>
    <cfRule type="containsText" dxfId="27" priority="86" operator="containsText" text="Areas requiring improvement">
      <formula>NOT(ISERROR(SEARCH("Areas requiring improvement",F13)))</formula>
    </cfRule>
  </conditionalFormatting>
  <conditionalFormatting sqref="I13:I22">
    <cfRule type="cellIs" dxfId="26" priority="75" operator="equal">
      <formula>"1. Non-compliant"</formula>
    </cfRule>
    <cfRule type="cellIs" dxfId="25" priority="74" operator="equal">
      <formula>"2. Partially compliant"</formula>
    </cfRule>
    <cfRule type="cellIs" dxfId="24" priority="73" operator="equal">
      <formula>"3. Compliant"</formula>
    </cfRule>
  </conditionalFormatting>
  <conditionalFormatting sqref="I24">
    <cfRule type="cellIs" dxfId="23" priority="82" operator="equal">
      <formula>"3. Compliant"</formula>
    </cfRule>
    <cfRule type="cellIs" dxfId="22" priority="83" operator="equal">
      <formula>"2. Partially compliant"</formula>
    </cfRule>
    <cfRule type="cellIs" dxfId="21" priority="84" operator="equal">
      <formula>"1. Non-compliant"</formula>
    </cfRule>
  </conditionalFormatting>
  <conditionalFormatting sqref="I29">
    <cfRule type="cellIs" dxfId="20" priority="78" operator="equal">
      <formula>"1. Non-compliant"</formula>
    </cfRule>
    <cfRule type="cellIs" dxfId="19" priority="77" operator="equal">
      <formula>"2. Partially compliant"</formula>
    </cfRule>
    <cfRule type="cellIs" dxfId="18" priority="76" operator="equal">
      <formula>"3. Compliant"</formula>
    </cfRule>
  </conditionalFormatting>
  <conditionalFormatting sqref="I33">
    <cfRule type="cellIs" dxfId="17" priority="69" operator="equal">
      <formula>"1. Non-compliant"</formula>
    </cfRule>
    <cfRule type="cellIs" dxfId="16" priority="67" operator="equal">
      <formula>"3. Compliant"</formula>
    </cfRule>
    <cfRule type="cellIs" dxfId="15" priority="68" operator="equal">
      <formula>"2. Partially compliant"</formula>
    </cfRule>
  </conditionalFormatting>
  <conditionalFormatting sqref="I36">
    <cfRule type="cellIs" dxfId="14" priority="60" operator="equal">
      <formula>"1. Non-compliant"</formula>
    </cfRule>
    <cfRule type="cellIs" dxfId="13" priority="58" operator="equal">
      <formula>"3. Compliant"</formula>
    </cfRule>
    <cfRule type="cellIs" dxfId="12" priority="59" operator="equal">
      <formula>"2. Partially compliant"</formula>
    </cfRule>
  </conditionalFormatting>
  <conditionalFormatting sqref="I38">
    <cfRule type="cellIs" dxfId="11" priority="51" operator="equal">
      <formula>"1. Non-compliant"</formula>
    </cfRule>
    <cfRule type="cellIs" dxfId="10" priority="50" operator="equal">
      <formula>"2. Partially compliant"</formula>
    </cfRule>
    <cfRule type="cellIs" dxfId="9" priority="49" operator="equal">
      <formula>"3. Compliant"</formula>
    </cfRule>
  </conditionalFormatting>
  <conditionalFormatting sqref="I41">
    <cfRule type="cellIs" dxfId="8" priority="42" operator="equal">
      <formula>"1. Non-compliant"</formula>
    </cfRule>
    <cfRule type="cellIs" dxfId="7" priority="41" operator="equal">
      <formula>"2. Partially compliant"</formula>
    </cfRule>
    <cfRule type="cellIs" dxfId="6" priority="40" operator="equal">
      <formula>"3. Compliant"</formula>
    </cfRule>
  </conditionalFormatting>
  <dataValidations count="1">
    <dataValidation type="list" allowBlank="1" showInputMessage="1" showErrorMessage="1" sqref="I29 I24 I13:I22 I33 I36 I38 I41" xr:uid="{F60CC381-EFB2-4539-B719-6EFFBECBFC41}">
      <formula1>"0. Not applicable, 1. Non-compliant, 2. Partially compliant, 3. Compliant"</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C01E9-DDB7-45FA-9B2A-8A2A9DAE8D66}">
  <sheetPr codeName="Sheet16"/>
  <dimension ref="A1"/>
  <sheetViews>
    <sheetView showGridLines="0" showRowColHeaders="0" zoomScale="80" zoomScaleNormal="80" workbookViewId="0">
      <selection activeCell="J21" sqref="J21"/>
    </sheetView>
  </sheetViews>
  <sheetFormatPr defaultRowHeight="14.5" x14ac:dyDescent="0.35"/>
  <sheetData/>
  <sheetProtection algorithmName="SHA-512" hashValue="nQ3SwxDmhEUFVMwyBevoZdP//P6o/J2eZ5DFYKsnOPWUehoNP5+fm1uADQ2jGTkLQQFsydSB1bfVoG+A28kFzw==" saltValue="WUV9bYzKVnuQAt0NPZd8vg=="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56450-D97D-4795-A70B-3A52C7ECB7A3}">
  <sheetPr codeName="Sheet17"/>
  <dimension ref="A1"/>
  <sheetViews>
    <sheetView showGridLines="0" workbookViewId="0">
      <selection activeCell="P35" sqref="P35"/>
    </sheetView>
  </sheetViews>
  <sheetFormatPr defaultRowHeight="14.5" x14ac:dyDescent="0.35"/>
  <sheetData/>
  <sheetProtection algorithmName="SHA-512" hashValue="w7lisoBzkQiTS7CtLUm+E5QRh+r6ExSsFitZkYCYj7KPZbefvHrBCd/aYkmjlM8MDiJb7DkBGOj68f0IVFg82Q==" saltValue="bLPEva/sGwdXIewoIAxUFg=="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B7E65-5677-46BD-8388-BC128A2CDBF1}">
  <sheetPr codeName="Sheet18"/>
  <dimension ref="A2:K24"/>
  <sheetViews>
    <sheetView showGridLines="0" workbookViewId="0">
      <selection activeCell="I33" sqref="I33"/>
    </sheetView>
  </sheetViews>
  <sheetFormatPr defaultRowHeight="14.5" x14ac:dyDescent="0.35"/>
  <cols>
    <col min="1" max="1" width="31.1796875" customWidth="1"/>
    <col min="2" max="2" width="10.81640625" customWidth="1"/>
    <col min="3" max="3" width="12.453125" customWidth="1"/>
  </cols>
  <sheetData>
    <row r="2" spans="1:11" x14ac:dyDescent="0.35">
      <c r="A2" t="s">
        <v>86</v>
      </c>
    </row>
    <row r="4" spans="1:11" x14ac:dyDescent="0.35">
      <c r="A4" s="3"/>
      <c r="B4" s="41" t="s">
        <v>171</v>
      </c>
      <c r="C4" s="3" t="s">
        <v>172</v>
      </c>
      <c r="D4" s="3" t="s">
        <v>4</v>
      </c>
      <c r="E4" s="3" t="s">
        <v>173</v>
      </c>
      <c r="F4" s="3" t="s">
        <v>159</v>
      </c>
      <c r="G4" s="3" t="s">
        <v>161</v>
      </c>
      <c r="H4" s="3" t="s">
        <v>174</v>
      </c>
      <c r="I4" s="3" t="s">
        <v>162</v>
      </c>
      <c r="J4" s="3" t="s">
        <v>175</v>
      </c>
      <c r="K4" s="3" t="s">
        <v>176</v>
      </c>
    </row>
    <row r="5" spans="1:11" x14ac:dyDescent="0.35">
      <c r="A5" s="39" t="s">
        <v>89</v>
      </c>
      <c r="B5" s="41">
        <f>COUNTIF('1. Patient Placement'!$D$12:$D$15,A5)</f>
        <v>0</v>
      </c>
      <c r="C5" s="3">
        <f>COUNTIF('2. Hand Hygiene'!$H$12:$H$17,A5)+COUNTIF('2. Hand Hygiene'!$H$20:$H$22,A5)+COUNTIF('2. Hand Hygiene'!$H$27:$H$31,A5)+COUNTIF('2. Hand Hygiene'!$H$36:$H$46,A5)</f>
        <v>0</v>
      </c>
      <c r="D5" s="3">
        <f>COUNTIF('3. Respiratory and cough hygien'!$D$12:$D$15,A5)</f>
        <v>0</v>
      </c>
      <c r="E5" s="3">
        <f>COUNTIF('4. Personal Protective Equipmen'!$D$12:$D$17,A5)+COUNTIF('4. Personal Protective Equipmen'!$D$20:$D$23,A5)</f>
        <v>0</v>
      </c>
      <c r="F5" s="3">
        <f>COUNTIF('5. Safe Management of Equipment'!$D$12,A5)+COUNTIF('5. Safe Management of Equipment'!$D$15:$D$19,A5)+COUNTIF('5. Safe Management of Equipment'!$D$22:$D$24,A5)+COUNTIF('5. Safe Management of Equipment'!$D$28:$D$37,A5)</f>
        <v>0</v>
      </c>
      <c r="G5" s="3">
        <f>COUNTIF('6. Safe Management of Environme'!$D$12:$D$15,A5)+COUNTIF('6. Safe Management of Environme'!$D$18:$D$23,A5)+COUNTIF('6. Safe Management of Environme'!$D$26:$D$30,A5)</f>
        <v>0</v>
      </c>
      <c r="H5" s="3">
        <f>COUNTIF('7. Safe Management of Linen'!$D$12:$D$17,A5)+COUNTIF('7. Safe Management of Linen'!$D$20:$D$24,A5)</f>
        <v>0</v>
      </c>
      <c r="I5" s="3">
        <f>COUNTIF('8. Safe Managment of Blood and '!$D$12:$D$14,A5)</f>
        <v>0</v>
      </c>
      <c r="J5" s="3">
        <f>COUNTIF('9. Safe Management of Waste'!$D$12:$D$18,A5)+COUNTIF('9. Safe Management of Waste'!$D$21:$D$24,A5)</f>
        <v>0</v>
      </c>
      <c r="K5" s="3">
        <f>COUNTIF('10. Occupational Safety. Preven'!$D$12:$D$16,A5)+COUNTIF('10. Occupational Safety. Preven'!$D$19:$D$20,A5)</f>
        <v>0</v>
      </c>
    </row>
    <row r="6" spans="1:11" x14ac:dyDescent="0.35">
      <c r="A6" s="39" t="s">
        <v>90</v>
      </c>
      <c r="B6" s="41">
        <f>COUNTIF('1. Patient Placement'!$D$12:$D$15,A6)</f>
        <v>0</v>
      </c>
      <c r="C6" s="3">
        <f>COUNTIF('2. Hand Hygiene'!$H$12:$H$17,A6)+COUNTIF('2. Hand Hygiene'!$H$20:$H$22,A6)+COUNTIF('2. Hand Hygiene'!$H$27:$H$31,A6)+COUNTIF('2. Hand Hygiene'!$H$36:$H$46,A6)</f>
        <v>0</v>
      </c>
      <c r="D6" s="3">
        <f>COUNTIF('3. Respiratory and cough hygien'!$D$12:$D$15,A6)</f>
        <v>0</v>
      </c>
      <c r="E6" s="3">
        <f>COUNTIF('4. Personal Protective Equipmen'!$D$12:$D$17,A6)+COUNTIF('4. Personal Protective Equipmen'!$D$20:$D$23,A6)</f>
        <v>0</v>
      </c>
      <c r="F6" s="3">
        <f>COUNTIF('5. Safe Management of Equipment'!$D$12,A6)+COUNTIF('5. Safe Management of Equipment'!$D$15:$D$19,A6)+COUNTIF('5. Safe Management of Equipment'!$D$22:$D$24,A6)+COUNTIF('5. Safe Management of Equipment'!$D$28:$D$37,A6)</f>
        <v>0</v>
      </c>
      <c r="G6" s="3">
        <f>COUNTIF('6. Safe Management of Environme'!$D$12:$D$15,A6)+COUNTIF('6. Safe Management of Environme'!$D$18:$D$23,A6)+COUNTIF('6. Safe Management of Environme'!$D$26:$D$30,A6)</f>
        <v>0</v>
      </c>
      <c r="H6" s="3">
        <f>COUNTIF('7. Safe Management of Linen'!$D$12:$D$17,A6)+COUNTIF('7. Safe Management of Linen'!$D$20:$D$24,A6)</f>
        <v>0</v>
      </c>
      <c r="I6" s="3">
        <f>COUNTIF('8. Safe Managment of Blood and '!$D$12:$D$14,A6)</f>
        <v>0</v>
      </c>
      <c r="J6" s="3">
        <f>COUNTIF('9. Safe Management of Waste'!$D$12:$D$18,A6)+COUNTIF('9. Safe Management of Waste'!$D$21:$D$24,A6)</f>
        <v>0</v>
      </c>
      <c r="K6" s="3">
        <f>COUNTIF('10. Occupational Safety. Preven'!$D$12:$D$16,A6)+COUNTIF('10. Occupational Safety. Preven'!$D$19:$D$20,A6)</f>
        <v>0</v>
      </c>
    </row>
    <row r="7" spans="1:11" x14ac:dyDescent="0.35">
      <c r="A7" s="39" t="s">
        <v>91</v>
      </c>
      <c r="B7" s="41">
        <f>COUNTIF('1. Patient Placement'!$D$12:$D$15,A7)</f>
        <v>0</v>
      </c>
      <c r="C7" s="3">
        <f>COUNTIF('2. Hand Hygiene'!$H$12:$H$17,A7)+COUNTIF('2. Hand Hygiene'!$H$20:$H$22,A7)+COUNTIF('2. Hand Hygiene'!$H$27:$H$31,A7)+COUNTIF('2. Hand Hygiene'!$H$36:$H$46,A7)</f>
        <v>0</v>
      </c>
      <c r="D7" s="3">
        <f>COUNTIF('3. Respiratory and cough hygien'!$D$12:$D$15,A7)</f>
        <v>0</v>
      </c>
      <c r="E7" s="3">
        <f>COUNTIF('4. Personal Protective Equipmen'!$D$12:$D$17,A7)+COUNTIF('4. Personal Protective Equipmen'!$D$20:$D$23,A7)</f>
        <v>0</v>
      </c>
      <c r="F7" s="3">
        <f>COUNTIF('5. Safe Management of Equipment'!$D$12,A7)+COUNTIF('5. Safe Management of Equipment'!$D$15:$D$19,A7)+COUNTIF('5. Safe Management of Equipment'!$D$22:$D$24,A7)+COUNTIF('5. Safe Management of Equipment'!$D$28:$D$37,A7)</f>
        <v>0</v>
      </c>
      <c r="G7" s="3">
        <f>COUNTIF('6. Safe Management of Environme'!$D$12:$D$15,A7)+COUNTIF('6. Safe Management of Environme'!$D$18:$D$23,A7)+COUNTIF('6. Safe Management of Environme'!$D$26:$D$30,A7)</f>
        <v>0</v>
      </c>
      <c r="H7" s="3">
        <f>COUNTIF('7. Safe Management of Linen'!$D$12:$D$17,A7)+COUNTIF('7. Safe Management of Linen'!$D$20:$D$24,A7)</f>
        <v>0</v>
      </c>
      <c r="I7" s="3">
        <f>COUNTIF('8. Safe Managment of Blood and '!$D$12:$D$14,A7)</f>
        <v>0</v>
      </c>
      <c r="J7" s="3">
        <f>COUNTIF('9. Safe Management of Waste'!$D$12:$D$18,A7)+COUNTIF('9. Safe Management of Waste'!$D$21:$D$24,A7)</f>
        <v>0</v>
      </c>
      <c r="K7" s="3">
        <f>COUNTIF('10. Occupational Safety. Preven'!$D$12:$D$16,A7)+COUNTIF('10. Occupational Safety. Preven'!$D$19:$D$20,A7)</f>
        <v>0</v>
      </c>
    </row>
    <row r="8" spans="1:11" x14ac:dyDescent="0.35">
      <c r="A8" s="39" t="s">
        <v>88</v>
      </c>
      <c r="B8" s="41">
        <f>COUNTIF('1. Patient Placement'!$D$12:$D$15,A8)</f>
        <v>0</v>
      </c>
      <c r="C8" s="3">
        <f>COUNTIF('2. Hand Hygiene'!$H$12:$H$17,A8)+COUNTIF('2. Hand Hygiene'!$H$20:$H$22,A8)+COUNTIF('2. Hand Hygiene'!$H$27:$H$31,A8)+COUNTIF('2. Hand Hygiene'!$H$36:$H$46,A8)</f>
        <v>0</v>
      </c>
      <c r="D8" s="3">
        <f>COUNTIF('3. Respiratory and cough hygien'!$D$12:$D$15,A8)</f>
        <v>0</v>
      </c>
      <c r="E8" s="3">
        <f>COUNTIF('4. Personal Protective Equipmen'!$D$12:$D$17,A8)+COUNTIF('4. Personal Protective Equipmen'!$D$20:$D$23,A8)</f>
        <v>0</v>
      </c>
      <c r="F8" s="3">
        <f>COUNTIF('5. Safe Management of Equipment'!$D$12,A8)+COUNTIF('5. Safe Management of Equipment'!$D$15:$D$19,A8)+COUNTIF('5. Safe Management of Equipment'!$D$22:$D$24,A8)+COUNTIF('5. Safe Management of Equipment'!$D$28:$D$37,A8)</f>
        <v>0</v>
      </c>
      <c r="G8" s="3">
        <f>COUNTIF('6. Safe Management of Environme'!$D$12:$D$15,A8)+COUNTIF('6. Safe Management of Environme'!$D$18:$D$23,A8)+COUNTIF('6. Safe Management of Environme'!$D$26:$D$30,A8)</f>
        <v>0</v>
      </c>
      <c r="H8" s="3">
        <f>COUNTIF('7. Safe Management of Linen'!$D$12:$D$17,A8)+COUNTIF('7. Safe Management of Linen'!$D$20:$D$24,A8)</f>
        <v>0</v>
      </c>
      <c r="I8" s="3">
        <f>COUNTIF('8. Safe Managment of Blood and '!$D$12:$D$14,A8)</f>
        <v>0</v>
      </c>
      <c r="J8" s="3">
        <f>COUNTIF('9. Safe Management of Waste'!$D$12:$D$18,A8)+COUNTIF('9. Safe Management of Waste'!$D$21:$D$24,A8)</f>
        <v>0</v>
      </c>
      <c r="K8" s="3">
        <f>COUNTIF('10. Occupational Safety. Preven'!$D$12:$D$16,A8)+COUNTIF('10. Occupational Safety. Preven'!$D$19:$D$20,A8)</f>
        <v>0</v>
      </c>
    </row>
    <row r="19" spans="1:2" x14ac:dyDescent="0.35">
      <c r="A19" t="s">
        <v>87</v>
      </c>
    </row>
    <row r="21" spans="1:2" x14ac:dyDescent="0.35">
      <c r="A21" s="39" t="s">
        <v>89</v>
      </c>
      <c r="B21" s="3">
        <f>SUM(B5:K5)</f>
        <v>0</v>
      </c>
    </row>
    <row r="22" spans="1:2" x14ac:dyDescent="0.35">
      <c r="A22" s="39" t="s">
        <v>90</v>
      </c>
      <c r="B22" s="3">
        <f>SUM(B6:K6)</f>
        <v>0</v>
      </c>
    </row>
    <row r="23" spans="1:2" x14ac:dyDescent="0.35">
      <c r="A23" s="39" t="s">
        <v>91</v>
      </c>
      <c r="B23" s="3">
        <f>SUM(B7:K7)</f>
        <v>0</v>
      </c>
    </row>
    <row r="24" spans="1:2" x14ac:dyDescent="0.35">
      <c r="A24" s="39" t="s">
        <v>88</v>
      </c>
      <c r="B24" s="3">
        <f>SUM(B8:K8)</f>
        <v>0</v>
      </c>
    </row>
  </sheetData>
  <conditionalFormatting sqref="A5:A8">
    <cfRule type="containsText" dxfId="5" priority="4" operator="containsText" text="Areas requiring immediate action">
      <formula>NOT(ISERROR(SEARCH("Areas requiring immediate action",A5)))</formula>
    </cfRule>
    <cfRule type="containsText" dxfId="4" priority="5" operator="containsText" text="Areas requiring improvement">
      <formula>NOT(ISERROR(SEARCH("Areas requiring improvement",A5)))</formula>
    </cfRule>
    <cfRule type="containsText" dxfId="3" priority="6" operator="containsText" text="Areas of good practice">
      <formula>NOT(ISERROR(SEARCH("Areas of good practice",A5)))</formula>
    </cfRule>
  </conditionalFormatting>
  <conditionalFormatting sqref="A21:A24">
    <cfRule type="containsText" dxfId="2" priority="1" operator="containsText" text="Areas requiring immediate action">
      <formula>NOT(ISERROR(SEARCH("Areas requiring immediate action",A21)))</formula>
    </cfRule>
    <cfRule type="containsText" dxfId="1" priority="2" operator="containsText" text="Areas requiring improvement">
      <formula>NOT(ISERROR(SEARCH("Areas requiring improvement",A21)))</formula>
    </cfRule>
    <cfRule type="containsText" dxfId="0" priority="3" operator="containsText" text="Areas of good practice">
      <formula>NOT(ISERROR(SEARCH("Areas of good practice",A21)))</formula>
    </cfRule>
  </conditionalFormatting>
  <dataValidations count="1">
    <dataValidation type="list" allowBlank="1" showInputMessage="1" showErrorMessage="1" sqref="A21:A24 A5:A8" xr:uid="{075A3377-4597-4353-AE8B-8B8E12E3329B}">
      <formula1>"Areas of good practice,Areas requiring improvement,Areas requiring immediate action,NA"</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31DB-F96F-491F-ABDD-A8DBEC6A8369}">
  <sheetPr codeName="Sheet2"/>
  <dimension ref="B4:H38"/>
  <sheetViews>
    <sheetView showGridLines="0" zoomScaleNormal="100" workbookViewId="0">
      <selection activeCell="B1" sqref="B1"/>
    </sheetView>
  </sheetViews>
  <sheetFormatPr defaultRowHeight="14.5" x14ac:dyDescent="0.35"/>
  <cols>
    <col min="1" max="1" width="9.1796875" customWidth="1"/>
  </cols>
  <sheetData>
    <row r="4" spans="2:2" ht="29.5" x14ac:dyDescent="0.35">
      <c r="B4" s="4" t="s">
        <v>0</v>
      </c>
    </row>
    <row r="30" spans="2:8" ht="29.5" x14ac:dyDescent="0.55000000000000004">
      <c r="B30" s="2" t="s">
        <v>1</v>
      </c>
    </row>
    <row r="32" spans="2:8" ht="13.5" customHeight="1" x14ac:dyDescent="0.35">
      <c r="B32" s="11" t="s">
        <v>101</v>
      </c>
      <c r="C32" s="12" t="s">
        <v>103</v>
      </c>
      <c r="D32" s="13"/>
      <c r="E32" s="13"/>
      <c r="F32" s="13"/>
      <c r="G32" s="13"/>
      <c r="H32" s="13"/>
    </row>
    <row r="33" spans="2:8" ht="14.25" customHeight="1" x14ac:dyDescent="0.35">
      <c r="B33" s="13"/>
      <c r="C33" s="13"/>
      <c r="D33" s="13"/>
      <c r="E33" s="13"/>
      <c r="F33" s="13"/>
      <c r="G33" s="13"/>
      <c r="H33" s="13"/>
    </row>
    <row r="34" spans="2:8" ht="18.75" customHeight="1" x14ac:dyDescent="0.35">
      <c r="B34" s="11" t="s">
        <v>102</v>
      </c>
      <c r="C34" s="14" t="s">
        <v>103</v>
      </c>
      <c r="D34" s="13"/>
      <c r="E34" s="13"/>
      <c r="F34" s="13"/>
      <c r="G34" s="13"/>
      <c r="H34" s="13"/>
    </row>
    <row r="35" spans="2:8" ht="13.5" customHeight="1" x14ac:dyDescent="0.35">
      <c r="B35" s="13"/>
      <c r="C35" s="13"/>
      <c r="D35" s="13"/>
      <c r="E35" s="13"/>
      <c r="F35" s="13"/>
      <c r="G35" s="13"/>
      <c r="H35" s="13"/>
    </row>
    <row r="36" spans="2:8" ht="16.5" customHeight="1" x14ac:dyDescent="0.35"/>
    <row r="38" spans="2:8" ht="14.25" customHeight="1" x14ac:dyDescent="0.35"/>
  </sheetData>
  <sheetProtection algorithmName="SHA-512" hashValue="08KyZwbVU0WR4qifIt5UnsnlRsO/jGJ6EMm7BEI3a4x8zyWEIc+1chf+D5FKvDnwgxPqeiyEo6MaP2co8Z1jqA==" saltValue="xGo6UBJVI2Dd6OfNAj8i2Q==" spinCount="100000" sheet="1" objects="1" scenarios="1"/>
  <hyperlinks>
    <hyperlink ref="C32" r:id="rId1" display="https://www.england.nhs.uk/publication/national-infection-prevention-and-control/" xr:uid="{02AC5B79-3773-4475-A473-25BE2DB3116A}"/>
    <hyperlink ref="C34" r:id="rId2" display="https://www.england.nhs.uk/publication/national-infection-prevention-and-control/" xr:uid="{EA9962FC-5DAA-4DA7-A8DF-D8D9E877D694}"/>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5FE39-9BB8-4139-A3C6-D248F9220702}">
  <sheetPr codeName="Sheet3"/>
  <dimension ref="C25"/>
  <sheetViews>
    <sheetView showGridLines="0" zoomScaleNormal="100" workbookViewId="0"/>
  </sheetViews>
  <sheetFormatPr defaultRowHeight="14.5" x14ac:dyDescent="0.35"/>
  <sheetData>
    <row r="25" spans="3:3" x14ac:dyDescent="0.35">
      <c r="C25" s="5"/>
    </row>
  </sheetData>
  <sheetProtection algorithmName="SHA-512" hashValue="lScZeEhdSTO3fcckZMU91fVQud0nmepllrAVOCSn3j5A/nov5A8RgELJK+RuIQZuw/55laRcA4Kc1Wklu6X1Pg==" saltValue="jtb/X6p54C+DR6ZihtjG+Q==" spinCount="100000" sheet="1" objects="1" scenarios="1"/>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16371-23B7-4189-9B41-F6F88FC7578F}">
  <sheetPr codeName="Sheet4"/>
  <dimension ref="C7:C25"/>
  <sheetViews>
    <sheetView showGridLines="0" workbookViewId="0">
      <selection activeCell="S13" sqref="S13"/>
    </sheetView>
  </sheetViews>
  <sheetFormatPr defaultRowHeight="14.5" x14ac:dyDescent="0.35"/>
  <sheetData>
    <row r="7" spans="3:3" x14ac:dyDescent="0.35">
      <c r="C7" s="13"/>
    </row>
    <row r="8" spans="3:3" x14ac:dyDescent="0.35">
      <c r="C8" s="12" t="s">
        <v>2</v>
      </c>
    </row>
    <row r="9" spans="3:3" x14ac:dyDescent="0.35">
      <c r="C9" s="12" t="s">
        <v>3</v>
      </c>
    </row>
    <row r="10" spans="3:3" x14ac:dyDescent="0.35">
      <c r="C10" s="12" t="s">
        <v>4</v>
      </c>
    </row>
    <row r="11" spans="3:3" x14ac:dyDescent="0.35">
      <c r="C11" s="12" t="s">
        <v>5</v>
      </c>
    </row>
    <row r="12" spans="3:3" x14ac:dyDescent="0.35">
      <c r="C12" s="12" t="s">
        <v>6</v>
      </c>
    </row>
    <row r="13" spans="3:3" x14ac:dyDescent="0.35">
      <c r="C13" s="12" t="s">
        <v>7</v>
      </c>
    </row>
    <row r="14" spans="3:3" x14ac:dyDescent="0.35">
      <c r="C14" s="12" t="s">
        <v>8</v>
      </c>
    </row>
    <row r="15" spans="3:3" x14ac:dyDescent="0.35">
      <c r="C15" s="12" t="s">
        <v>9</v>
      </c>
    </row>
    <row r="16" spans="3:3" x14ac:dyDescent="0.35">
      <c r="C16" s="12" t="s">
        <v>10</v>
      </c>
    </row>
    <row r="17" spans="3:3" x14ac:dyDescent="0.35">
      <c r="C17" s="12" t="s">
        <v>11</v>
      </c>
    </row>
    <row r="18" spans="3:3" x14ac:dyDescent="0.35">
      <c r="C18" s="12" t="s">
        <v>185</v>
      </c>
    </row>
    <row r="19" spans="3:3" x14ac:dyDescent="0.35">
      <c r="C19" s="12" t="s">
        <v>184</v>
      </c>
    </row>
    <row r="20" spans="3:3" x14ac:dyDescent="0.35">
      <c r="C20" s="12" t="s">
        <v>183</v>
      </c>
    </row>
    <row r="25" spans="3:3" x14ac:dyDescent="0.35">
      <c r="C25" s="5"/>
    </row>
  </sheetData>
  <sheetProtection algorithmName="SHA-512" hashValue="E50WsPlVAlPwpkaxAzd8rJqEEWVad/t70o2U28QFHNxmUrHrTfkbpmerFkAmb/AvgZUySiPiht4pJko+iYeLpA==" saltValue="mqfOqy5tmvVnYIoFHR5qdg==" spinCount="100000" sheet="1" objects="1" scenarios="1"/>
  <hyperlinks>
    <hyperlink ref="C8" location="'1. Patient Placement'!A1" display="1. Patient Placement " xr:uid="{567D2546-FBE4-4B23-AC8F-46FDC169F951}"/>
    <hyperlink ref="C9" location="'2. Hand Hygiene'!A1" display="2. Hand Hygiene" xr:uid="{E39C731D-EFDA-4372-A34C-85285D3164CF}"/>
    <hyperlink ref="C10" location="'3. Respiratory and cough hygien'!A1" display="3. Respiratory and cough hygiene" xr:uid="{2A37254E-A42F-4A76-A7EE-D0E160D4AA5B}"/>
    <hyperlink ref="C11" location="'4. Personal Protective Equipmen'!A1" display="4. Personal Protective Equipment (PPE)" xr:uid="{866168B5-D972-408E-82D4-EAB7841D6E9A}"/>
    <hyperlink ref="C12" location="'5. Safe Management of Equipment'!A1" display="5. Safe Management of Equipment" xr:uid="{7D1332E6-846F-44BF-9FAD-584B63F0C161}"/>
    <hyperlink ref="C13" location="'6. Safe Management of Environme'!A1" display="6. Safe Management of the Environment " xr:uid="{B35C9AE8-2F63-48B9-A51C-6A22EA238F19}"/>
    <hyperlink ref="C14" location="'7. Safe Management of Linen'!A1" display="7. Safe Management of Linen" xr:uid="{6F06D53A-3FFD-4136-8F2E-D7540805699D}"/>
    <hyperlink ref="C15" location="'8. Safe Managment of Blood and '!A1" display="8. Safe Management of blood and body fluid spillages" xr:uid="{26BB5E43-6672-4736-BC9F-6B9961BF6252}"/>
    <hyperlink ref="C16" location="'9. Safe Management of Waste'!A1" display="9. Safe Management of waste " xr:uid="{9482EA6C-F52D-4918-9E99-2F6C17063621}"/>
    <hyperlink ref="C17" location="'10. Occupational Safety. Preven'!A1" display="10. Occupational safety: prevention of exposure (including sharps injuries)" xr:uid="{71535CD8-50C3-4629-BADD-D655949114F0}"/>
    <hyperlink ref="C18" location="'Summary Report'!A1" display="Summary Report" xr:uid="{84C81550-6259-4929-9508-141F72B01251}"/>
    <hyperlink ref="C19" location="'Section Summary Charts '!A1" display="Section Summary Charts" xr:uid="{598B41FA-99C8-498C-8BB0-0111CFAAEB1B}"/>
    <hyperlink ref="C20" location="'Overall Summary Charts'!A1" display="Overall Summary Charts" xr:uid="{E066E7A5-2A1B-49B5-B50F-3BF76D552DCE}"/>
  </hyperlink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068A-A8F0-47C6-979B-B6B918310C84}">
  <sheetPr codeName="Sheet5"/>
  <dimension ref="A1:K139"/>
  <sheetViews>
    <sheetView showGridLines="0" zoomScale="70" zoomScaleNormal="70" workbookViewId="0">
      <selection activeCell="C16" sqref="C16:D16"/>
    </sheetView>
  </sheetViews>
  <sheetFormatPr defaultColWidth="9.1796875" defaultRowHeight="14.5" x14ac:dyDescent="0.35"/>
  <cols>
    <col min="1" max="1" width="8.453125" style="42" bestFit="1" customWidth="1"/>
    <col min="2" max="2" width="52.7265625" style="42" customWidth="1"/>
    <col min="3" max="4" width="37.453125" style="42" customWidth="1"/>
    <col min="5" max="5" width="53" style="42" customWidth="1"/>
    <col min="6" max="7" width="22.1796875" hidden="1" customWidth="1"/>
    <col min="8" max="8" width="16.26953125" customWidth="1"/>
    <col min="9" max="9" width="20.26953125" customWidth="1"/>
    <col min="10" max="10" width="17.54296875" customWidth="1"/>
    <col min="11" max="11" width="15.54296875" customWidth="1"/>
  </cols>
  <sheetData>
    <row r="1" spans="1:11" x14ac:dyDescent="0.35">
      <c r="A1" s="52"/>
      <c r="B1" s="53"/>
      <c r="C1" s="53"/>
      <c r="D1" s="53"/>
      <c r="E1" s="53"/>
      <c r="F1" s="42"/>
      <c r="G1" s="42"/>
    </row>
    <row r="2" spans="1:11" ht="26" x14ac:dyDescent="0.35">
      <c r="A2" s="52"/>
      <c r="B2" s="68" t="s">
        <v>98</v>
      </c>
      <c r="C2" s="24"/>
      <c r="D2" s="62"/>
      <c r="E2" s="62"/>
      <c r="F2" s="63"/>
      <c r="G2" s="42"/>
    </row>
    <row r="3" spans="1:11" ht="26.5" thickBot="1" x14ac:dyDescent="0.4">
      <c r="A3" s="52"/>
      <c r="B3" s="68" t="s">
        <v>97</v>
      </c>
      <c r="C3" s="24"/>
      <c r="D3" s="62"/>
      <c r="E3" s="62"/>
      <c r="F3" s="63"/>
      <c r="G3" s="42"/>
    </row>
    <row r="4" spans="1:11" ht="33.75" customHeight="1" thickBot="1" x14ac:dyDescent="0.4">
      <c r="A4" s="52"/>
      <c r="B4" s="68" t="s">
        <v>99</v>
      </c>
      <c r="C4" s="24"/>
      <c r="D4" s="62"/>
      <c r="E4" s="62"/>
      <c r="F4" s="63"/>
      <c r="G4" s="42"/>
      <c r="H4" s="64" t="s">
        <v>89</v>
      </c>
      <c r="I4" s="65" t="s">
        <v>90</v>
      </c>
      <c r="J4" s="66" t="s">
        <v>91</v>
      </c>
      <c r="K4" s="67" t="s">
        <v>88</v>
      </c>
    </row>
    <row r="5" spans="1:11" ht="26" x14ac:dyDescent="0.35">
      <c r="A5" s="52"/>
      <c r="B5" s="61" t="s">
        <v>100</v>
      </c>
      <c r="C5" s="25"/>
      <c r="D5" s="59"/>
      <c r="E5" s="59"/>
      <c r="F5" s="60"/>
      <c r="G5" s="42"/>
    </row>
    <row r="6" spans="1:11" x14ac:dyDescent="0.35">
      <c r="A6" s="52"/>
      <c r="B6" s="53"/>
      <c r="C6" s="53"/>
      <c r="D6" s="53"/>
      <c r="E6" s="53"/>
      <c r="F6" s="42"/>
      <c r="G6" s="42"/>
    </row>
    <row r="7" spans="1:11" ht="15" thickBot="1" x14ac:dyDescent="0.4">
      <c r="A7" s="52"/>
      <c r="B7" s="53"/>
      <c r="C7" s="53"/>
      <c r="D7" s="53"/>
      <c r="E7" s="53"/>
      <c r="F7" s="42"/>
      <c r="G7" s="42"/>
    </row>
    <row r="8" spans="1:11" ht="108" customHeight="1" x14ac:dyDescent="0.35">
      <c r="A8" s="132" t="s">
        <v>16</v>
      </c>
      <c r="B8" s="133"/>
      <c r="C8" s="133"/>
      <c r="D8" s="133"/>
      <c r="E8" s="134"/>
    </row>
    <row r="9" spans="1:11" ht="36.75" customHeight="1" x14ac:dyDescent="0.35">
      <c r="A9" s="135" t="s">
        <v>12</v>
      </c>
      <c r="B9" s="135"/>
      <c r="C9" s="135"/>
      <c r="D9" s="135"/>
      <c r="E9" s="135"/>
    </row>
    <row r="10" spans="1:11" ht="26.25" customHeight="1" x14ac:dyDescent="0.35">
      <c r="A10" s="54"/>
      <c r="B10" s="55" t="s">
        <v>13</v>
      </c>
      <c r="C10" s="56" t="s">
        <v>167</v>
      </c>
      <c r="D10" s="55" t="s">
        <v>18</v>
      </c>
      <c r="E10" s="57" t="s">
        <v>19</v>
      </c>
    </row>
    <row r="11" spans="1:11" ht="25.5" customHeight="1" x14ac:dyDescent="0.35">
      <c r="A11" s="136"/>
      <c r="B11" s="136"/>
      <c r="C11" s="136"/>
      <c r="D11" s="136"/>
      <c r="E11" s="136"/>
    </row>
    <row r="12" spans="1:11" ht="63" customHeight="1" x14ac:dyDescent="0.35">
      <c r="A12" s="47"/>
      <c r="B12" s="48" t="s">
        <v>140</v>
      </c>
      <c r="C12" s="15"/>
      <c r="D12" s="15"/>
      <c r="E12" s="18"/>
      <c r="F12" s="46"/>
      <c r="G12" t="e">
        <f>COUNTIF(#REF!,F12)</f>
        <v>#REF!</v>
      </c>
    </row>
    <row r="13" spans="1:11" ht="81.75" customHeight="1" x14ac:dyDescent="0.35">
      <c r="A13" s="47"/>
      <c r="B13" s="48" t="s">
        <v>141</v>
      </c>
      <c r="C13" s="15"/>
      <c r="D13" s="15"/>
      <c r="E13" s="18"/>
      <c r="F13" s="46" t="s">
        <v>14</v>
      </c>
      <c r="G13" t="e">
        <f>COUNTIF(#REF!,F13)</f>
        <v>#REF!</v>
      </c>
    </row>
    <row r="14" spans="1:11" ht="75" customHeight="1" x14ac:dyDescent="0.35">
      <c r="A14" s="49"/>
      <c r="B14" s="48" t="s">
        <v>142</v>
      </c>
      <c r="C14" s="15"/>
      <c r="D14" s="15"/>
      <c r="E14" s="19"/>
      <c r="F14" s="46" t="s">
        <v>15</v>
      </c>
      <c r="G14" t="e">
        <f>COUNTIF(#REF!,F14)</f>
        <v>#REF!</v>
      </c>
    </row>
    <row r="15" spans="1:11" ht="63" customHeight="1" thickBot="1" x14ac:dyDescent="0.4">
      <c r="A15" s="50"/>
      <c r="B15" s="51" t="s">
        <v>143</v>
      </c>
      <c r="C15" s="16"/>
      <c r="D15" s="16"/>
      <c r="E15" s="19"/>
      <c r="F15" s="43"/>
    </row>
    <row r="16" spans="1:11" ht="36" customHeight="1" thickBot="1" x14ac:dyDescent="0.4">
      <c r="A16" s="44"/>
      <c r="B16" s="45" t="s">
        <v>121</v>
      </c>
      <c r="C16" s="129">
        <f>IFERROR(COUNTIF(C12:C15,"Yes")/(COUNTIF(C12:C15,"Yes")+COUNTIF(C12:C15,"No")),0)</f>
        <v>0</v>
      </c>
      <c r="D16" s="130"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improvement",D12="Areas of good practice","Areas of good practice",D13="Areas of good practice","Areas of good practice",D14="Areas of good practice","Areas of good practice",D15="Areas of good practice","Areas of good practice",TRUE,"NA")</f>
        <v>NA</v>
      </c>
      <c r="E16" s="26"/>
      <c r="F16" s="43"/>
    </row>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sheetData>
  <sheetProtection algorithmName="SHA-512" hashValue="nwqxpzXlssbsHxTdFuWBy/RooIFKvPNf+H1Et4DygPR5oudbGGWYzOlHzVZBzHQqyti+53O5vO+NmYgFkbBp2g==" saltValue="X3+HLovea0TcmhY2P2lqxA==" spinCount="100000" sheet="1" formatCells="0" formatColumns="0" formatRows="0" insertColumns="0" insertRows="0" insertHyperlinks="0" deleteColumns="0" deleteRows="0" sort="0" autoFilter="0" pivotTables="0"/>
  <protectedRanges>
    <protectedRange sqref="C12:E15 E16 C5 C4 C3 C2" name="Range1"/>
  </protectedRanges>
  <mergeCells count="3">
    <mergeCell ref="A8:E8"/>
    <mergeCell ref="A9:E9"/>
    <mergeCell ref="A11:E11"/>
  </mergeCells>
  <conditionalFormatting sqref="D12:D16">
    <cfRule type="containsText" dxfId="170" priority="1" operator="containsText" text="Areas requiring immediate action">
      <formula>NOT(ISERROR(SEARCH("Areas requiring immediate action",D12)))</formula>
    </cfRule>
    <cfRule type="containsText" dxfId="169" priority="2" operator="containsText" text="Areas requiring improvement">
      <formula>NOT(ISERROR(SEARCH("Areas requiring improvement",D12)))</formula>
    </cfRule>
    <cfRule type="containsText" dxfId="168" priority="3" operator="containsText" text="Areas of good practice">
      <formula>NOT(ISERROR(SEARCH("Areas of good practice",D12)))</formula>
    </cfRule>
  </conditionalFormatting>
  <conditionalFormatting sqref="F12:F16">
    <cfRule type="cellIs" dxfId="167" priority="16" operator="equal">
      <formula>"3. Compliant"</formula>
    </cfRule>
    <cfRule type="cellIs" dxfId="166" priority="17" operator="equal">
      <formula>"2. Partially compliant"</formula>
    </cfRule>
    <cfRule type="cellIs" dxfId="165" priority="18" operator="equal">
      <formula>"1. Non-compliant"</formula>
    </cfRule>
  </conditionalFormatting>
  <dataValidations count="3">
    <dataValidation type="list" allowBlank="1" showInputMessage="1" showErrorMessage="1" sqref="F12:F16" xr:uid="{E5120E67-56F9-4F86-B176-70E2703CBFFC}">
      <formula1>"0. Not applicable, 1. Non-compliant, 2. Partially compliant, 3. Compliant"</formula1>
    </dataValidation>
    <dataValidation type="list" allowBlank="1" showInputMessage="1" showErrorMessage="1" sqref="D12:D15" xr:uid="{75AF9EB5-EBB2-4B81-9CA7-EEBF7C371C14}">
      <formula1>"Areas of good practice,Areas requiring improvement,Areas requiring immediate action,NA"</formula1>
    </dataValidation>
    <dataValidation type="list" allowBlank="1" showInputMessage="1" showErrorMessage="1" sqref="C12:C15" xr:uid="{E2C3B63F-D143-4530-9BEE-177532CD45EC}">
      <formula1>"Yes, No, NA, Not Observed"</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86579-F64E-46DE-8E42-F48BA332A375}">
  <sheetPr codeName="Sheet6"/>
  <dimension ref="A1:O171"/>
  <sheetViews>
    <sheetView showGridLines="0" zoomScale="69" zoomScaleNormal="69" workbookViewId="0">
      <selection activeCell="H36" sqref="H36:H44 H46:H47"/>
    </sheetView>
  </sheetViews>
  <sheetFormatPr defaultColWidth="9.1796875" defaultRowHeight="14.5" x14ac:dyDescent="0.35"/>
  <cols>
    <col min="1" max="1" width="10.54296875" style="71" customWidth="1"/>
    <col min="2" max="2" width="59" style="42" customWidth="1"/>
    <col min="3" max="7" width="7.1796875" style="42" customWidth="1"/>
    <col min="8" max="8" width="28.7265625" style="42" customWidth="1"/>
    <col min="9" max="9" width="53" style="42" customWidth="1"/>
    <col min="10" max="10" width="16.54296875" customWidth="1"/>
    <col min="11" max="11" width="16.1796875" customWidth="1"/>
    <col min="12" max="13" width="18.1796875" customWidth="1"/>
    <col min="14" max="14" width="15.453125" customWidth="1"/>
  </cols>
  <sheetData>
    <row r="1" spans="1:13" x14ac:dyDescent="0.35">
      <c r="A1" s="52"/>
      <c r="B1" s="53"/>
      <c r="C1" s="53"/>
      <c r="D1" s="53"/>
      <c r="E1" s="53"/>
      <c r="F1" s="53"/>
      <c r="G1" s="53"/>
      <c r="H1" s="53"/>
      <c r="I1" s="53"/>
    </row>
    <row r="2" spans="1:13" ht="29.25" customHeight="1" x14ac:dyDescent="0.35">
      <c r="A2" s="52"/>
      <c r="B2" s="89" t="s">
        <v>98</v>
      </c>
      <c r="C2" s="148"/>
      <c r="D2" s="149"/>
      <c r="E2" s="149"/>
      <c r="F2" s="149"/>
      <c r="G2" s="150"/>
      <c r="H2" s="53"/>
      <c r="I2" s="53"/>
    </row>
    <row r="3" spans="1:13" ht="25.5" thickBot="1" x14ac:dyDescent="0.4">
      <c r="A3" s="52"/>
      <c r="B3" s="89" t="s">
        <v>97</v>
      </c>
      <c r="C3" s="148"/>
      <c r="D3" s="149"/>
      <c r="E3" s="149"/>
      <c r="F3" s="149"/>
      <c r="G3" s="150"/>
      <c r="H3" s="53"/>
      <c r="I3" s="53"/>
    </row>
    <row r="4" spans="1:13" ht="33.75" customHeight="1" thickBot="1" x14ac:dyDescent="0.4">
      <c r="A4" s="52"/>
      <c r="B4" s="89" t="s">
        <v>99</v>
      </c>
      <c r="C4" s="148"/>
      <c r="D4" s="149"/>
      <c r="E4" s="149"/>
      <c r="F4" s="149"/>
      <c r="G4" s="150"/>
      <c r="H4" s="53"/>
      <c r="I4" s="53"/>
      <c r="J4" s="86" t="s">
        <v>89</v>
      </c>
      <c r="K4" s="87" t="s">
        <v>90</v>
      </c>
      <c r="L4" s="88" t="s">
        <v>91</v>
      </c>
      <c r="M4" s="67" t="s">
        <v>88</v>
      </c>
    </row>
    <row r="5" spans="1:13" ht="28.5" customHeight="1" x14ac:dyDescent="0.35">
      <c r="A5" s="52"/>
      <c r="B5" s="85" t="s">
        <v>100</v>
      </c>
      <c r="C5" s="151"/>
      <c r="D5" s="152"/>
      <c r="E5" s="152"/>
      <c r="F5" s="152"/>
      <c r="G5" s="153"/>
      <c r="H5" s="53"/>
      <c r="I5" s="53"/>
    </row>
    <row r="6" spans="1:13" x14ac:dyDescent="0.35">
      <c r="A6" s="52"/>
      <c r="B6" s="53"/>
      <c r="C6" s="53"/>
      <c r="D6" s="53"/>
      <c r="E6" s="53"/>
      <c r="F6" s="53"/>
      <c r="G6" s="53"/>
      <c r="H6" s="53"/>
      <c r="I6" s="53"/>
    </row>
    <row r="7" spans="1:13" x14ac:dyDescent="0.35">
      <c r="A7" s="52"/>
      <c r="B7" s="53"/>
      <c r="C7" s="53"/>
      <c r="D7" s="53"/>
      <c r="E7" s="53"/>
      <c r="F7" s="53"/>
      <c r="G7" s="53"/>
      <c r="H7" s="53"/>
      <c r="I7" s="53"/>
    </row>
    <row r="8" spans="1:13" ht="77.25" customHeight="1" x14ac:dyDescent="0.35">
      <c r="A8" s="154" t="s">
        <v>16</v>
      </c>
      <c r="B8" s="154"/>
      <c r="C8" s="154"/>
      <c r="D8" s="154"/>
      <c r="E8" s="154"/>
      <c r="F8" s="154"/>
      <c r="G8" s="154"/>
      <c r="H8" s="154"/>
      <c r="I8" s="154"/>
    </row>
    <row r="9" spans="1:13" ht="36.75" customHeight="1" x14ac:dyDescent="0.35">
      <c r="A9" s="135" t="s">
        <v>17</v>
      </c>
      <c r="B9" s="135"/>
      <c r="C9" s="135"/>
      <c r="D9" s="135"/>
      <c r="E9" s="135"/>
      <c r="F9" s="135"/>
      <c r="G9" s="135"/>
      <c r="H9" s="135"/>
      <c r="I9" s="135"/>
    </row>
    <row r="10" spans="1:13" ht="26.25" customHeight="1" x14ac:dyDescent="0.35">
      <c r="A10" s="84"/>
      <c r="B10" s="55" t="s">
        <v>13</v>
      </c>
      <c r="C10" s="155" t="s">
        <v>167</v>
      </c>
      <c r="D10" s="155"/>
      <c r="E10" s="155"/>
      <c r="F10" s="155"/>
      <c r="G10" s="155"/>
      <c r="H10" s="55" t="s">
        <v>18</v>
      </c>
      <c r="I10" s="55" t="s">
        <v>19</v>
      </c>
    </row>
    <row r="11" spans="1:13" ht="25.5" customHeight="1" x14ac:dyDescent="0.35">
      <c r="A11" s="136" t="s">
        <v>20</v>
      </c>
      <c r="B11" s="136"/>
      <c r="C11" s="136"/>
      <c r="D11" s="136"/>
      <c r="E11" s="136"/>
      <c r="F11" s="136"/>
      <c r="G11" s="136"/>
      <c r="H11" s="136"/>
      <c r="I11" s="136"/>
      <c r="J11" s="77"/>
    </row>
    <row r="12" spans="1:13" ht="28" x14ac:dyDescent="0.35">
      <c r="A12" s="72"/>
      <c r="B12" s="48" t="s">
        <v>124</v>
      </c>
      <c r="C12" s="137"/>
      <c r="D12" s="137"/>
      <c r="E12" s="137"/>
      <c r="F12" s="137"/>
      <c r="G12" s="137"/>
      <c r="H12" s="17"/>
      <c r="I12" s="18"/>
    </row>
    <row r="13" spans="1:13" ht="42" x14ac:dyDescent="0.35">
      <c r="A13" s="72"/>
      <c r="B13" s="48" t="s">
        <v>125</v>
      </c>
      <c r="C13" s="137"/>
      <c r="D13" s="137"/>
      <c r="E13" s="137"/>
      <c r="F13" s="137"/>
      <c r="G13" s="137"/>
      <c r="H13" s="17"/>
      <c r="I13" s="18"/>
    </row>
    <row r="14" spans="1:13" ht="28" x14ac:dyDescent="0.35">
      <c r="A14" s="72"/>
      <c r="B14" s="48" t="s">
        <v>126</v>
      </c>
      <c r="C14" s="137"/>
      <c r="D14" s="137"/>
      <c r="E14" s="137"/>
      <c r="F14" s="137"/>
      <c r="G14" s="137"/>
      <c r="H14" s="17"/>
      <c r="I14" s="19"/>
    </row>
    <row r="15" spans="1:13" ht="28" x14ac:dyDescent="0.35">
      <c r="A15" s="72"/>
      <c r="B15" s="48" t="s">
        <v>127</v>
      </c>
      <c r="C15" s="137"/>
      <c r="D15" s="137"/>
      <c r="E15" s="137"/>
      <c r="F15" s="137"/>
      <c r="G15" s="137"/>
      <c r="H15" s="17"/>
      <c r="I15" s="18"/>
    </row>
    <row r="16" spans="1:13" ht="28" x14ac:dyDescent="0.35">
      <c r="A16" s="72"/>
      <c r="B16" s="48" t="s">
        <v>128</v>
      </c>
      <c r="C16" s="137"/>
      <c r="D16" s="137"/>
      <c r="E16" s="137"/>
      <c r="F16" s="137"/>
      <c r="G16" s="137"/>
      <c r="H16" s="17"/>
      <c r="I16" s="19"/>
    </row>
    <row r="17" spans="1:13" ht="28.5" thickBot="1" x14ac:dyDescent="0.4">
      <c r="A17" s="72"/>
      <c r="B17" s="48" t="s">
        <v>129</v>
      </c>
      <c r="C17" s="145"/>
      <c r="D17" s="145"/>
      <c r="E17" s="145"/>
      <c r="F17" s="145"/>
      <c r="G17" s="145"/>
      <c r="H17" s="20"/>
      <c r="I17" s="18"/>
      <c r="M17" s="82"/>
    </row>
    <row r="18" spans="1:13" ht="30.75" customHeight="1" thickBot="1" x14ac:dyDescent="0.4">
      <c r="A18" s="72"/>
      <c r="B18" s="83" t="s">
        <v>96</v>
      </c>
      <c r="C18" s="142">
        <f>IFERROR(COUNTIF(C12:G17,"Yes")/(COUNTIF(C12:G17,"Yes")+COUNTIF(C12:G17,"No")),0)</f>
        <v>0</v>
      </c>
      <c r="D18" s="143"/>
      <c r="E18" s="143"/>
      <c r="F18" s="143"/>
      <c r="G18" s="146"/>
      <c r="H18" s="131" t="str" cm="1">
        <f t="array" ref="H18">_xlfn.IFS(H12="Areas requiring immediate action","Areas requiring immediate action",H13="Areas requiring immediate action","Areas requiring immediate action",H14="Areas requiring immediate action","Areas requiring immediate action",H15="Areas requiring immediate action","Areas requiring immediate action",H16="Areas requiring immediate action","Areas requiring immediate action",H17="Areas requiring immediate action","Areas requiring immediate action",H12="Areas requiring improvement","Areas requiring improvement",H13="Areas requiring improvement","Areas requiring improvement",H14="Areas requiring improvement","Areas requiring improvement",H15="Areas requiring improvement","Areas requiring improvement",H16="Areas requiring improvement","Areas requiring improvement",H17="Areas requiring improvement","Areas requiring improvement",H12="Areas of good practice","Areas of good practice",H13="Areas of good practice","Areas of good practice",H14="Areas of good practice","Areas of good practice",H15="Areas of good practice","Areas of good practice",H16="Areas of good practice","Areas of good practice",H17="Areas of good practice","Areas of good practice",TRUE,"NA")</f>
        <v>NA</v>
      </c>
      <c r="I18" s="28"/>
      <c r="M18" s="82"/>
    </row>
    <row r="19" spans="1:13" ht="27" customHeight="1" x14ac:dyDescent="0.35">
      <c r="A19" s="136" t="s">
        <v>22</v>
      </c>
      <c r="B19" s="136"/>
      <c r="C19" s="147"/>
      <c r="D19" s="147"/>
      <c r="E19" s="147"/>
      <c r="F19" s="147"/>
      <c r="G19" s="147"/>
      <c r="H19" s="147"/>
      <c r="I19" s="136"/>
      <c r="J19" s="77"/>
    </row>
    <row r="20" spans="1:13" ht="49.5" customHeight="1" x14ac:dyDescent="0.35">
      <c r="A20" s="72"/>
      <c r="B20" s="48" t="s">
        <v>130</v>
      </c>
      <c r="C20" s="137"/>
      <c r="D20" s="137"/>
      <c r="E20" s="137"/>
      <c r="F20" s="137"/>
      <c r="G20" s="137"/>
      <c r="H20" s="17"/>
      <c r="I20" s="18"/>
    </row>
    <row r="21" spans="1:13" ht="45.75" customHeight="1" x14ac:dyDescent="0.35">
      <c r="A21" s="72"/>
      <c r="B21" s="80" t="s">
        <v>131</v>
      </c>
      <c r="C21" s="145"/>
      <c r="D21" s="145"/>
      <c r="E21" s="145"/>
      <c r="F21" s="145"/>
      <c r="G21" s="145"/>
      <c r="H21" s="20"/>
      <c r="I21" s="21"/>
    </row>
    <row r="22" spans="1:13" ht="45.75" customHeight="1" thickBot="1" x14ac:dyDescent="0.4">
      <c r="A22" s="72"/>
      <c r="B22" s="81" t="s">
        <v>132</v>
      </c>
      <c r="C22" s="138"/>
      <c r="D22" s="139"/>
      <c r="E22" s="139"/>
      <c r="F22" s="139"/>
      <c r="G22" s="140"/>
      <c r="H22" s="20"/>
      <c r="I22" s="22"/>
    </row>
    <row r="23" spans="1:13" ht="33" customHeight="1" thickBot="1" x14ac:dyDescent="0.4">
      <c r="A23" s="72"/>
      <c r="B23" s="73" t="s">
        <v>96</v>
      </c>
      <c r="C23" s="142">
        <f>IFERROR(COUNTIF(C20:G22,"Yes")/(COUNTIF(C20:G22,"Yes")+COUNTIF(C20:G22,"No")),0)</f>
        <v>0</v>
      </c>
      <c r="D23" s="143"/>
      <c r="E23" s="143"/>
      <c r="F23" s="143"/>
      <c r="G23" s="146"/>
      <c r="H23" s="131" t="str" cm="1">
        <f t="array" ref="H23">_xlfn.IFS(H20="Areas requiring immediate action","Areas requiring immediate action",H21="Areas requiring immediate action","Areas requiring immediate action",H22="Areas requiring immediate action","Areas requiring immediate action", H20="Areas requiring improvement","Areas requiring improvement",H21="Areas requiring improvement","Areas requiring improvement",H22="Areas requiring improvement","Areas requiring improvement", H20="Areas of good practice","Areas of good practice",H21="Areas of good practice","Areas of good practice",H22="Areas of good practice","Areas of good practice",TRUE,"NA")</f>
        <v>NA</v>
      </c>
      <c r="I23" s="29"/>
    </row>
    <row r="24" spans="1:13" ht="36.75" customHeight="1" x14ac:dyDescent="0.35">
      <c r="A24" s="136" t="s">
        <v>23</v>
      </c>
      <c r="B24" s="136"/>
      <c r="C24" s="147"/>
      <c r="D24" s="147"/>
      <c r="E24" s="147"/>
      <c r="F24" s="147"/>
      <c r="G24" s="147"/>
      <c r="H24" s="147"/>
      <c r="I24" s="136"/>
      <c r="J24" s="77"/>
    </row>
    <row r="25" spans="1:13" ht="30" customHeight="1" x14ac:dyDescent="0.4">
      <c r="A25" s="78"/>
      <c r="B25" s="58"/>
      <c r="C25" s="141" t="s">
        <v>24</v>
      </c>
      <c r="D25" s="141"/>
      <c r="E25" s="141"/>
      <c r="F25" s="141"/>
      <c r="G25" s="141"/>
      <c r="H25" s="79"/>
      <c r="I25" s="58"/>
      <c r="J25" s="77"/>
    </row>
    <row r="26" spans="1:13" ht="30" customHeight="1" x14ac:dyDescent="0.4">
      <c r="A26" s="78"/>
      <c r="B26" s="58"/>
      <c r="C26" s="79">
        <v>1</v>
      </c>
      <c r="D26" s="79">
        <v>2</v>
      </c>
      <c r="E26" s="79">
        <v>3</v>
      </c>
      <c r="F26" s="79">
        <v>4</v>
      </c>
      <c r="G26" s="79">
        <v>5</v>
      </c>
      <c r="H26" s="79"/>
      <c r="I26" s="58"/>
      <c r="J26" s="77"/>
    </row>
    <row r="27" spans="1:13" ht="30" customHeight="1" x14ac:dyDescent="0.35">
      <c r="A27" s="72"/>
      <c r="B27" s="48" t="s">
        <v>133</v>
      </c>
      <c r="C27" s="15"/>
      <c r="D27" s="15"/>
      <c r="E27" s="15"/>
      <c r="F27" s="15"/>
      <c r="G27" s="15"/>
      <c r="H27" s="17"/>
      <c r="I27" s="23"/>
    </row>
    <row r="28" spans="1:13" ht="30" customHeight="1" x14ac:dyDescent="0.35">
      <c r="A28" s="72"/>
      <c r="B28" s="48" t="s">
        <v>134</v>
      </c>
      <c r="C28" s="15"/>
      <c r="D28" s="15"/>
      <c r="E28" s="15"/>
      <c r="F28" s="15"/>
      <c r="G28" s="15"/>
      <c r="H28" s="17"/>
      <c r="I28" s="23"/>
    </row>
    <row r="29" spans="1:13" ht="30" customHeight="1" x14ac:dyDescent="0.35">
      <c r="A29" s="72"/>
      <c r="B29" s="48" t="s">
        <v>135</v>
      </c>
      <c r="C29" s="15"/>
      <c r="D29" s="15"/>
      <c r="E29" s="15"/>
      <c r="F29" s="15"/>
      <c r="G29" s="15"/>
      <c r="H29" s="17"/>
      <c r="I29" s="23"/>
    </row>
    <row r="30" spans="1:13" ht="30" customHeight="1" x14ac:dyDescent="0.35">
      <c r="A30" s="72"/>
      <c r="B30" s="48" t="s">
        <v>154</v>
      </c>
      <c r="C30" s="15"/>
      <c r="D30" s="15"/>
      <c r="E30" s="15"/>
      <c r="F30" s="15"/>
      <c r="G30" s="15"/>
      <c r="H30" s="17"/>
      <c r="I30" s="23"/>
    </row>
    <row r="31" spans="1:13" ht="30" customHeight="1" thickBot="1" x14ac:dyDescent="0.4">
      <c r="A31" s="72"/>
      <c r="B31" s="48" t="s">
        <v>136</v>
      </c>
      <c r="C31" s="16"/>
      <c r="D31" s="16"/>
      <c r="E31" s="16"/>
      <c r="F31" s="16"/>
      <c r="G31" s="16"/>
      <c r="H31" s="20"/>
      <c r="I31" s="23"/>
    </row>
    <row r="32" spans="1:13" ht="30" customHeight="1" thickBot="1" x14ac:dyDescent="0.4">
      <c r="A32" s="72"/>
      <c r="B32" s="45" t="s">
        <v>96</v>
      </c>
      <c r="C32" s="142">
        <f>IFERROR(COUNTIF(C27:G31,"Yes")/(COUNTIF(C27:G31,"Yes")+COUNTIF(C27:G31,"No")),0)</f>
        <v>0</v>
      </c>
      <c r="D32" s="143"/>
      <c r="E32" s="143"/>
      <c r="F32" s="143"/>
      <c r="G32" s="146"/>
      <c r="H32" s="131" t="str" cm="1">
        <f t="array" ref="H32">_xlfn.IFS(H27="Areas requiring immediate action","Areas requiring immediate action",H27="Areas requiring immediate action","Areas requiring immediate action",H28="Areas requiring immediate action","Areas requiring immediate action",H29="Areas requiring immediate action","Areas requiring immediate action",H30="Areas requiring immediate action","Areas requiring immediate action",H31="Areas requiring immediate action","Areas requiring immediate action",H27="Areas requiring improvement","Areas requiring improvement",H27="Areas requiring improvement","Areas requiring improvement",H28="Areas requiring improvement","Areas requiring improvement",H29="Areas requiring improvement","Areas requiring improvement",H30="Areas requiring improvement","Areas requiring improvement",H31="Areas requiring improvement","Areas requiring improvement",H27="Areas of good practice","Areas of good practice",H27="Areas of good practice","Areas of good practice",H28="Areas of good practice","Areas of good practice",H29="Areas of good practice","Areas of good practice",H30="Areas of good practice","Areas of good practice",H31="Areas of good practice","Areas of good practice",TRUE,"NA")</f>
        <v>NA</v>
      </c>
      <c r="I32" s="30"/>
    </row>
    <row r="33" spans="1:15" ht="27" customHeight="1" x14ac:dyDescent="0.35">
      <c r="A33" s="136" t="s">
        <v>104</v>
      </c>
      <c r="B33" s="136"/>
      <c r="C33" s="147"/>
      <c r="D33" s="147"/>
      <c r="E33" s="147"/>
      <c r="F33" s="147"/>
      <c r="G33" s="147"/>
      <c r="H33" s="147"/>
      <c r="I33" s="136"/>
      <c r="J33" s="77"/>
    </row>
    <row r="34" spans="1:15" ht="32.25" customHeight="1" x14ac:dyDescent="0.4">
      <c r="A34" s="78"/>
      <c r="B34" s="58"/>
      <c r="C34" s="141" t="s">
        <v>24</v>
      </c>
      <c r="D34" s="141"/>
      <c r="E34" s="141"/>
      <c r="F34" s="141"/>
      <c r="G34" s="141"/>
      <c r="H34" s="58"/>
      <c r="I34" s="58"/>
      <c r="J34" s="77"/>
    </row>
    <row r="35" spans="1:15" ht="32.25" customHeight="1" x14ac:dyDescent="0.4">
      <c r="A35" s="78"/>
      <c r="B35" s="58"/>
      <c r="C35" s="79">
        <v>1</v>
      </c>
      <c r="D35" s="79">
        <v>2</v>
      </c>
      <c r="E35" s="79">
        <v>3</v>
      </c>
      <c r="F35" s="79">
        <v>4</v>
      </c>
      <c r="G35" s="79">
        <v>5</v>
      </c>
      <c r="H35" s="58"/>
      <c r="I35" s="58"/>
      <c r="J35" s="77"/>
    </row>
    <row r="36" spans="1:15" ht="32.25" customHeight="1" x14ac:dyDescent="0.35">
      <c r="A36" s="72"/>
      <c r="B36" s="48" t="s">
        <v>92</v>
      </c>
      <c r="C36" s="15"/>
      <c r="D36" s="15"/>
      <c r="E36" s="15"/>
      <c r="F36" s="15"/>
      <c r="G36" s="15"/>
      <c r="H36" s="17"/>
      <c r="I36" s="23"/>
    </row>
    <row r="37" spans="1:15" ht="32.25" customHeight="1" x14ac:dyDescent="0.35">
      <c r="A37" s="72"/>
      <c r="B37" s="48" t="s">
        <v>177</v>
      </c>
      <c r="C37" s="15"/>
      <c r="D37" s="15"/>
      <c r="E37" s="15"/>
      <c r="F37" s="15"/>
      <c r="G37" s="15"/>
      <c r="H37" s="17"/>
      <c r="I37" s="23"/>
    </row>
    <row r="38" spans="1:15" ht="32.25" customHeight="1" x14ac:dyDescent="0.35">
      <c r="A38" s="72"/>
      <c r="B38" s="48" t="s">
        <v>25</v>
      </c>
      <c r="C38" s="15"/>
      <c r="D38" s="15"/>
      <c r="E38" s="15"/>
      <c r="F38" s="15"/>
      <c r="G38" s="15"/>
      <c r="H38" s="38"/>
      <c r="I38" s="23"/>
    </row>
    <row r="39" spans="1:15" ht="32.25" customHeight="1" x14ac:dyDescent="0.35">
      <c r="A39" s="72"/>
      <c r="B39" s="74" t="s">
        <v>93</v>
      </c>
      <c r="C39" s="15"/>
      <c r="D39" s="15"/>
      <c r="E39" s="15"/>
      <c r="F39" s="15"/>
      <c r="G39" s="15"/>
      <c r="H39" s="17"/>
      <c r="I39" s="23"/>
    </row>
    <row r="40" spans="1:15" ht="32.25" customHeight="1" x14ac:dyDescent="0.35">
      <c r="A40" s="72"/>
      <c r="B40" s="48" t="s">
        <v>137</v>
      </c>
      <c r="C40" s="15"/>
      <c r="D40" s="15"/>
      <c r="E40" s="15"/>
      <c r="F40" s="15"/>
      <c r="G40" s="15"/>
      <c r="H40" s="17"/>
      <c r="I40" s="23"/>
    </row>
    <row r="41" spans="1:15" ht="32.25" customHeight="1" x14ac:dyDescent="0.35">
      <c r="A41" s="72"/>
      <c r="B41" s="48" t="s">
        <v>138</v>
      </c>
      <c r="C41" s="15"/>
      <c r="D41" s="15"/>
      <c r="E41" s="15"/>
      <c r="F41" s="15"/>
      <c r="G41" s="15"/>
      <c r="H41" s="17"/>
      <c r="I41" s="23"/>
    </row>
    <row r="42" spans="1:15" ht="32.25" customHeight="1" x14ac:dyDescent="0.35">
      <c r="A42" s="72"/>
      <c r="B42" s="48" t="s">
        <v>94</v>
      </c>
      <c r="C42" s="15"/>
      <c r="D42" s="15"/>
      <c r="E42" s="15"/>
      <c r="F42" s="15"/>
      <c r="G42" s="15"/>
      <c r="H42" s="17"/>
      <c r="I42" s="23"/>
    </row>
    <row r="43" spans="1:15" ht="32.25" customHeight="1" x14ac:dyDescent="0.35">
      <c r="A43" s="72"/>
      <c r="B43" s="48" t="s">
        <v>139</v>
      </c>
      <c r="C43" s="15"/>
      <c r="D43" s="15"/>
      <c r="E43" s="15"/>
      <c r="F43" s="15"/>
      <c r="G43" s="15"/>
      <c r="H43" s="17"/>
      <c r="I43" s="23"/>
    </row>
    <row r="44" spans="1:15" ht="32.25" customHeight="1" x14ac:dyDescent="0.35">
      <c r="A44" s="72"/>
      <c r="B44" s="75" t="s">
        <v>95</v>
      </c>
      <c r="C44" s="15"/>
      <c r="D44" s="15"/>
      <c r="E44" s="15"/>
      <c r="F44" s="15"/>
      <c r="G44" s="15"/>
      <c r="H44" s="17"/>
      <c r="I44" s="18"/>
      <c r="O44" t="s">
        <v>170</v>
      </c>
    </row>
    <row r="45" spans="1:15" ht="32.25" customHeight="1" x14ac:dyDescent="0.35">
      <c r="A45" s="72"/>
      <c r="B45" s="75" t="s">
        <v>188</v>
      </c>
      <c r="C45" s="15"/>
      <c r="D45" s="15"/>
      <c r="E45" s="15"/>
      <c r="F45" s="15"/>
      <c r="G45" s="15"/>
      <c r="H45" s="17"/>
      <c r="I45" s="28"/>
    </row>
    <row r="46" spans="1:15" ht="32.25" customHeight="1" x14ac:dyDescent="0.35">
      <c r="A46" s="72"/>
      <c r="B46" s="75" t="s">
        <v>189</v>
      </c>
      <c r="C46" s="15"/>
      <c r="D46" s="15"/>
      <c r="E46" s="15"/>
      <c r="F46" s="15"/>
      <c r="G46" s="15"/>
      <c r="H46" s="17"/>
      <c r="I46" s="28"/>
    </row>
    <row r="47" spans="1:15" ht="32.25" customHeight="1" thickBot="1" x14ac:dyDescent="0.4">
      <c r="A47" s="72"/>
      <c r="B47" s="75" t="s">
        <v>178</v>
      </c>
      <c r="C47" s="16"/>
      <c r="D47" s="16"/>
      <c r="E47" s="16"/>
      <c r="F47" s="16"/>
      <c r="G47" s="16"/>
      <c r="H47" s="17"/>
      <c r="I47" s="28"/>
    </row>
    <row r="48" spans="1:15" ht="32.25" customHeight="1" thickBot="1" x14ac:dyDescent="0.4">
      <c r="A48" s="72"/>
      <c r="B48" s="73" t="s">
        <v>96</v>
      </c>
      <c r="C48" s="142">
        <f>IFERROR(COUNTIF(C36:G47,"Yes")/(COUNTIF(C36:G47,"Yes")+COUNTIF(C36:G47,"No")),0)</f>
        <v>0</v>
      </c>
      <c r="D48" s="143"/>
      <c r="E48" s="143"/>
      <c r="F48" s="143"/>
      <c r="G48" s="144"/>
      <c r="H48" s="131" t="str" cm="1">
        <f t="array" ref="H48">_xlfn.IFS(H36="Areas requiring immediate action","Areas requiring immediate action",H37="Areas requiring immediate action","Areas requiring immediate action",H38="Areas requiring immediate action","Areas requiring immediate action",H39="Areas requiring immediate action","Areas requiring immediate action",H40="Areas requiring immediate action","Areas requiring immediate action",H41="Areas requiring immediate action","Areas requiring immediate action",H42="Areas requiring immediate action","Areas requiring immediate action",H43="Areas requiring immediate action","Areas requiring immediate action",H44="Areas requiring immediate action","Areas requiring immediate action",H46="Areas requiring immediate action","Areas requiring immediate action",H47="Areas requiring immediate action","Areas requiring immediate action",H36="Areas requiring improvement","Areas requiring improvement",H37="Areas requiring improvement","Areas requiring improvement",H38="Areas requiring improvement","Areas requiring improvement",H39="Areas requiring improvement","Areas requiring improvement",H40="Areas requiring improvement","Areas requiring improvement",H41="Areas requiring improvement","Areas requiring improvement",H42="Areas requiring improvement","Areas requiring improvement",H43="Areas requiring improvement","Areas requiring improvement",H44="Areas requiring improvement","Areas requiring improvement",H46="Areas requiring improvement","Areas requiring improvement",H47="Areas requiring improvement","Areas requiring improvement",H36="Areas of good practice","Areas of good practice",H37="Areas of good practice","Areas of good practice",H38="Areas of good practice","Areas of good practice",H39="Areas of good practice","Areas of good practice",H40="Areas of good practice","Areas of good practice",H41="Areas of good practice","Areas of good practice",H42="Areas of good practice","Areas of good practice",H43="Areas of good practice","Areas of good practice",H44="Areas of good practice","Areas of good practice",H46="Areas of good practice","Areas of good practice",H47="Areas of good practice","Areas of good practice",TRUE,"NA")</f>
        <v>NA</v>
      </c>
      <c r="I48" s="28"/>
    </row>
    <row r="49" spans="1:9" x14ac:dyDescent="0.35">
      <c r="A49" s="69"/>
      <c r="B49" s="13"/>
      <c r="C49" s="13"/>
      <c r="D49" s="13"/>
      <c r="E49" s="13"/>
      <c r="F49" s="13"/>
      <c r="G49" s="13"/>
      <c r="H49" s="13"/>
      <c r="I49" s="13"/>
    </row>
    <row r="50" spans="1:9" x14ac:dyDescent="0.35">
      <c r="A50" s="69"/>
      <c r="B50" s="13"/>
      <c r="C50" s="13"/>
      <c r="D50" s="13"/>
      <c r="E50" s="13"/>
      <c r="F50" s="13"/>
      <c r="G50" s="13"/>
      <c r="H50" s="13"/>
      <c r="I50" s="13"/>
    </row>
    <row r="51" spans="1:9" x14ac:dyDescent="0.35">
      <c r="A51" s="69"/>
      <c r="B51" s="13"/>
      <c r="C51" s="13"/>
      <c r="D51" s="13"/>
      <c r="E51" s="13"/>
      <c r="F51" s="13"/>
      <c r="G51" s="13"/>
      <c r="H51" s="13"/>
      <c r="I51" s="13"/>
    </row>
    <row r="52" spans="1:9" x14ac:dyDescent="0.35">
      <c r="A52" s="70"/>
      <c r="B52"/>
      <c r="C52"/>
      <c r="D52"/>
      <c r="E52"/>
      <c r="F52"/>
      <c r="G52"/>
      <c r="H52"/>
      <c r="I52"/>
    </row>
    <row r="53" spans="1:9" x14ac:dyDescent="0.35">
      <c r="A53" s="70"/>
      <c r="B53"/>
      <c r="C53"/>
      <c r="D53"/>
      <c r="E53"/>
      <c r="F53"/>
      <c r="G53"/>
      <c r="H53"/>
      <c r="I53"/>
    </row>
    <row r="54" spans="1:9" x14ac:dyDescent="0.35">
      <c r="A54" s="70"/>
      <c r="B54"/>
      <c r="C54"/>
      <c r="D54"/>
      <c r="E54"/>
      <c r="F54"/>
      <c r="G54"/>
      <c r="H54"/>
      <c r="I54"/>
    </row>
    <row r="55" spans="1:9" x14ac:dyDescent="0.35">
      <c r="A55" s="70"/>
      <c r="B55"/>
      <c r="C55"/>
      <c r="D55"/>
      <c r="E55"/>
      <c r="F55"/>
      <c r="G55"/>
      <c r="H55"/>
      <c r="I55"/>
    </row>
    <row r="56" spans="1:9" x14ac:dyDescent="0.35">
      <c r="A56" s="70"/>
      <c r="B56"/>
      <c r="C56"/>
      <c r="D56"/>
      <c r="E56"/>
      <c r="F56"/>
      <c r="G56"/>
      <c r="H56"/>
      <c r="I56"/>
    </row>
    <row r="57" spans="1:9" x14ac:dyDescent="0.35">
      <c r="A57" s="70"/>
      <c r="B57"/>
      <c r="C57"/>
      <c r="D57"/>
      <c r="E57"/>
      <c r="F57"/>
      <c r="G57"/>
      <c r="H57"/>
      <c r="I57"/>
    </row>
    <row r="58" spans="1:9" x14ac:dyDescent="0.35">
      <c r="A58" s="70"/>
      <c r="B58"/>
      <c r="C58"/>
      <c r="D58"/>
      <c r="E58"/>
      <c r="F58"/>
      <c r="G58"/>
      <c r="H58"/>
      <c r="I58"/>
    </row>
    <row r="59" spans="1:9" x14ac:dyDescent="0.35">
      <c r="A59" s="70"/>
      <c r="B59"/>
      <c r="C59"/>
      <c r="D59"/>
      <c r="E59"/>
      <c r="F59"/>
      <c r="G59"/>
      <c r="H59"/>
      <c r="I59"/>
    </row>
    <row r="60" spans="1:9" x14ac:dyDescent="0.35">
      <c r="A60" s="70"/>
      <c r="B60"/>
      <c r="C60"/>
      <c r="D60"/>
      <c r="E60"/>
      <c r="F60"/>
      <c r="G60"/>
      <c r="H60"/>
      <c r="I60"/>
    </row>
    <row r="61" spans="1:9" x14ac:dyDescent="0.35">
      <c r="A61" s="70"/>
      <c r="B61"/>
      <c r="C61"/>
      <c r="D61"/>
      <c r="E61"/>
      <c r="F61"/>
      <c r="G61"/>
      <c r="H61"/>
      <c r="I61"/>
    </row>
    <row r="62" spans="1:9" x14ac:dyDescent="0.35">
      <c r="A62" s="70"/>
      <c r="B62"/>
      <c r="C62"/>
      <c r="D62"/>
      <c r="E62"/>
      <c r="F62"/>
      <c r="G62"/>
      <c r="H62"/>
      <c r="I62"/>
    </row>
    <row r="63" spans="1:9" x14ac:dyDescent="0.35">
      <c r="A63" s="70"/>
      <c r="B63"/>
      <c r="C63"/>
      <c r="D63"/>
      <c r="E63"/>
      <c r="F63"/>
      <c r="G63"/>
      <c r="H63"/>
      <c r="I63"/>
    </row>
    <row r="64" spans="1:9" x14ac:dyDescent="0.35">
      <c r="A64" s="70"/>
      <c r="B64"/>
      <c r="C64"/>
      <c r="D64"/>
      <c r="E64"/>
      <c r="F64"/>
      <c r="G64"/>
      <c r="H64"/>
      <c r="I64"/>
    </row>
    <row r="65" spans="1:9" x14ac:dyDescent="0.35">
      <c r="A65" s="70"/>
      <c r="B65"/>
      <c r="C65"/>
      <c r="D65"/>
      <c r="E65"/>
      <c r="F65"/>
      <c r="G65"/>
      <c r="H65"/>
      <c r="I65"/>
    </row>
    <row r="66" spans="1:9" x14ac:dyDescent="0.35">
      <c r="A66" s="70"/>
      <c r="B66"/>
      <c r="C66"/>
      <c r="D66"/>
      <c r="E66"/>
      <c r="F66"/>
      <c r="G66"/>
      <c r="H66"/>
      <c r="I66"/>
    </row>
    <row r="67" spans="1:9" x14ac:dyDescent="0.35">
      <c r="A67" s="70"/>
      <c r="B67"/>
      <c r="C67"/>
      <c r="D67"/>
      <c r="E67"/>
      <c r="F67"/>
      <c r="G67"/>
      <c r="H67"/>
      <c r="I67"/>
    </row>
    <row r="68" spans="1:9" x14ac:dyDescent="0.35">
      <c r="A68" s="70"/>
      <c r="B68"/>
      <c r="C68"/>
      <c r="D68"/>
      <c r="E68"/>
      <c r="F68"/>
      <c r="G68"/>
      <c r="H68"/>
      <c r="I68"/>
    </row>
    <row r="69" spans="1:9" x14ac:dyDescent="0.35">
      <c r="A69" s="70"/>
      <c r="B69"/>
      <c r="C69"/>
      <c r="D69"/>
      <c r="E69"/>
      <c r="F69"/>
      <c r="G69"/>
      <c r="H69"/>
      <c r="I69"/>
    </row>
    <row r="70" spans="1:9" x14ac:dyDescent="0.35">
      <c r="A70" s="70"/>
      <c r="B70"/>
      <c r="C70"/>
      <c r="D70"/>
      <c r="E70"/>
      <c r="F70"/>
      <c r="G70"/>
      <c r="H70"/>
      <c r="I70"/>
    </row>
    <row r="71" spans="1:9" x14ac:dyDescent="0.35">
      <c r="A71" s="70"/>
      <c r="B71"/>
      <c r="C71"/>
      <c r="D71"/>
      <c r="E71"/>
      <c r="F71"/>
      <c r="G71"/>
      <c r="H71"/>
      <c r="I71"/>
    </row>
    <row r="72" spans="1:9" x14ac:dyDescent="0.35">
      <c r="A72" s="70"/>
      <c r="B72"/>
      <c r="C72"/>
      <c r="D72"/>
      <c r="E72"/>
      <c r="F72"/>
      <c r="G72"/>
      <c r="H72"/>
      <c r="I72"/>
    </row>
    <row r="73" spans="1:9" x14ac:dyDescent="0.35">
      <c r="A73" s="70"/>
      <c r="B73"/>
      <c r="C73"/>
      <c r="D73"/>
      <c r="E73"/>
      <c r="F73"/>
      <c r="G73"/>
      <c r="H73"/>
      <c r="I73"/>
    </row>
    <row r="74" spans="1:9" x14ac:dyDescent="0.35">
      <c r="A74" s="70"/>
      <c r="B74"/>
      <c r="C74"/>
      <c r="D74"/>
      <c r="E74"/>
      <c r="F74"/>
      <c r="G74"/>
      <c r="H74"/>
      <c r="I74"/>
    </row>
    <row r="75" spans="1:9" x14ac:dyDescent="0.35">
      <c r="A75" s="70"/>
      <c r="B75"/>
      <c r="C75"/>
      <c r="D75"/>
      <c r="E75"/>
      <c r="F75"/>
      <c r="G75"/>
      <c r="H75"/>
      <c r="I75"/>
    </row>
    <row r="76" spans="1:9" x14ac:dyDescent="0.35">
      <c r="A76" s="70"/>
      <c r="B76"/>
      <c r="C76"/>
      <c r="D76"/>
      <c r="E76"/>
      <c r="F76"/>
      <c r="G76"/>
      <c r="H76"/>
      <c r="I76"/>
    </row>
    <row r="77" spans="1:9" x14ac:dyDescent="0.35">
      <c r="A77" s="70"/>
      <c r="B77"/>
      <c r="C77"/>
      <c r="D77"/>
      <c r="E77"/>
      <c r="F77"/>
      <c r="G77"/>
      <c r="H77"/>
      <c r="I77"/>
    </row>
    <row r="78" spans="1:9" x14ac:dyDescent="0.35">
      <c r="A78" s="70"/>
      <c r="B78"/>
      <c r="C78"/>
      <c r="D78"/>
      <c r="E78"/>
      <c r="F78"/>
      <c r="G78"/>
      <c r="H78"/>
      <c r="I78"/>
    </row>
    <row r="79" spans="1:9" x14ac:dyDescent="0.35">
      <c r="A79" s="70"/>
      <c r="B79"/>
      <c r="C79"/>
      <c r="D79"/>
      <c r="E79"/>
      <c r="F79"/>
      <c r="G79"/>
      <c r="H79"/>
      <c r="I79"/>
    </row>
    <row r="80" spans="1:9" x14ac:dyDescent="0.35">
      <c r="A80" s="70"/>
      <c r="B80"/>
      <c r="C80"/>
      <c r="D80"/>
      <c r="E80"/>
      <c r="F80"/>
      <c r="G80"/>
      <c r="H80"/>
      <c r="I80"/>
    </row>
    <row r="81" spans="1:9" x14ac:dyDescent="0.35">
      <c r="A81" s="70"/>
      <c r="B81"/>
      <c r="C81"/>
      <c r="D81"/>
      <c r="E81"/>
      <c r="F81"/>
      <c r="G81"/>
      <c r="H81"/>
      <c r="I81"/>
    </row>
    <row r="82" spans="1:9" x14ac:dyDescent="0.35">
      <c r="A82" s="70"/>
      <c r="B82"/>
      <c r="C82"/>
      <c r="D82"/>
      <c r="E82"/>
      <c r="F82"/>
      <c r="G82"/>
      <c r="H82"/>
      <c r="I82"/>
    </row>
    <row r="83" spans="1:9" x14ac:dyDescent="0.35">
      <c r="A83" s="70"/>
      <c r="B83"/>
      <c r="C83"/>
      <c r="D83"/>
      <c r="E83"/>
      <c r="F83"/>
      <c r="G83"/>
      <c r="H83"/>
      <c r="I83"/>
    </row>
    <row r="84" spans="1:9" x14ac:dyDescent="0.35">
      <c r="A84" s="70"/>
      <c r="B84"/>
      <c r="C84"/>
      <c r="D84"/>
      <c r="E84"/>
      <c r="F84"/>
      <c r="G84"/>
      <c r="H84"/>
      <c r="I84"/>
    </row>
    <row r="85" spans="1:9" x14ac:dyDescent="0.35">
      <c r="A85" s="70"/>
      <c r="B85"/>
      <c r="C85"/>
      <c r="D85"/>
      <c r="E85"/>
      <c r="F85"/>
      <c r="G85"/>
      <c r="H85"/>
      <c r="I85"/>
    </row>
    <row r="86" spans="1:9" x14ac:dyDescent="0.35">
      <c r="A86" s="70"/>
      <c r="B86"/>
      <c r="C86"/>
      <c r="D86"/>
      <c r="E86"/>
      <c r="F86"/>
      <c r="G86"/>
      <c r="H86"/>
      <c r="I86"/>
    </row>
    <row r="87" spans="1:9" x14ac:dyDescent="0.35">
      <c r="A87" s="70"/>
      <c r="B87"/>
      <c r="C87"/>
      <c r="D87"/>
      <c r="E87"/>
      <c r="F87"/>
      <c r="G87"/>
      <c r="H87"/>
      <c r="I87"/>
    </row>
    <row r="88" spans="1:9" x14ac:dyDescent="0.35">
      <c r="A88" s="70"/>
      <c r="B88"/>
      <c r="C88"/>
      <c r="D88"/>
      <c r="E88"/>
      <c r="F88"/>
      <c r="G88"/>
      <c r="H88"/>
      <c r="I88"/>
    </row>
    <row r="89" spans="1:9" x14ac:dyDescent="0.35">
      <c r="A89" s="70"/>
      <c r="B89"/>
      <c r="C89"/>
      <c r="D89"/>
      <c r="E89"/>
      <c r="F89"/>
      <c r="G89"/>
      <c r="H89"/>
      <c r="I89"/>
    </row>
    <row r="90" spans="1:9" x14ac:dyDescent="0.35">
      <c r="A90" s="70"/>
      <c r="B90"/>
      <c r="C90"/>
      <c r="D90"/>
      <c r="E90"/>
      <c r="F90"/>
      <c r="G90"/>
      <c r="H90"/>
      <c r="I90"/>
    </row>
    <row r="91" spans="1:9" x14ac:dyDescent="0.35">
      <c r="A91" s="70"/>
      <c r="B91"/>
      <c r="C91"/>
      <c r="D91"/>
      <c r="E91"/>
      <c r="F91"/>
      <c r="G91"/>
      <c r="H91"/>
      <c r="I91"/>
    </row>
    <row r="92" spans="1:9" x14ac:dyDescent="0.35">
      <c r="A92" s="70"/>
      <c r="B92"/>
      <c r="C92"/>
      <c r="D92"/>
      <c r="E92"/>
      <c r="F92"/>
      <c r="G92"/>
      <c r="H92"/>
      <c r="I92"/>
    </row>
    <row r="93" spans="1:9" x14ac:dyDescent="0.35">
      <c r="A93" s="70"/>
      <c r="B93"/>
      <c r="C93"/>
      <c r="D93"/>
      <c r="E93"/>
      <c r="F93"/>
      <c r="G93"/>
      <c r="H93"/>
      <c r="I93"/>
    </row>
    <row r="94" spans="1:9" x14ac:dyDescent="0.35">
      <c r="A94" s="70"/>
      <c r="B94"/>
      <c r="C94"/>
      <c r="D94"/>
      <c r="E94"/>
      <c r="F94"/>
      <c r="G94"/>
      <c r="H94"/>
      <c r="I94"/>
    </row>
    <row r="95" spans="1:9" x14ac:dyDescent="0.35">
      <c r="A95" s="70"/>
      <c r="B95"/>
      <c r="C95"/>
      <c r="D95"/>
      <c r="E95"/>
      <c r="F95"/>
      <c r="G95"/>
      <c r="H95"/>
      <c r="I95"/>
    </row>
    <row r="96" spans="1:9" x14ac:dyDescent="0.35">
      <c r="A96" s="70"/>
      <c r="B96"/>
      <c r="C96"/>
      <c r="D96"/>
      <c r="E96"/>
      <c r="F96"/>
      <c r="G96"/>
      <c r="H96"/>
      <c r="I96"/>
    </row>
    <row r="97" spans="1:9" x14ac:dyDescent="0.35">
      <c r="A97" s="70"/>
      <c r="B97"/>
      <c r="C97"/>
      <c r="D97"/>
      <c r="E97"/>
      <c r="F97"/>
      <c r="G97"/>
      <c r="H97"/>
      <c r="I97"/>
    </row>
    <row r="98" spans="1:9" x14ac:dyDescent="0.35">
      <c r="A98" s="70"/>
      <c r="B98"/>
      <c r="C98"/>
      <c r="D98"/>
      <c r="E98"/>
      <c r="F98"/>
      <c r="G98"/>
      <c r="H98"/>
      <c r="I98"/>
    </row>
    <row r="99" spans="1:9" x14ac:dyDescent="0.35">
      <c r="A99" s="70"/>
      <c r="B99"/>
      <c r="C99"/>
      <c r="D99"/>
      <c r="E99"/>
      <c r="F99"/>
      <c r="G99"/>
      <c r="H99"/>
      <c r="I99"/>
    </row>
    <row r="100" spans="1:9" x14ac:dyDescent="0.35">
      <c r="A100" s="70"/>
      <c r="B100"/>
      <c r="C100"/>
      <c r="D100"/>
      <c r="E100"/>
      <c r="F100"/>
      <c r="G100"/>
      <c r="H100"/>
      <c r="I100"/>
    </row>
    <row r="101" spans="1:9" x14ac:dyDescent="0.35">
      <c r="A101" s="70"/>
      <c r="B101"/>
      <c r="C101"/>
      <c r="D101"/>
      <c r="E101"/>
      <c r="F101"/>
      <c r="G101"/>
      <c r="H101"/>
      <c r="I101"/>
    </row>
    <row r="102" spans="1:9" x14ac:dyDescent="0.35">
      <c r="A102" s="70"/>
      <c r="B102"/>
      <c r="C102"/>
      <c r="D102"/>
      <c r="E102"/>
      <c r="F102"/>
      <c r="G102"/>
      <c r="H102"/>
      <c r="I102"/>
    </row>
    <row r="103" spans="1:9" x14ac:dyDescent="0.35">
      <c r="A103" s="70"/>
      <c r="B103"/>
      <c r="C103"/>
      <c r="D103"/>
      <c r="E103"/>
      <c r="F103"/>
      <c r="G103"/>
      <c r="H103"/>
      <c r="I103"/>
    </row>
    <row r="104" spans="1:9" x14ac:dyDescent="0.35">
      <c r="A104" s="70"/>
      <c r="B104"/>
      <c r="C104"/>
      <c r="D104"/>
      <c r="E104"/>
      <c r="F104"/>
      <c r="G104"/>
      <c r="H104"/>
      <c r="I104"/>
    </row>
    <row r="105" spans="1:9" x14ac:dyDescent="0.35">
      <c r="A105" s="70"/>
      <c r="B105"/>
      <c r="C105"/>
      <c r="D105"/>
      <c r="E105"/>
      <c r="F105"/>
      <c r="G105"/>
      <c r="H105"/>
      <c r="I105"/>
    </row>
    <row r="106" spans="1:9" x14ac:dyDescent="0.35">
      <c r="A106" s="70"/>
      <c r="B106"/>
      <c r="C106"/>
      <c r="D106"/>
      <c r="E106"/>
      <c r="F106"/>
      <c r="G106"/>
      <c r="H106"/>
      <c r="I106"/>
    </row>
    <row r="107" spans="1:9" x14ac:dyDescent="0.35">
      <c r="A107" s="70"/>
      <c r="B107"/>
      <c r="C107"/>
      <c r="D107"/>
      <c r="E107"/>
      <c r="F107"/>
      <c r="G107"/>
      <c r="H107"/>
      <c r="I107"/>
    </row>
    <row r="108" spans="1:9" x14ac:dyDescent="0.35">
      <c r="A108" s="70"/>
      <c r="B108"/>
      <c r="C108"/>
      <c r="D108"/>
      <c r="E108"/>
      <c r="F108"/>
      <c r="G108"/>
      <c r="H108"/>
      <c r="I108"/>
    </row>
    <row r="109" spans="1:9" x14ac:dyDescent="0.35">
      <c r="A109" s="70"/>
      <c r="B109"/>
      <c r="C109"/>
      <c r="D109"/>
      <c r="E109"/>
      <c r="F109"/>
      <c r="G109"/>
      <c r="H109"/>
      <c r="I109"/>
    </row>
    <row r="110" spans="1:9" x14ac:dyDescent="0.35">
      <c r="A110" s="70"/>
      <c r="B110"/>
      <c r="C110"/>
      <c r="D110"/>
      <c r="E110"/>
      <c r="F110"/>
      <c r="G110"/>
      <c r="H110"/>
      <c r="I110"/>
    </row>
    <row r="111" spans="1:9" x14ac:dyDescent="0.35">
      <c r="A111" s="70"/>
      <c r="B111"/>
      <c r="C111"/>
      <c r="D111"/>
      <c r="E111"/>
      <c r="F111"/>
      <c r="G111"/>
      <c r="H111"/>
      <c r="I111"/>
    </row>
    <row r="112" spans="1:9" x14ac:dyDescent="0.35">
      <c r="A112" s="70"/>
      <c r="B112"/>
      <c r="C112"/>
      <c r="D112"/>
      <c r="E112"/>
      <c r="F112"/>
      <c r="G112"/>
      <c r="H112"/>
      <c r="I112"/>
    </row>
    <row r="113" spans="1:9" x14ac:dyDescent="0.35">
      <c r="A113" s="70"/>
      <c r="B113"/>
      <c r="C113"/>
      <c r="D113"/>
      <c r="E113"/>
      <c r="F113"/>
      <c r="G113"/>
      <c r="H113"/>
      <c r="I113"/>
    </row>
    <row r="114" spans="1:9" x14ac:dyDescent="0.35">
      <c r="A114" s="70"/>
      <c r="B114"/>
      <c r="C114"/>
      <c r="D114"/>
      <c r="E114"/>
      <c r="F114"/>
      <c r="G114"/>
      <c r="H114"/>
      <c r="I114"/>
    </row>
    <row r="115" spans="1:9" x14ac:dyDescent="0.35">
      <c r="A115" s="70"/>
      <c r="B115"/>
      <c r="C115"/>
      <c r="D115"/>
      <c r="E115"/>
      <c r="F115"/>
      <c r="G115"/>
      <c r="H115"/>
      <c r="I115"/>
    </row>
    <row r="116" spans="1:9" x14ac:dyDescent="0.35">
      <c r="A116" s="70"/>
      <c r="B116"/>
      <c r="C116"/>
      <c r="D116"/>
      <c r="E116"/>
      <c r="F116"/>
      <c r="G116"/>
      <c r="H116"/>
      <c r="I116"/>
    </row>
    <row r="117" spans="1:9" x14ac:dyDescent="0.35">
      <c r="A117" s="70"/>
      <c r="B117"/>
      <c r="C117"/>
      <c r="D117"/>
      <c r="E117"/>
      <c r="F117"/>
      <c r="G117"/>
      <c r="H117"/>
      <c r="I117"/>
    </row>
    <row r="118" spans="1:9" x14ac:dyDescent="0.35">
      <c r="A118" s="70"/>
      <c r="B118"/>
      <c r="C118"/>
      <c r="D118"/>
      <c r="E118"/>
      <c r="F118"/>
      <c r="G118"/>
      <c r="H118"/>
      <c r="I118"/>
    </row>
    <row r="119" spans="1:9" x14ac:dyDescent="0.35">
      <c r="A119" s="70"/>
      <c r="B119"/>
      <c r="C119"/>
      <c r="D119"/>
      <c r="E119"/>
      <c r="F119"/>
      <c r="G119"/>
      <c r="H119"/>
      <c r="I119"/>
    </row>
    <row r="120" spans="1:9" x14ac:dyDescent="0.35">
      <c r="A120" s="70"/>
      <c r="B120"/>
      <c r="C120"/>
      <c r="D120"/>
      <c r="E120"/>
      <c r="F120"/>
      <c r="G120"/>
      <c r="H120"/>
      <c r="I120"/>
    </row>
    <row r="121" spans="1:9" x14ac:dyDescent="0.35">
      <c r="A121" s="70"/>
      <c r="B121"/>
      <c r="C121"/>
      <c r="D121"/>
      <c r="E121"/>
      <c r="F121"/>
      <c r="G121"/>
      <c r="H121"/>
      <c r="I121"/>
    </row>
    <row r="122" spans="1:9" x14ac:dyDescent="0.35">
      <c r="A122" s="70"/>
      <c r="B122"/>
      <c r="C122"/>
      <c r="D122"/>
      <c r="E122"/>
      <c r="F122"/>
      <c r="G122"/>
      <c r="H122"/>
      <c r="I122"/>
    </row>
    <row r="123" spans="1:9" x14ac:dyDescent="0.35">
      <c r="A123" s="70"/>
      <c r="B123"/>
      <c r="C123"/>
      <c r="D123"/>
      <c r="E123"/>
      <c r="F123"/>
      <c r="G123"/>
      <c r="H123"/>
      <c r="I123"/>
    </row>
    <row r="124" spans="1:9" x14ac:dyDescent="0.35">
      <c r="A124" s="70"/>
      <c r="B124"/>
      <c r="C124"/>
      <c r="D124"/>
      <c r="E124"/>
      <c r="F124"/>
      <c r="G124"/>
      <c r="H124"/>
      <c r="I124"/>
    </row>
    <row r="125" spans="1:9" x14ac:dyDescent="0.35">
      <c r="A125" s="70"/>
      <c r="B125"/>
      <c r="C125"/>
      <c r="D125"/>
      <c r="E125"/>
      <c r="F125"/>
      <c r="G125"/>
      <c r="H125"/>
      <c r="I125"/>
    </row>
    <row r="126" spans="1:9" x14ac:dyDescent="0.35">
      <c r="A126" s="70"/>
      <c r="B126"/>
      <c r="C126"/>
      <c r="D126"/>
      <c r="E126"/>
      <c r="F126"/>
      <c r="G126"/>
      <c r="H126"/>
      <c r="I126"/>
    </row>
    <row r="127" spans="1:9" x14ac:dyDescent="0.35">
      <c r="A127" s="70"/>
      <c r="B127"/>
      <c r="C127"/>
      <c r="D127"/>
      <c r="E127"/>
      <c r="F127"/>
      <c r="G127"/>
      <c r="H127"/>
      <c r="I127"/>
    </row>
    <row r="128" spans="1:9" x14ac:dyDescent="0.35">
      <c r="A128" s="70"/>
      <c r="B128"/>
      <c r="C128"/>
      <c r="D128"/>
      <c r="E128"/>
      <c r="F128"/>
      <c r="G128"/>
      <c r="H128"/>
      <c r="I128"/>
    </row>
    <row r="129" spans="1:9" x14ac:dyDescent="0.35">
      <c r="A129" s="70"/>
      <c r="B129"/>
      <c r="C129"/>
      <c r="D129"/>
      <c r="E129"/>
      <c r="F129"/>
      <c r="G129"/>
      <c r="H129"/>
      <c r="I129"/>
    </row>
    <row r="130" spans="1:9" x14ac:dyDescent="0.35">
      <c r="A130" s="70"/>
      <c r="B130"/>
      <c r="C130"/>
      <c r="D130"/>
      <c r="E130"/>
      <c r="F130"/>
      <c r="G130"/>
      <c r="H130"/>
      <c r="I130"/>
    </row>
    <row r="131" spans="1:9" x14ac:dyDescent="0.35">
      <c r="A131" s="70"/>
      <c r="B131"/>
      <c r="C131"/>
      <c r="D131"/>
      <c r="E131"/>
      <c r="F131"/>
      <c r="G131"/>
      <c r="H131"/>
      <c r="I131"/>
    </row>
    <row r="132" spans="1:9" x14ac:dyDescent="0.35">
      <c r="A132" s="70"/>
      <c r="B132"/>
      <c r="C132"/>
      <c r="D132"/>
      <c r="E132"/>
      <c r="F132"/>
      <c r="G132"/>
      <c r="H132"/>
      <c r="I132"/>
    </row>
    <row r="133" spans="1:9" x14ac:dyDescent="0.35">
      <c r="A133" s="70"/>
      <c r="B133"/>
      <c r="C133"/>
      <c r="D133"/>
      <c r="E133"/>
      <c r="F133"/>
      <c r="G133"/>
      <c r="H133"/>
      <c r="I133"/>
    </row>
    <row r="134" spans="1:9" x14ac:dyDescent="0.35">
      <c r="A134" s="70"/>
      <c r="B134"/>
      <c r="C134"/>
      <c r="D134"/>
      <c r="E134"/>
      <c r="F134"/>
      <c r="G134"/>
      <c r="H134"/>
      <c r="I134"/>
    </row>
    <row r="135" spans="1:9" x14ac:dyDescent="0.35">
      <c r="A135" s="70"/>
      <c r="B135"/>
      <c r="C135"/>
      <c r="D135"/>
      <c r="E135"/>
      <c r="F135"/>
      <c r="G135"/>
      <c r="H135"/>
      <c r="I135"/>
    </row>
    <row r="136" spans="1:9" x14ac:dyDescent="0.35">
      <c r="A136" s="70"/>
      <c r="B136"/>
      <c r="C136"/>
      <c r="D136"/>
      <c r="E136"/>
      <c r="F136"/>
      <c r="G136"/>
      <c r="H136"/>
      <c r="I136"/>
    </row>
    <row r="137" spans="1:9" x14ac:dyDescent="0.35">
      <c r="A137" s="70"/>
      <c r="B137"/>
      <c r="C137"/>
      <c r="D137"/>
      <c r="E137"/>
      <c r="F137"/>
      <c r="G137"/>
      <c r="H137"/>
      <c r="I137"/>
    </row>
    <row r="138" spans="1:9" x14ac:dyDescent="0.35">
      <c r="A138" s="70"/>
      <c r="B138"/>
      <c r="C138"/>
      <c r="D138"/>
      <c r="E138"/>
      <c r="F138"/>
      <c r="G138"/>
      <c r="H138"/>
      <c r="I138"/>
    </row>
    <row r="139" spans="1:9" x14ac:dyDescent="0.35">
      <c r="A139" s="70"/>
      <c r="B139"/>
      <c r="C139"/>
      <c r="D139"/>
      <c r="E139"/>
      <c r="F139"/>
      <c r="G139"/>
      <c r="H139"/>
      <c r="I139"/>
    </row>
    <row r="140" spans="1:9" x14ac:dyDescent="0.35">
      <c r="A140" s="70"/>
      <c r="B140"/>
      <c r="C140"/>
      <c r="D140"/>
      <c r="E140"/>
      <c r="F140"/>
      <c r="G140"/>
      <c r="H140"/>
      <c r="I140"/>
    </row>
    <row r="141" spans="1:9" x14ac:dyDescent="0.35">
      <c r="A141" s="70"/>
      <c r="B141"/>
      <c r="C141"/>
      <c r="D141"/>
      <c r="E141"/>
      <c r="F141"/>
      <c r="G141"/>
      <c r="H141"/>
      <c r="I141"/>
    </row>
    <row r="142" spans="1:9" x14ac:dyDescent="0.35">
      <c r="A142" s="70"/>
      <c r="B142"/>
      <c r="C142"/>
      <c r="D142"/>
      <c r="E142"/>
      <c r="F142"/>
      <c r="G142"/>
      <c r="H142"/>
      <c r="I142"/>
    </row>
    <row r="143" spans="1:9" x14ac:dyDescent="0.35">
      <c r="A143" s="70"/>
      <c r="B143"/>
      <c r="C143"/>
      <c r="D143"/>
      <c r="E143"/>
      <c r="F143"/>
      <c r="G143"/>
      <c r="H143"/>
      <c r="I143"/>
    </row>
    <row r="144" spans="1:9" x14ac:dyDescent="0.35">
      <c r="A144" s="70"/>
      <c r="B144"/>
      <c r="C144"/>
      <c r="D144"/>
      <c r="E144"/>
      <c r="F144"/>
      <c r="G144"/>
      <c r="H144"/>
      <c r="I144"/>
    </row>
    <row r="145" spans="1:9" x14ac:dyDescent="0.35">
      <c r="A145" s="70"/>
      <c r="B145"/>
      <c r="C145"/>
      <c r="D145"/>
      <c r="E145"/>
      <c r="F145"/>
      <c r="G145"/>
      <c r="H145"/>
      <c r="I145"/>
    </row>
    <row r="146" spans="1:9" x14ac:dyDescent="0.35">
      <c r="A146" s="70"/>
      <c r="B146"/>
      <c r="C146"/>
      <c r="D146"/>
      <c r="E146"/>
      <c r="F146"/>
      <c r="G146"/>
      <c r="H146"/>
      <c r="I146"/>
    </row>
    <row r="147" spans="1:9" x14ac:dyDescent="0.35">
      <c r="A147" s="70"/>
      <c r="B147"/>
      <c r="C147"/>
      <c r="D147"/>
      <c r="E147"/>
      <c r="F147"/>
      <c r="G147"/>
      <c r="H147"/>
      <c r="I147"/>
    </row>
    <row r="148" spans="1:9" x14ac:dyDescent="0.35">
      <c r="A148" s="70"/>
      <c r="B148"/>
      <c r="C148"/>
      <c r="D148"/>
      <c r="E148"/>
      <c r="F148"/>
      <c r="G148"/>
      <c r="H148"/>
      <c r="I148"/>
    </row>
    <row r="149" spans="1:9" x14ac:dyDescent="0.35">
      <c r="A149" s="70"/>
      <c r="B149"/>
      <c r="C149"/>
      <c r="D149"/>
      <c r="E149"/>
      <c r="F149"/>
      <c r="G149"/>
      <c r="H149"/>
      <c r="I149"/>
    </row>
    <row r="150" spans="1:9" x14ac:dyDescent="0.35">
      <c r="A150" s="70"/>
      <c r="B150"/>
      <c r="C150"/>
      <c r="D150"/>
      <c r="E150"/>
      <c r="F150"/>
      <c r="G150"/>
      <c r="H150"/>
      <c r="I150"/>
    </row>
    <row r="151" spans="1:9" x14ac:dyDescent="0.35">
      <c r="A151" s="70"/>
      <c r="B151"/>
      <c r="C151"/>
      <c r="D151"/>
      <c r="E151"/>
      <c r="F151"/>
      <c r="G151"/>
      <c r="H151"/>
      <c r="I151"/>
    </row>
    <row r="152" spans="1:9" x14ac:dyDescent="0.35">
      <c r="A152" s="70"/>
      <c r="B152"/>
      <c r="C152"/>
      <c r="D152"/>
      <c r="E152"/>
      <c r="F152"/>
      <c r="G152"/>
      <c r="H152"/>
      <c r="I152"/>
    </row>
    <row r="153" spans="1:9" x14ac:dyDescent="0.35">
      <c r="A153" s="70"/>
      <c r="B153"/>
      <c r="C153"/>
      <c r="D153"/>
      <c r="E153"/>
      <c r="F153"/>
      <c r="G153"/>
      <c r="H153"/>
      <c r="I153"/>
    </row>
    <row r="154" spans="1:9" x14ac:dyDescent="0.35">
      <c r="A154" s="70"/>
      <c r="B154"/>
      <c r="C154"/>
      <c r="D154"/>
      <c r="E154"/>
      <c r="F154"/>
      <c r="G154"/>
      <c r="H154"/>
      <c r="I154"/>
    </row>
    <row r="155" spans="1:9" x14ac:dyDescent="0.35">
      <c r="A155" s="70"/>
      <c r="B155"/>
      <c r="C155"/>
      <c r="D155"/>
      <c r="E155"/>
      <c r="F155"/>
      <c r="G155"/>
      <c r="H155"/>
      <c r="I155"/>
    </row>
    <row r="156" spans="1:9" x14ac:dyDescent="0.35">
      <c r="A156" s="70"/>
      <c r="B156"/>
      <c r="C156"/>
      <c r="D156"/>
      <c r="E156"/>
      <c r="F156"/>
      <c r="G156"/>
      <c r="H156"/>
      <c r="I156"/>
    </row>
    <row r="157" spans="1:9" x14ac:dyDescent="0.35">
      <c r="A157" s="70"/>
      <c r="B157"/>
      <c r="C157"/>
      <c r="D157"/>
      <c r="E157"/>
      <c r="F157"/>
      <c r="G157"/>
      <c r="H157"/>
      <c r="I157"/>
    </row>
    <row r="158" spans="1:9" x14ac:dyDescent="0.35">
      <c r="A158" s="70"/>
      <c r="B158"/>
      <c r="C158"/>
      <c r="D158"/>
      <c r="E158"/>
      <c r="F158"/>
      <c r="G158"/>
      <c r="H158"/>
      <c r="I158"/>
    </row>
    <row r="159" spans="1:9" x14ac:dyDescent="0.35">
      <c r="A159" s="70"/>
      <c r="B159"/>
      <c r="C159"/>
      <c r="D159"/>
      <c r="E159"/>
      <c r="F159"/>
      <c r="G159"/>
      <c r="H159"/>
      <c r="I159"/>
    </row>
    <row r="160" spans="1:9" x14ac:dyDescent="0.35">
      <c r="A160" s="70"/>
      <c r="B160"/>
      <c r="C160"/>
      <c r="D160"/>
      <c r="E160"/>
      <c r="F160"/>
      <c r="G160"/>
      <c r="H160"/>
      <c r="I160"/>
    </row>
    <row r="161" spans="1:9" x14ac:dyDescent="0.35">
      <c r="A161" s="70"/>
      <c r="B161"/>
      <c r="C161"/>
      <c r="D161"/>
      <c r="E161"/>
      <c r="F161"/>
      <c r="G161"/>
      <c r="H161"/>
      <c r="I161"/>
    </row>
    <row r="162" spans="1:9" x14ac:dyDescent="0.35">
      <c r="A162" s="70"/>
      <c r="B162"/>
      <c r="C162"/>
      <c r="D162"/>
      <c r="E162"/>
      <c r="F162"/>
      <c r="G162"/>
      <c r="H162"/>
      <c r="I162"/>
    </row>
    <row r="163" spans="1:9" x14ac:dyDescent="0.35">
      <c r="A163" s="70"/>
      <c r="B163"/>
      <c r="C163"/>
      <c r="D163"/>
      <c r="E163"/>
      <c r="F163"/>
      <c r="G163"/>
      <c r="H163"/>
      <c r="I163"/>
    </row>
    <row r="164" spans="1:9" x14ac:dyDescent="0.35">
      <c r="A164" s="70"/>
      <c r="B164"/>
      <c r="C164"/>
      <c r="D164"/>
      <c r="E164"/>
      <c r="F164"/>
      <c r="G164"/>
      <c r="H164"/>
      <c r="I164"/>
    </row>
    <row r="165" spans="1:9" x14ac:dyDescent="0.35">
      <c r="A165" s="70"/>
      <c r="B165"/>
      <c r="C165"/>
      <c r="D165"/>
      <c r="E165"/>
      <c r="F165"/>
      <c r="G165"/>
      <c r="H165"/>
      <c r="I165"/>
    </row>
    <row r="166" spans="1:9" x14ac:dyDescent="0.35">
      <c r="A166" s="70"/>
      <c r="B166"/>
      <c r="C166"/>
      <c r="D166"/>
      <c r="E166"/>
      <c r="F166"/>
      <c r="G166"/>
      <c r="H166"/>
      <c r="I166"/>
    </row>
    <row r="167" spans="1:9" x14ac:dyDescent="0.35">
      <c r="A167" s="70"/>
      <c r="B167"/>
      <c r="C167"/>
      <c r="D167"/>
      <c r="E167"/>
      <c r="F167"/>
      <c r="G167"/>
      <c r="H167"/>
      <c r="I167"/>
    </row>
    <row r="168" spans="1:9" x14ac:dyDescent="0.35">
      <c r="A168" s="70"/>
      <c r="B168"/>
      <c r="C168"/>
      <c r="D168"/>
      <c r="E168"/>
      <c r="F168"/>
      <c r="G168"/>
      <c r="H168"/>
      <c r="I168"/>
    </row>
    <row r="169" spans="1:9" x14ac:dyDescent="0.35">
      <c r="A169" s="70"/>
      <c r="B169"/>
      <c r="C169"/>
      <c r="D169"/>
      <c r="E169"/>
      <c r="F169"/>
      <c r="G169"/>
      <c r="H169"/>
      <c r="I169"/>
    </row>
    <row r="170" spans="1:9" x14ac:dyDescent="0.35">
      <c r="A170" s="70"/>
      <c r="B170"/>
      <c r="C170"/>
      <c r="D170"/>
      <c r="E170"/>
      <c r="F170"/>
      <c r="G170"/>
      <c r="H170"/>
      <c r="I170"/>
    </row>
    <row r="171" spans="1:9" x14ac:dyDescent="0.35">
      <c r="A171" s="70"/>
      <c r="B171"/>
      <c r="C171"/>
      <c r="D171"/>
      <c r="E171"/>
      <c r="F171"/>
      <c r="G171"/>
      <c r="H171"/>
      <c r="I171"/>
    </row>
  </sheetData>
  <sheetProtection algorithmName="SHA-512" hashValue="BwBiQO+fuLiH8UBgYwxgYJ08CY/nbEq/2MnjY+/xHif6gLvjXNjWg57fKMHG+4R8zgnJod7r6PrUCJtcwEPD9g==" saltValue="S/9/oA++KwVkLZqNxTW66A==" spinCount="100000" sheet="1" objects="1" scenarios="1"/>
  <mergeCells count="26">
    <mergeCell ref="C2:G2"/>
    <mergeCell ref="C3:G3"/>
    <mergeCell ref="C4:G4"/>
    <mergeCell ref="C5:G5"/>
    <mergeCell ref="A33:I33"/>
    <mergeCell ref="C14:G14"/>
    <mergeCell ref="C15:G15"/>
    <mergeCell ref="C16:G16"/>
    <mergeCell ref="C17:G17"/>
    <mergeCell ref="C18:G18"/>
    <mergeCell ref="A19:I19"/>
    <mergeCell ref="A8:I8"/>
    <mergeCell ref="A9:I9"/>
    <mergeCell ref="C10:G10"/>
    <mergeCell ref="A11:I11"/>
    <mergeCell ref="C12:G12"/>
    <mergeCell ref="C13:G13"/>
    <mergeCell ref="C22:G22"/>
    <mergeCell ref="C34:G34"/>
    <mergeCell ref="C48:G48"/>
    <mergeCell ref="C20:G20"/>
    <mergeCell ref="C21:G21"/>
    <mergeCell ref="C23:G23"/>
    <mergeCell ref="A24:I24"/>
    <mergeCell ref="C25:G25"/>
    <mergeCell ref="C32:G32"/>
  </mergeCells>
  <conditionalFormatting sqref="H12:H18">
    <cfRule type="containsText" dxfId="164" priority="13" operator="containsText" text="Areas requiring immediate action">
      <formula>NOT(ISERROR(SEARCH("Areas requiring immediate action",H12)))</formula>
    </cfRule>
    <cfRule type="containsText" dxfId="163" priority="14" operator="containsText" text="Areas requiring improvement">
      <formula>NOT(ISERROR(SEARCH("Areas requiring improvement",H12)))</formula>
    </cfRule>
    <cfRule type="containsText" dxfId="162" priority="15" operator="containsText" text="Areas of good practice">
      <formula>NOT(ISERROR(SEARCH("Areas of good practice",H12)))</formula>
    </cfRule>
  </conditionalFormatting>
  <conditionalFormatting sqref="H20:H23">
    <cfRule type="containsText" dxfId="161" priority="10" operator="containsText" text="Areas requiring immediate action">
      <formula>NOT(ISERROR(SEARCH("Areas requiring immediate action",H20)))</formula>
    </cfRule>
    <cfRule type="containsText" dxfId="160" priority="11" operator="containsText" text="Areas requiring improvement">
      <formula>NOT(ISERROR(SEARCH("Areas requiring improvement",H20)))</formula>
    </cfRule>
    <cfRule type="containsText" dxfId="159" priority="12" operator="containsText" text="Areas of good practice">
      <formula>NOT(ISERROR(SEARCH("Areas of good practice",H20)))</formula>
    </cfRule>
  </conditionalFormatting>
  <conditionalFormatting sqref="H27:H32">
    <cfRule type="containsText" dxfId="158" priority="7" operator="containsText" text="Areas requiring immediate action">
      <formula>NOT(ISERROR(SEARCH("Areas requiring immediate action",H27)))</formula>
    </cfRule>
    <cfRule type="containsText" dxfId="157" priority="8" operator="containsText" text="Areas requiring improvement">
      <formula>NOT(ISERROR(SEARCH("Areas requiring improvement",H27)))</formula>
    </cfRule>
    <cfRule type="containsText" dxfId="156" priority="9" operator="containsText" text="Areas of good practice">
      <formula>NOT(ISERROR(SEARCH("Areas of good practice",H27)))</formula>
    </cfRule>
  </conditionalFormatting>
  <conditionalFormatting sqref="H36:H48">
    <cfRule type="containsText" dxfId="155" priority="1" operator="containsText" text="Areas requiring immediate action">
      <formula>NOT(ISERROR(SEARCH("Areas requiring immediate action",H36)))</formula>
    </cfRule>
    <cfRule type="containsText" dxfId="154" priority="2" operator="containsText" text="Areas requiring improvement">
      <formula>NOT(ISERROR(SEARCH("Areas requiring improvement",H36)))</formula>
    </cfRule>
    <cfRule type="containsText" dxfId="153" priority="3" operator="containsText" text="Areas of good practice">
      <formula>NOT(ISERROR(SEARCH("Areas of good practice",H36)))</formula>
    </cfRule>
  </conditionalFormatting>
  <dataValidations count="2">
    <dataValidation type="list" allowBlank="1" showInputMessage="1" showErrorMessage="1" sqref="H12:H17 H20:H22 H27:H31 H36:H47" xr:uid="{15A936B1-5FB5-4E69-9D77-9DF64326AB8E}">
      <formula1>"Areas of good practice,Areas requiring improvement,Areas requiring immediate action,NA"</formula1>
    </dataValidation>
    <dataValidation type="list" allowBlank="1" showInputMessage="1" showErrorMessage="1" sqref="C12:G17 C20:G22 C27:G31 C36:G47" xr:uid="{C727C0E4-6DF1-4B61-99E9-8052C1901BAA}">
      <formula1>"Yes, No, NA, Not Observed"</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571EE-773E-492C-9753-4D0131297A01}">
  <sheetPr codeName="Sheet7"/>
  <dimension ref="A1:K138"/>
  <sheetViews>
    <sheetView showGridLines="0" topLeftCell="A8" zoomScale="70" zoomScaleNormal="70" workbookViewId="0">
      <selection activeCell="C26" sqref="C26"/>
    </sheetView>
  </sheetViews>
  <sheetFormatPr defaultColWidth="9.1796875" defaultRowHeight="14.5" x14ac:dyDescent="0.35"/>
  <cols>
    <col min="1" max="1" width="8.453125" style="42" bestFit="1" customWidth="1"/>
    <col min="2" max="2" width="59" style="42" customWidth="1"/>
    <col min="3" max="4" width="40.453125" style="42" customWidth="1"/>
    <col min="5" max="5" width="53" style="42" customWidth="1"/>
    <col min="6" max="7" width="22.1796875" hidden="1" customWidth="1"/>
    <col min="8" max="8" width="18.1796875" customWidth="1"/>
    <col min="9" max="9" width="19" customWidth="1"/>
    <col min="10" max="10" width="18.7265625" customWidth="1"/>
    <col min="11" max="11" width="13.81640625" customWidth="1"/>
  </cols>
  <sheetData>
    <row r="1" spans="1:11" x14ac:dyDescent="0.35">
      <c r="A1" s="52"/>
      <c r="B1" s="53"/>
      <c r="C1" s="53"/>
      <c r="D1" s="53"/>
      <c r="E1" s="53"/>
      <c r="F1" s="42"/>
    </row>
    <row r="2" spans="1:11" ht="25" x14ac:dyDescent="0.35">
      <c r="A2" s="52"/>
      <c r="B2" s="68" t="s">
        <v>98</v>
      </c>
      <c r="C2" s="24"/>
      <c r="D2" s="62"/>
      <c r="E2" s="62"/>
      <c r="F2" s="42"/>
    </row>
    <row r="3" spans="1:11" ht="25.5" thickBot="1" x14ac:dyDescent="0.4">
      <c r="A3" s="52"/>
      <c r="B3" s="68" t="s">
        <v>97</v>
      </c>
      <c r="C3" s="24"/>
      <c r="D3" s="62"/>
      <c r="E3" s="62"/>
      <c r="F3" s="42"/>
    </row>
    <row r="4" spans="1:11" ht="28.5" thickBot="1" x14ac:dyDescent="0.4">
      <c r="A4" s="52"/>
      <c r="B4" s="68" t="s">
        <v>99</v>
      </c>
      <c r="C4" s="24"/>
      <c r="D4" s="62"/>
      <c r="E4" s="62"/>
      <c r="F4" s="42"/>
      <c r="G4" s="64" t="s">
        <v>89</v>
      </c>
      <c r="H4" s="86" t="s">
        <v>89</v>
      </c>
      <c r="I4" s="87" t="s">
        <v>90</v>
      </c>
      <c r="J4" s="88" t="s">
        <v>91</v>
      </c>
      <c r="K4" s="90" t="s">
        <v>88</v>
      </c>
    </row>
    <row r="5" spans="1:11" ht="25" x14ac:dyDescent="0.35">
      <c r="A5" s="52"/>
      <c r="B5" s="61" t="s">
        <v>100</v>
      </c>
      <c r="C5" s="25"/>
      <c r="D5" s="59"/>
      <c r="E5" s="59"/>
      <c r="F5" s="42"/>
    </row>
    <row r="6" spans="1:11" x14ac:dyDescent="0.35">
      <c r="A6" s="52"/>
      <c r="B6" s="53"/>
      <c r="C6" s="53"/>
      <c r="D6" s="53"/>
      <c r="E6" s="53"/>
      <c r="F6" s="42"/>
    </row>
    <row r="7" spans="1:11" ht="15" thickBot="1" x14ac:dyDescent="0.4">
      <c r="A7" s="52"/>
      <c r="B7" s="53"/>
      <c r="C7" s="53"/>
      <c r="D7" s="53"/>
      <c r="E7" s="53"/>
      <c r="F7" s="42"/>
    </row>
    <row r="8" spans="1:11" ht="98.25" customHeight="1" x14ac:dyDescent="0.35">
      <c r="A8" s="132" t="s">
        <v>16</v>
      </c>
      <c r="B8" s="133"/>
      <c r="C8" s="133"/>
      <c r="D8" s="133"/>
      <c r="E8" s="134"/>
    </row>
    <row r="9" spans="1:11" ht="36.75" customHeight="1" x14ac:dyDescent="0.35">
      <c r="A9" s="135" t="s">
        <v>26</v>
      </c>
      <c r="B9" s="135"/>
      <c r="C9" s="135"/>
      <c r="D9" s="135"/>
      <c r="E9" s="135"/>
    </row>
    <row r="10" spans="1:11" ht="26.25" customHeight="1" x14ac:dyDescent="0.35">
      <c r="A10" s="54"/>
      <c r="B10" s="55" t="s">
        <v>13</v>
      </c>
      <c r="C10" s="56" t="s">
        <v>167</v>
      </c>
      <c r="D10" s="56" t="s">
        <v>18</v>
      </c>
      <c r="E10" s="57" t="s">
        <v>19</v>
      </c>
    </row>
    <row r="11" spans="1:11" ht="25.5" customHeight="1" x14ac:dyDescent="0.35">
      <c r="A11" s="136"/>
      <c r="B11" s="136"/>
      <c r="C11" s="136"/>
      <c r="D11" s="136"/>
      <c r="E11" s="136"/>
    </row>
    <row r="12" spans="1:11" ht="51" customHeight="1" x14ac:dyDescent="0.35">
      <c r="A12" s="47"/>
      <c r="B12" s="48" t="s">
        <v>105</v>
      </c>
      <c r="C12" s="15"/>
      <c r="D12" s="17"/>
      <c r="E12" s="18"/>
      <c r="F12" s="46"/>
      <c r="G12" t="e">
        <f>COUNTIF(#REF!,F12)</f>
        <v>#REF!</v>
      </c>
    </row>
    <row r="13" spans="1:11" ht="49.9" customHeight="1" x14ac:dyDescent="0.35">
      <c r="A13" s="47"/>
      <c r="B13" s="48" t="s">
        <v>106</v>
      </c>
      <c r="C13" s="15"/>
      <c r="D13" s="17"/>
      <c r="E13" s="18"/>
      <c r="F13" s="46" t="s">
        <v>14</v>
      </c>
      <c r="G13" t="e">
        <f>COUNTIF(#REF!,F13)</f>
        <v>#REF!</v>
      </c>
    </row>
    <row r="14" spans="1:11" ht="40.5" customHeight="1" x14ac:dyDescent="0.35">
      <c r="A14" s="49"/>
      <c r="B14" s="48" t="s">
        <v>107</v>
      </c>
      <c r="C14" s="15"/>
      <c r="D14" s="17"/>
      <c r="E14" s="19"/>
      <c r="F14" s="46" t="s">
        <v>15</v>
      </c>
      <c r="G14" t="e">
        <f>COUNTIF(#REF!,F14)</f>
        <v>#REF!</v>
      </c>
    </row>
    <row r="15" spans="1:11" ht="60.75" customHeight="1" thickBot="1" x14ac:dyDescent="0.4">
      <c r="A15" s="49"/>
      <c r="B15" s="48" t="s">
        <v>27</v>
      </c>
      <c r="C15" s="15"/>
      <c r="D15" s="17"/>
      <c r="E15" s="18"/>
      <c r="F15" s="46" t="s">
        <v>21</v>
      </c>
      <c r="G15" t="e">
        <f>COUNTIF(#REF!,F15)</f>
        <v>#REF!</v>
      </c>
    </row>
    <row r="16" spans="1:11" ht="27" customHeight="1" thickBot="1" x14ac:dyDescent="0.4">
      <c r="A16" s="47"/>
      <c r="B16" s="45" t="s">
        <v>121</v>
      </c>
      <c r="C16" s="129">
        <f>IFERROR(COUNTIF(C12:C15,"Yes")/(COUNTIF(C12:C15,"Yes")+COUNTIF(C12:C15,"No")),0)</f>
        <v>0</v>
      </c>
      <c r="D16" s="131"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 D12="Areas of good practice","Areas of good practice",D13="Areas of good practice","Areas of good practice",D14="Areas of good practice","Areas of good practice",D15="Areas of good practice","Areas of good practice", TRUE,"NA")</f>
        <v>NA</v>
      </c>
      <c r="E16" s="19"/>
    </row>
    <row r="17" spans="1:5" x14ac:dyDescent="0.35">
      <c r="A17" s="13"/>
      <c r="B17" s="13"/>
      <c r="C17" s="13"/>
      <c r="D17" s="13"/>
      <c r="E17" s="13"/>
    </row>
    <row r="18" spans="1:5" x14ac:dyDescent="0.35">
      <c r="A18" s="13"/>
      <c r="B18" s="13"/>
      <c r="C18" s="13"/>
      <c r="D18" s="13"/>
      <c r="E18" s="13"/>
    </row>
    <row r="19" spans="1:5" x14ac:dyDescent="0.35">
      <c r="A19" s="13"/>
      <c r="B19" s="13"/>
      <c r="C19" s="13"/>
      <c r="D19" s="13"/>
      <c r="E19" s="13"/>
    </row>
    <row r="20" spans="1:5" x14ac:dyDescent="0.35">
      <c r="A20" s="13"/>
      <c r="B20" s="13"/>
      <c r="C20" s="13"/>
      <c r="D20" s="13"/>
      <c r="E20" s="13"/>
    </row>
    <row r="21" spans="1:5" x14ac:dyDescent="0.35">
      <c r="A21" s="13"/>
      <c r="B21" s="13"/>
      <c r="C21" s="13"/>
      <c r="D21" s="13"/>
      <c r="E21" s="13"/>
    </row>
    <row r="22" spans="1:5" x14ac:dyDescent="0.35">
      <c r="A22" s="13"/>
      <c r="B22" s="13"/>
      <c r="C22" s="13"/>
      <c r="D22" s="13"/>
      <c r="E22" s="13"/>
    </row>
    <row r="23" spans="1:5" x14ac:dyDescent="0.35">
      <c r="A23"/>
      <c r="B23"/>
      <c r="C23"/>
      <c r="D23"/>
      <c r="E23"/>
    </row>
    <row r="24" spans="1:5" x14ac:dyDescent="0.35">
      <c r="A24"/>
      <c r="B24"/>
      <c r="C24"/>
      <c r="D24"/>
      <c r="E24"/>
    </row>
    <row r="25" spans="1:5" x14ac:dyDescent="0.35">
      <c r="A25"/>
      <c r="B25"/>
      <c r="C25"/>
      <c r="D25"/>
      <c r="E25"/>
    </row>
    <row r="26" spans="1:5" x14ac:dyDescent="0.35">
      <c r="A26"/>
      <c r="B26"/>
      <c r="C26"/>
      <c r="D26"/>
      <c r="E26"/>
    </row>
    <row r="27" spans="1:5" x14ac:dyDescent="0.35">
      <c r="A27"/>
      <c r="B27"/>
      <c r="C27"/>
      <c r="D27"/>
      <c r="E27"/>
    </row>
    <row r="28" spans="1:5" x14ac:dyDescent="0.35">
      <c r="A28"/>
      <c r="B28"/>
      <c r="C28"/>
      <c r="D28"/>
      <c r="E28"/>
    </row>
    <row r="29" spans="1:5" x14ac:dyDescent="0.35">
      <c r="A29"/>
      <c r="B29"/>
      <c r="C29"/>
      <c r="D29"/>
      <c r="E29"/>
    </row>
    <row r="30" spans="1:5" x14ac:dyDescent="0.35">
      <c r="A30"/>
      <c r="B30"/>
      <c r="C30"/>
      <c r="D30"/>
      <c r="E30"/>
    </row>
    <row r="31" spans="1:5" x14ac:dyDescent="0.35">
      <c r="A31"/>
      <c r="B31"/>
      <c r="C31"/>
      <c r="D31"/>
      <c r="E31"/>
    </row>
    <row r="32" spans="1:5" x14ac:dyDescent="0.35">
      <c r="A32"/>
      <c r="B32"/>
      <c r="C32"/>
      <c r="D32"/>
      <c r="E32"/>
    </row>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sheetData>
  <sheetProtection algorithmName="SHA-512" hashValue="mAjAfm4tCcqgzAo4s+ASGGY4QaKqbWYUTf3pGomDRfsF38bdrUbHprOtWfJbk7tZrm+bTAHoGRjcC3Syr0sr0w==" saltValue="c3TTTUCLzM/MHJW85MLpLg==" spinCount="100000" sheet="1" objects="1" scenarios="1"/>
  <mergeCells count="3">
    <mergeCell ref="A8:E8"/>
    <mergeCell ref="A9:E9"/>
    <mergeCell ref="A11:E11"/>
  </mergeCells>
  <conditionalFormatting sqref="D12:D16">
    <cfRule type="containsText" dxfId="152" priority="1" operator="containsText" text="Areas requiring immediate action">
      <formula>NOT(ISERROR(SEARCH("Areas requiring immediate action",D12)))</formula>
    </cfRule>
    <cfRule type="containsText" dxfId="151" priority="2" operator="containsText" text="Areas requiring improvement">
      <formula>NOT(ISERROR(SEARCH("Areas requiring improvement",D12)))</formula>
    </cfRule>
    <cfRule type="containsText" dxfId="150" priority="3" operator="containsText" text="Areas of good practice">
      <formula>NOT(ISERROR(SEARCH("Areas of good practice",D12)))</formula>
    </cfRule>
  </conditionalFormatting>
  <conditionalFormatting sqref="F12:F15">
    <cfRule type="cellIs" dxfId="149" priority="16" operator="equal">
      <formula>"3. Compliant"</formula>
    </cfRule>
    <cfRule type="cellIs" dxfId="148" priority="17" operator="equal">
      <formula>"2. Partially compliant"</formula>
    </cfRule>
    <cfRule type="cellIs" dxfId="147" priority="18" operator="equal">
      <formula>"1. Non-compliant"</formula>
    </cfRule>
  </conditionalFormatting>
  <dataValidations count="3">
    <dataValidation type="list" allowBlank="1" showInputMessage="1" showErrorMessage="1" sqref="F12:F15" xr:uid="{6AE69F80-19F9-45CE-AF4F-E9ACBC5250A6}">
      <formula1>"0. Not applicable, 1. Non-compliant, 2. Partially compliant, 3. Compliant"</formula1>
    </dataValidation>
    <dataValidation type="list" allowBlank="1" showInputMessage="1" showErrorMessage="1" sqref="D12:D15" xr:uid="{CE0B6CFD-859F-4826-A9FC-52A2975D5B8F}">
      <formula1>"Areas of good practice,Areas requiring improvement,Areas requiring immediate action,NA"</formula1>
    </dataValidation>
    <dataValidation type="list" allowBlank="1" showInputMessage="1" showErrorMessage="1" sqref="C12:C15" xr:uid="{74693C44-D467-4895-BAE0-111AE9099BB4}">
      <formula1>"Yes, No, NA, Not Observed"</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018EF-AA50-4EC9-A34C-32615E1D04DB}">
  <sheetPr codeName="Sheet8"/>
  <dimension ref="A1:K145"/>
  <sheetViews>
    <sheetView showGridLines="0" zoomScale="69" zoomScaleNormal="69" workbookViewId="0">
      <selection activeCell="C18" sqref="C18"/>
    </sheetView>
  </sheetViews>
  <sheetFormatPr defaultColWidth="9.1796875" defaultRowHeight="14" x14ac:dyDescent="0.3"/>
  <cols>
    <col min="1" max="1" width="8.453125" style="53" bestFit="1" customWidth="1"/>
    <col min="2" max="2" width="59" style="53" customWidth="1"/>
    <col min="3" max="3" width="37" style="53" customWidth="1"/>
    <col min="4" max="4" width="41.1796875" style="53" customWidth="1"/>
    <col min="5" max="5" width="53" style="53" customWidth="1"/>
    <col min="6" max="7" width="22.1796875" style="13" hidden="1" customWidth="1"/>
    <col min="8" max="8" width="17.54296875" style="13" customWidth="1"/>
    <col min="9" max="9" width="18.81640625" style="13" customWidth="1"/>
    <col min="10" max="10" width="18.54296875" style="13" customWidth="1"/>
    <col min="11" max="11" width="17" style="13" customWidth="1"/>
    <col min="12" max="16384" width="9.1796875" style="13"/>
  </cols>
  <sheetData>
    <row r="1" spans="1:11" x14ac:dyDescent="0.3">
      <c r="A1" s="52"/>
      <c r="F1" s="53"/>
      <c r="G1" s="53"/>
    </row>
    <row r="2" spans="1:11" ht="29.25" customHeight="1" x14ac:dyDescent="0.3">
      <c r="A2" s="52"/>
      <c r="B2" s="68" t="s">
        <v>98</v>
      </c>
      <c r="C2" s="24"/>
      <c r="D2" s="62"/>
      <c r="E2" s="62"/>
      <c r="F2" s="62"/>
      <c r="G2" s="53"/>
    </row>
    <row r="3" spans="1:11" ht="25.5" thickBot="1" x14ac:dyDescent="0.35">
      <c r="A3" s="52"/>
      <c r="B3" s="68" t="s">
        <v>97</v>
      </c>
      <c r="C3" s="24"/>
      <c r="D3" s="62"/>
      <c r="E3" s="62"/>
      <c r="F3" s="62"/>
      <c r="G3" s="53"/>
    </row>
    <row r="4" spans="1:11" ht="33.75" customHeight="1" thickBot="1" x14ac:dyDescent="0.35">
      <c r="A4" s="52"/>
      <c r="B4" s="68" t="s">
        <v>99</v>
      </c>
      <c r="C4" s="24"/>
      <c r="D4" s="62"/>
      <c r="E4" s="62"/>
      <c r="F4" s="62"/>
      <c r="G4" s="53"/>
      <c r="H4" s="86" t="s">
        <v>89</v>
      </c>
      <c r="I4" s="87" t="s">
        <v>90</v>
      </c>
      <c r="J4" s="88" t="s">
        <v>91</v>
      </c>
      <c r="K4" s="90" t="s">
        <v>88</v>
      </c>
    </row>
    <row r="5" spans="1:11" ht="28.5" customHeight="1" x14ac:dyDescent="0.3">
      <c r="A5" s="52"/>
      <c r="B5" s="61" t="s">
        <v>100</v>
      </c>
      <c r="C5" s="25"/>
      <c r="D5" s="59"/>
      <c r="E5" s="59"/>
      <c r="F5" s="59"/>
      <c r="G5" s="53"/>
    </row>
    <row r="6" spans="1:11" x14ac:dyDescent="0.3">
      <c r="A6" s="52"/>
      <c r="F6" s="53"/>
      <c r="G6" s="53"/>
    </row>
    <row r="7" spans="1:11" ht="14.5" thickBot="1" x14ac:dyDescent="0.35">
      <c r="A7" s="52"/>
      <c r="F7" s="53"/>
      <c r="G7" s="53"/>
    </row>
    <row r="8" spans="1:11" ht="98.25" customHeight="1" x14ac:dyDescent="0.3">
      <c r="A8" s="132" t="s">
        <v>16</v>
      </c>
      <c r="B8" s="133"/>
      <c r="C8" s="133"/>
      <c r="D8" s="133"/>
      <c r="E8" s="134"/>
    </row>
    <row r="9" spans="1:11" ht="36.75" customHeight="1" x14ac:dyDescent="0.3">
      <c r="A9" s="135" t="s">
        <v>28</v>
      </c>
      <c r="B9" s="135"/>
      <c r="C9" s="135"/>
      <c r="D9" s="135"/>
      <c r="E9" s="135"/>
    </row>
    <row r="10" spans="1:11" ht="26.25" customHeight="1" x14ac:dyDescent="0.3">
      <c r="A10" s="54"/>
      <c r="B10" s="55" t="s">
        <v>13</v>
      </c>
      <c r="C10" s="56" t="s">
        <v>167</v>
      </c>
      <c r="D10" s="56" t="s">
        <v>111</v>
      </c>
      <c r="E10" s="57" t="s">
        <v>19</v>
      </c>
    </row>
    <row r="11" spans="1:11" ht="25.5" customHeight="1" x14ac:dyDescent="0.3">
      <c r="A11" s="136" t="s">
        <v>108</v>
      </c>
      <c r="B11" s="136"/>
      <c r="C11" s="136"/>
      <c r="D11" s="136"/>
      <c r="E11" s="136"/>
    </row>
    <row r="12" spans="1:11" ht="54.75" customHeight="1" x14ac:dyDescent="0.3">
      <c r="A12" s="47"/>
      <c r="B12" s="48" t="s">
        <v>144</v>
      </c>
      <c r="C12" s="15"/>
      <c r="D12" s="17"/>
      <c r="E12" s="18"/>
      <c r="F12" s="92"/>
      <c r="G12" s="13" t="e">
        <f>COUNTIF(#REF!,F12)</f>
        <v>#REF!</v>
      </c>
    </row>
    <row r="13" spans="1:11" ht="49.9" customHeight="1" x14ac:dyDescent="0.3">
      <c r="A13" s="47"/>
      <c r="B13" s="48" t="s">
        <v>29</v>
      </c>
      <c r="C13" s="15"/>
      <c r="D13" s="17"/>
      <c r="E13" s="18"/>
      <c r="F13" s="92" t="s">
        <v>14</v>
      </c>
      <c r="G13" s="13" t="e">
        <f>COUNTIF(#REF!,F13)</f>
        <v>#REF!</v>
      </c>
    </row>
    <row r="14" spans="1:11" ht="50" customHeight="1" x14ac:dyDescent="0.3">
      <c r="A14" s="49"/>
      <c r="B14" s="48" t="s">
        <v>190</v>
      </c>
      <c r="C14" s="15"/>
      <c r="D14" s="17"/>
      <c r="E14" s="19"/>
      <c r="F14" s="92" t="s">
        <v>15</v>
      </c>
      <c r="G14" s="13" t="e">
        <f>COUNTIF(#REF!,F14)</f>
        <v>#REF!</v>
      </c>
    </row>
    <row r="15" spans="1:11" ht="28" x14ac:dyDescent="0.3">
      <c r="A15" s="49"/>
      <c r="B15" s="51" t="s">
        <v>30</v>
      </c>
      <c r="C15" s="16"/>
      <c r="D15" s="17"/>
      <c r="E15" s="18"/>
      <c r="F15" s="92" t="s">
        <v>21</v>
      </c>
      <c r="G15" s="13" t="e">
        <f>COUNTIF(#REF!,F15)</f>
        <v>#REF!</v>
      </c>
    </row>
    <row r="16" spans="1:11" ht="56" x14ac:dyDescent="0.3">
      <c r="A16" s="94"/>
      <c r="B16" s="48" t="s">
        <v>145</v>
      </c>
      <c r="C16" s="15"/>
      <c r="D16" s="17"/>
      <c r="E16" s="19"/>
    </row>
    <row r="17" spans="1:7" ht="52.5" customHeight="1" thickBot="1" x14ac:dyDescent="0.35">
      <c r="A17" s="91"/>
      <c r="B17" s="95" t="s">
        <v>146</v>
      </c>
      <c r="C17" s="35"/>
      <c r="D17" s="17"/>
      <c r="E17" s="19"/>
    </row>
    <row r="18" spans="1:7" ht="39.75" customHeight="1" thickBot="1" x14ac:dyDescent="0.35">
      <c r="A18" s="91"/>
      <c r="B18" s="45" t="s">
        <v>121</v>
      </c>
      <c r="C18" s="129">
        <f>IFERROR(COUNTIF(C12:C17,"Yes")/(COUNTIF(C12:C17,"Yes")+COUNTIF(C12:C17,"No")),0)</f>
        <v>0</v>
      </c>
      <c r="D18" s="131" t="str" cm="1">
        <f t="array" ref="D18">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practice",TRUE,"NA")</f>
        <v>NA</v>
      </c>
      <c r="E18" s="19"/>
    </row>
    <row r="19" spans="1:7" ht="27" customHeight="1" x14ac:dyDescent="0.3">
      <c r="A19" s="156" t="s">
        <v>31</v>
      </c>
      <c r="B19" s="157"/>
      <c r="C19" s="158"/>
      <c r="D19" s="158"/>
      <c r="E19" s="158"/>
    </row>
    <row r="20" spans="1:7" ht="70" x14ac:dyDescent="0.3">
      <c r="A20" s="49"/>
      <c r="B20" s="48" t="s">
        <v>147</v>
      </c>
      <c r="C20" s="15"/>
      <c r="D20" s="17"/>
      <c r="E20" s="18"/>
    </row>
    <row r="21" spans="1:7" ht="67.5" customHeight="1" x14ac:dyDescent="0.3">
      <c r="A21" s="47"/>
      <c r="B21" s="81" t="s">
        <v>32</v>
      </c>
      <c r="C21" s="36"/>
      <c r="D21" s="17"/>
      <c r="E21" s="22"/>
    </row>
    <row r="22" spans="1:7" ht="65.25" customHeight="1" x14ac:dyDescent="0.3">
      <c r="A22" s="47"/>
      <c r="B22" s="48" t="s">
        <v>109</v>
      </c>
      <c r="C22" s="15"/>
      <c r="D22" s="17"/>
      <c r="E22" s="23"/>
      <c r="F22" s="92"/>
      <c r="G22" s="13" t="e">
        <f>COUNTIF(#REF!,F22)</f>
        <v>#REF!</v>
      </c>
    </row>
    <row r="23" spans="1:7" ht="65.25" customHeight="1" thickBot="1" x14ac:dyDescent="0.35">
      <c r="A23" s="47"/>
      <c r="B23" s="48" t="s">
        <v>110</v>
      </c>
      <c r="C23" s="15"/>
      <c r="D23" s="17"/>
      <c r="E23" s="23"/>
      <c r="F23" s="93"/>
    </row>
    <row r="24" spans="1:7" ht="35.25" customHeight="1" thickBot="1" x14ac:dyDescent="0.35">
      <c r="A24" s="91"/>
      <c r="B24" s="45" t="s">
        <v>121</v>
      </c>
      <c r="C24" s="129">
        <f>IFERROR(COUNTIF(C20:C23,"Yes")/(COUNTIF(C20:C23,"Yes")+COUNTIF(C20:C23,"No")),0)</f>
        <v>0</v>
      </c>
      <c r="D24" s="131" t="str" cm="1">
        <f t="array" ref="D24">_xlfn.IFS(D20="Areas requiring immediate action","Areas requiring immediate action",D21="Areas requiring immediate action","Areas requiring immediate action",D22="Areas requiring immediate action","Areas requiring immediate action",D23="Areas requiring immediate action","Areas requiring immediate action", D20="Areas requiring improvement","Areas requiring improvement",D21="Areas requiring improvement","Areas requiring improvement",D22="Areas requiring improvement","Areas requiring improvement",D23="Areas requiring improvement","Areas requiring improvement", D20="Areas of good practice","Areas of good practice",D21="Areas of good practice","Areas of good practice",D22="Areas of good practice","Areas of good practice",D23="Areas of good practice","Areas of good practice", TRUE,"NA")</f>
        <v>NA</v>
      </c>
      <c r="E24" s="19"/>
    </row>
    <row r="25" spans="1:7" x14ac:dyDescent="0.3">
      <c r="A25" s="13"/>
      <c r="B25" s="13"/>
      <c r="C25" s="13"/>
      <c r="D25" s="13"/>
      <c r="E25" s="13"/>
    </row>
    <row r="26" spans="1:7" x14ac:dyDescent="0.3">
      <c r="A26" s="13"/>
      <c r="B26" s="13"/>
      <c r="C26" s="13"/>
      <c r="D26" s="13"/>
      <c r="E26" s="13"/>
    </row>
    <row r="27" spans="1:7" x14ac:dyDescent="0.3">
      <c r="A27" s="13"/>
      <c r="B27" s="13"/>
      <c r="C27" s="13"/>
      <c r="D27" s="13"/>
      <c r="E27" s="13"/>
    </row>
    <row r="28" spans="1:7" x14ac:dyDescent="0.3">
      <c r="A28" s="13"/>
      <c r="B28" s="13"/>
      <c r="C28" s="13"/>
      <c r="D28" s="13"/>
      <c r="E28" s="13"/>
    </row>
    <row r="29" spans="1:7" x14ac:dyDescent="0.3">
      <c r="A29" s="13"/>
      <c r="B29" s="13"/>
      <c r="C29" s="13"/>
      <c r="D29" s="13"/>
      <c r="E29" s="13"/>
    </row>
    <row r="30" spans="1:7" x14ac:dyDescent="0.3">
      <c r="A30" s="13"/>
      <c r="B30" s="13"/>
      <c r="C30" s="13"/>
      <c r="D30" s="13"/>
      <c r="E30" s="13"/>
    </row>
    <row r="31" spans="1:7" x14ac:dyDescent="0.3">
      <c r="A31" s="13"/>
      <c r="B31" s="13"/>
      <c r="C31" s="13"/>
      <c r="D31" s="13"/>
      <c r="E31" s="13"/>
    </row>
    <row r="32" spans="1:7"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sheetData>
  <sheetProtection algorithmName="SHA-512" hashValue="sMPHvB41iohd5AyIjt0o8KBnlExBQNKzJOhdAjW7oHsXHdH2Mahojgj/onAZwpibdIo4eP1HcSnaHYhyZc6M1w==" saltValue="JAKuuoDurhZBlm9ZPEgUlA==" spinCount="100000" sheet="1" objects="1" scenarios="1"/>
  <mergeCells count="4">
    <mergeCell ref="A19:E19"/>
    <mergeCell ref="A8:E8"/>
    <mergeCell ref="A9:E9"/>
    <mergeCell ref="A11:E11"/>
  </mergeCells>
  <conditionalFormatting sqref="D12:D18">
    <cfRule type="containsText" dxfId="146" priority="4" operator="containsText" text="Areas requiring immediate action">
      <formula>NOT(ISERROR(SEARCH("Areas requiring immediate action",D12)))</formula>
    </cfRule>
    <cfRule type="containsText" dxfId="145" priority="5" operator="containsText" text="Areas requiring improvement">
      <formula>NOT(ISERROR(SEARCH("Areas requiring improvement",D12)))</formula>
    </cfRule>
    <cfRule type="containsText" dxfId="144" priority="6" operator="containsText" text="Areas of good practice">
      <formula>NOT(ISERROR(SEARCH("Areas of good practice",D12)))</formula>
    </cfRule>
  </conditionalFormatting>
  <conditionalFormatting sqref="D20:D24">
    <cfRule type="containsText" dxfId="143" priority="1" operator="containsText" text="Areas requiring immediate action">
      <formula>NOT(ISERROR(SEARCH("Areas requiring immediate action",D20)))</formula>
    </cfRule>
    <cfRule type="containsText" dxfId="142" priority="2" operator="containsText" text="Areas requiring improvement">
      <formula>NOT(ISERROR(SEARCH("Areas requiring improvement",D20)))</formula>
    </cfRule>
    <cfRule type="containsText" dxfId="141" priority="3" operator="containsText" text="Areas of good practice">
      <formula>NOT(ISERROR(SEARCH("Areas of good practice",D20)))</formula>
    </cfRule>
  </conditionalFormatting>
  <conditionalFormatting sqref="F12:F15">
    <cfRule type="cellIs" dxfId="140" priority="34" operator="equal">
      <formula>"3. Compliant"</formula>
    </cfRule>
    <cfRule type="cellIs" dxfId="139" priority="35" operator="equal">
      <formula>"2. Partially compliant"</formula>
    </cfRule>
    <cfRule type="cellIs" dxfId="138" priority="36" operator="equal">
      <formula>"1. Non-compliant"</formula>
    </cfRule>
  </conditionalFormatting>
  <conditionalFormatting sqref="F22:F23">
    <cfRule type="cellIs" dxfId="137" priority="31" operator="equal">
      <formula>"3. Compliant"</formula>
    </cfRule>
    <cfRule type="cellIs" dxfId="136" priority="32" operator="equal">
      <formula>"2. Partially compliant"</formula>
    </cfRule>
    <cfRule type="cellIs" dxfId="135" priority="33" operator="equal">
      <formula>"1. Non-compliant"</formula>
    </cfRule>
  </conditionalFormatting>
  <dataValidations count="3">
    <dataValidation type="list" allowBlank="1" showInputMessage="1" showErrorMessage="1" sqref="F12:F15 F22:F23" xr:uid="{6AAEFB3C-E465-4BDC-9A67-89E76EAD5717}">
      <formula1>"0. Not applicable, 1. Non-compliant, 2. Partially compliant, 3. Compliant"</formula1>
    </dataValidation>
    <dataValidation type="list" allowBlank="1" showInputMessage="1" showErrorMessage="1" sqref="D12:D17 D20:D23" xr:uid="{434AFCB3-46BC-49C3-BCD2-AC0B93766FAB}">
      <formula1>"Areas of good practice,Areas requiring improvement,Areas requiring immediate action,NA"</formula1>
    </dataValidation>
    <dataValidation type="list" allowBlank="1" showInputMessage="1" showErrorMessage="1" sqref="C12:C17 C20:C23" xr:uid="{514018AE-6777-4230-9107-6C0382907D2E}">
      <formula1>"Yes, No, NA, Not Observed"</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D2B2C-A948-4293-809D-8E1BC1C71B1A}">
  <sheetPr codeName="Sheet9"/>
  <dimension ref="A1:K159"/>
  <sheetViews>
    <sheetView showGridLines="0" zoomScale="68" zoomScaleNormal="68" workbookViewId="0">
      <selection activeCell="C38" sqref="C38"/>
    </sheetView>
  </sheetViews>
  <sheetFormatPr defaultColWidth="9.1796875" defaultRowHeight="14" x14ac:dyDescent="0.3"/>
  <cols>
    <col min="1" max="1" width="8.453125" style="53" bestFit="1" customWidth="1"/>
    <col min="2" max="2" width="59" style="53" customWidth="1"/>
    <col min="3" max="3" width="59.1796875" style="53" customWidth="1"/>
    <col min="4" max="4" width="41.1796875" style="53" customWidth="1"/>
    <col min="5" max="5" width="53" style="53" customWidth="1"/>
    <col min="6" max="7" width="22.1796875" style="13" hidden="1" customWidth="1"/>
    <col min="8" max="8" width="17.26953125" style="13" customWidth="1"/>
    <col min="9" max="9" width="19.453125" style="13" customWidth="1"/>
    <col min="10" max="10" width="19.81640625" style="13" customWidth="1"/>
    <col min="11" max="11" width="15.453125" style="13" customWidth="1"/>
    <col min="12" max="16384" width="9.1796875" style="13"/>
  </cols>
  <sheetData>
    <row r="1" spans="1:11" x14ac:dyDescent="0.3">
      <c r="A1" s="52"/>
      <c r="F1" s="53"/>
    </row>
    <row r="2" spans="1:11" ht="25" x14ac:dyDescent="0.3">
      <c r="A2" s="52"/>
      <c r="B2" s="68" t="s">
        <v>98</v>
      </c>
      <c r="C2" s="24"/>
      <c r="D2" s="62"/>
      <c r="E2" s="62"/>
      <c r="F2" s="53"/>
    </row>
    <row r="3" spans="1:11" ht="25.5" thickBot="1" x14ac:dyDescent="0.35">
      <c r="A3" s="52"/>
      <c r="B3" s="68" t="s">
        <v>97</v>
      </c>
      <c r="C3" s="24"/>
      <c r="D3" s="62"/>
      <c r="E3" s="62"/>
      <c r="F3" s="53"/>
    </row>
    <row r="4" spans="1:11" ht="28.5" thickBot="1" x14ac:dyDescent="0.35">
      <c r="A4" s="52"/>
      <c r="B4" s="68" t="s">
        <v>99</v>
      </c>
      <c r="C4" s="24"/>
      <c r="D4" s="62"/>
      <c r="E4" s="62"/>
      <c r="F4" s="53"/>
      <c r="G4" s="86" t="s">
        <v>89</v>
      </c>
      <c r="H4" s="86" t="s">
        <v>89</v>
      </c>
      <c r="I4" s="87" t="s">
        <v>90</v>
      </c>
      <c r="J4" s="88" t="s">
        <v>91</v>
      </c>
      <c r="K4" s="90" t="s">
        <v>88</v>
      </c>
    </row>
    <row r="5" spans="1:11" ht="25" x14ac:dyDescent="0.3">
      <c r="A5" s="52"/>
      <c r="B5" s="61" t="s">
        <v>100</v>
      </c>
      <c r="C5" s="25"/>
      <c r="D5" s="59"/>
      <c r="E5" s="59"/>
      <c r="F5" s="53"/>
    </row>
    <row r="6" spans="1:11" x14ac:dyDescent="0.3">
      <c r="A6" s="52"/>
      <c r="F6" s="53"/>
    </row>
    <row r="7" spans="1:11" ht="14.5" thickBot="1" x14ac:dyDescent="0.35">
      <c r="A7" s="52"/>
      <c r="F7" s="53"/>
    </row>
    <row r="8" spans="1:11" ht="98.25" customHeight="1" x14ac:dyDescent="0.3">
      <c r="A8" s="132" t="s">
        <v>16</v>
      </c>
      <c r="B8" s="133"/>
      <c r="C8" s="133"/>
      <c r="D8" s="133"/>
      <c r="E8" s="134"/>
    </row>
    <row r="9" spans="1:11" ht="36.75" customHeight="1" x14ac:dyDescent="0.3">
      <c r="A9" s="135" t="s">
        <v>33</v>
      </c>
      <c r="B9" s="135"/>
      <c r="C9" s="135"/>
      <c r="D9" s="135"/>
      <c r="E9" s="135"/>
    </row>
    <row r="10" spans="1:11" ht="26.25" customHeight="1" x14ac:dyDescent="0.3">
      <c r="A10" s="54"/>
      <c r="B10" s="55" t="s">
        <v>13</v>
      </c>
      <c r="C10" s="56" t="s">
        <v>167</v>
      </c>
      <c r="D10" s="56" t="s">
        <v>111</v>
      </c>
      <c r="E10" s="57" t="s">
        <v>19</v>
      </c>
    </row>
    <row r="11" spans="1:11" ht="24.75" customHeight="1" x14ac:dyDescent="0.3">
      <c r="A11" s="136" t="s">
        <v>34</v>
      </c>
      <c r="B11" s="136"/>
      <c r="C11" s="136"/>
      <c r="D11" s="136"/>
      <c r="E11" s="136"/>
    </row>
    <row r="12" spans="1:11" ht="63" customHeight="1" thickBot="1" x14ac:dyDescent="0.35">
      <c r="A12" s="100"/>
      <c r="B12" s="48" t="s">
        <v>35</v>
      </c>
      <c r="C12" s="15"/>
      <c r="D12" s="17"/>
      <c r="E12" s="18"/>
      <c r="F12" s="92"/>
      <c r="G12" s="13" t="e">
        <f>COUNTIF(#REF!,F12)</f>
        <v>#REF!</v>
      </c>
    </row>
    <row r="13" spans="1:11" ht="35.25" customHeight="1" thickBot="1" x14ac:dyDescent="0.35">
      <c r="A13" s="47"/>
      <c r="B13" s="45" t="s">
        <v>121</v>
      </c>
      <c r="C13" s="129">
        <f>IFERROR(COUNTIF(C12,"Yes")/(COUNTIF(C12,"Yes")+COUNTIF(C12,"No")),0)</f>
        <v>0</v>
      </c>
      <c r="D13" s="131" t="str" cm="1">
        <f t="array" ref="D13">_xlfn.IFS(D12="Areas requiring immediate action","Areas requiring immediate action", D12="Areas requiring improvement","Areas requiring improvement", D12="Areas of good practice","Areas of good practice",TRUE,"NA")</f>
        <v>NA</v>
      </c>
      <c r="E13" s="18"/>
      <c r="F13" s="93"/>
    </row>
    <row r="14" spans="1:11" ht="24.75" customHeight="1" x14ac:dyDescent="0.3">
      <c r="A14" s="136" t="s">
        <v>36</v>
      </c>
      <c r="B14" s="136"/>
      <c r="C14" s="136"/>
      <c r="D14" s="136"/>
      <c r="E14" s="136"/>
    </row>
    <row r="15" spans="1:11" ht="49.9" customHeight="1" x14ac:dyDescent="0.3">
      <c r="A15" s="100"/>
      <c r="B15" s="48" t="s">
        <v>37</v>
      </c>
      <c r="C15" s="31"/>
      <c r="D15" s="17"/>
      <c r="E15" s="18"/>
      <c r="F15" s="92" t="s">
        <v>14</v>
      </c>
      <c r="G15" s="13" t="e">
        <f>COUNTIF(#REF!,F15)</f>
        <v>#REF!</v>
      </c>
    </row>
    <row r="16" spans="1:11" ht="42" customHeight="1" x14ac:dyDescent="0.3">
      <c r="A16" s="101"/>
      <c r="B16" s="48" t="s">
        <v>38</v>
      </c>
      <c r="C16" s="31"/>
      <c r="D16" s="17"/>
      <c r="E16" s="19"/>
      <c r="F16" s="92" t="s">
        <v>15</v>
      </c>
      <c r="G16" s="13" t="e">
        <f>COUNTIF(#REF!,F16)</f>
        <v>#REF!</v>
      </c>
    </row>
    <row r="17" spans="1:7" ht="42" x14ac:dyDescent="0.3">
      <c r="A17" s="101"/>
      <c r="B17" s="51" t="s">
        <v>39</v>
      </c>
      <c r="C17" s="27"/>
      <c r="D17" s="17"/>
      <c r="E17" s="18"/>
      <c r="F17" s="92" t="s">
        <v>21</v>
      </c>
      <c r="G17" s="13" t="e">
        <f>COUNTIF(#REF!,F17)</f>
        <v>#REF!</v>
      </c>
    </row>
    <row r="18" spans="1:7" ht="42" x14ac:dyDescent="0.3">
      <c r="A18" s="97"/>
      <c r="B18" s="48" t="s">
        <v>112</v>
      </c>
      <c r="C18" s="31"/>
      <c r="D18" s="17"/>
      <c r="E18" s="19"/>
    </row>
    <row r="19" spans="1:7" ht="42.5" thickBot="1" x14ac:dyDescent="0.35">
      <c r="A19" s="100"/>
      <c r="B19" s="102" t="s">
        <v>40</v>
      </c>
      <c r="C19" s="15"/>
      <c r="D19" s="17"/>
      <c r="E19" s="19"/>
    </row>
    <row r="20" spans="1:7" ht="35.25" customHeight="1" thickBot="1" x14ac:dyDescent="0.35">
      <c r="A20" s="47"/>
      <c r="B20" s="45" t="s">
        <v>121</v>
      </c>
      <c r="C20" s="129">
        <f>IFERROR(COUNTIF(C15:C19,"Yes")/(COUNTIF(C15:C19,"Yes")+COUNTIF(C15:C19,"No")),0)</f>
        <v>0</v>
      </c>
      <c r="D20" s="131" t="str" cm="1">
        <f t="array" ref="D20">_xlfn.IFS(D15="Areas requiring immediate action","Areas requiring immediate action",D15="Areas requiring immediate action","Areas requiring immediate action",D16="Areas requiring immediate action","Areas requiring immediate action",D17="Areas requiring immediate action","Areas requiring immediate action",D18="Areas requiring immediate action","Areas requiring immediate action",D19="Areas requiring immediate action","Areas requiring immediate action",D15="Areas requiring improvement","Areas requiring improvement",D15="Areas requiring improvement","Areas requiring improvement",D16="Areas requiring improvement","Areas requiring improvement",D17="Areas requiring improvement","Areas requiring improvement",D18="Areas requiring improvement","Areas requiring improvement",D19="Areas requiring improvement","Areas requiring improvement",D15="Areas of good practice","Areas of good practice",D15="Areas of good practice","Areas of good practice",D16="Areas of good practice","Areas of good practice",D17="Areas of good practice","Areas of good practice",D18="Areas of good practice","Areas of good practice",D19="Areas of good practice","Areas of good practice",TRUE,"NA")</f>
        <v>NA</v>
      </c>
      <c r="E20" s="18"/>
      <c r="F20" s="93"/>
    </row>
    <row r="21" spans="1:7" ht="27" customHeight="1" x14ac:dyDescent="0.3">
      <c r="A21" s="136" t="s">
        <v>41</v>
      </c>
      <c r="B21" s="136"/>
      <c r="C21" s="136"/>
      <c r="D21" s="136"/>
      <c r="E21" s="136"/>
    </row>
    <row r="22" spans="1:7" ht="69" customHeight="1" x14ac:dyDescent="0.3">
      <c r="A22" s="100"/>
      <c r="B22" s="48" t="s">
        <v>113</v>
      </c>
      <c r="C22" s="15"/>
      <c r="D22" s="17"/>
      <c r="E22" s="18"/>
    </row>
    <row r="23" spans="1:7" ht="67.5" customHeight="1" x14ac:dyDescent="0.3">
      <c r="A23" s="100"/>
      <c r="B23" s="81" t="s">
        <v>186</v>
      </c>
      <c r="C23" s="36"/>
      <c r="D23" s="17"/>
      <c r="E23" s="22"/>
    </row>
    <row r="24" spans="1:7" ht="47.25" customHeight="1" thickBot="1" x14ac:dyDescent="0.35">
      <c r="A24" s="100"/>
      <c r="B24" s="81" t="s">
        <v>42</v>
      </c>
      <c r="C24" s="37"/>
      <c r="D24" s="17"/>
      <c r="E24" s="22"/>
    </row>
    <row r="25" spans="1:7" ht="35.25" customHeight="1" thickBot="1" x14ac:dyDescent="0.35">
      <c r="A25" s="47"/>
      <c r="B25" s="45" t="s">
        <v>121</v>
      </c>
      <c r="C25" s="129">
        <f>IFERROR(COUNTIF(C22:C24,"Yes")/(COUNTIF(C22:C24,"Yes")+COUNTIF(C22:C24,"No")),0)</f>
        <v>0</v>
      </c>
      <c r="D25" s="131" t="str" cm="1">
        <f t="array" ref="D25">_xlfn.IFS(D22="Areas requiring immediate action","Areas requiring immediate action",D23="Areas requiring immediate action","Areas requiring immediate action",D24="Areas requiring immediate action","Areas requiring immediate action", D22="Areas requiring improvement","Areas requiring improvement",D23="Areas requiring improvement","Areas requiring improvement",D24="Areas requiring improvement","Areas requiring improvement", D22="Areas of good practice","Areas of good practice",D23="Areas of good practice","Areas of good practice",D24="Areas of good practice","Areas of good practice",TRUE,"NA")</f>
        <v>NA</v>
      </c>
      <c r="E25" s="18"/>
      <c r="F25" s="93"/>
    </row>
    <row r="26" spans="1:7" ht="27" customHeight="1" x14ac:dyDescent="0.3">
      <c r="A26" s="136" t="s">
        <v>122</v>
      </c>
      <c r="B26" s="136"/>
      <c r="C26" s="136"/>
      <c r="D26" s="136"/>
      <c r="E26" s="136"/>
    </row>
    <row r="27" spans="1:7" ht="60.75" customHeight="1" x14ac:dyDescent="0.3">
      <c r="A27" s="98"/>
      <c r="B27" s="99" t="s">
        <v>123</v>
      </c>
      <c r="C27" s="99" t="s">
        <v>169</v>
      </c>
      <c r="D27" s="99"/>
      <c r="E27" s="99"/>
    </row>
    <row r="28" spans="1:7" ht="39" customHeight="1" x14ac:dyDescent="0.3">
      <c r="A28" s="96"/>
      <c r="B28" s="19"/>
      <c r="C28" s="31"/>
      <c r="D28" s="17"/>
      <c r="E28" s="19"/>
    </row>
    <row r="29" spans="1:7" ht="48.75" customHeight="1" x14ac:dyDescent="0.3">
      <c r="A29" s="96"/>
      <c r="B29" s="32"/>
      <c r="C29" s="31"/>
      <c r="D29" s="17"/>
      <c r="E29" s="19"/>
    </row>
    <row r="30" spans="1:7" ht="46.5" customHeight="1" x14ac:dyDescent="0.3">
      <c r="A30" s="97"/>
      <c r="B30" s="19"/>
      <c r="C30" s="31"/>
      <c r="D30" s="17"/>
      <c r="E30" s="23"/>
      <c r="F30" s="92"/>
      <c r="G30" s="13" t="e">
        <f>COUNTIF(#REF!,F30)</f>
        <v>#REF!</v>
      </c>
    </row>
    <row r="31" spans="1:7" ht="39" customHeight="1" x14ac:dyDescent="0.3">
      <c r="A31" s="96"/>
      <c r="B31" s="19"/>
      <c r="C31" s="31"/>
      <c r="D31" s="17"/>
      <c r="E31" s="19"/>
    </row>
    <row r="32" spans="1:7" ht="48.75" customHeight="1" x14ac:dyDescent="0.3">
      <c r="A32" s="96"/>
      <c r="B32" s="32"/>
      <c r="C32" s="31"/>
      <c r="D32" s="17"/>
      <c r="E32" s="19"/>
    </row>
    <row r="33" spans="1:7" ht="46.5" customHeight="1" x14ac:dyDescent="0.3">
      <c r="A33" s="97"/>
      <c r="B33" s="19"/>
      <c r="C33" s="31"/>
      <c r="D33" s="17"/>
      <c r="E33" s="23"/>
      <c r="F33" s="92"/>
      <c r="G33" s="13" t="e">
        <f>COUNTIF(#REF!,F33)</f>
        <v>#REF!</v>
      </c>
    </row>
    <row r="34" spans="1:7" ht="46.5" customHeight="1" x14ac:dyDescent="0.3">
      <c r="A34" s="96"/>
      <c r="B34" s="19"/>
      <c r="C34" s="31"/>
      <c r="D34" s="17"/>
      <c r="E34" s="23"/>
      <c r="F34" s="92"/>
      <c r="G34" s="13" t="e">
        <f>COUNTIF(#REF!,F34)</f>
        <v>#REF!</v>
      </c>
    </row>
    <row r="35" spans="1:7" ht="39" customHeight="1" x14ac:dyDescent="0.3">
      <c r="A35" s="96"/>
      <c r="B35" s="19"/>
      <c r="C35" s="31"/>
      <c r="D35" s="17"/>
      <c r="E35" s="19"/>
    </row>
    <row r="36" spans="1:7" ht="48.75" customHeight="1" x14ac:dyDescent="0.3">
      <c r="A36" s="97"/>
      <c r="B36" s="32"/>
      <c r="C36" s="31"/>
      <c r="D36" s="17"/>
      <c r="E36" s="19"/>
    </row>
    <row r="37" spans="1:7" ht="46.5" customHeight="1" thickBot="1" x14ac:dyDescent="0.35">
      <c r="A37" s="96"/>
      <c r="B37" s="19"/>
      <c r="C37" s="31"/>
      <c r="D37" s="17"/>
      <c r="E37" s="23"/>
      <c r="F37" s="92"/>
      <c r="G37" s="13" t="e">
        <f>COUNTIF(#REF!,F37)</f>
        <v>#REF!</v>
      </c>
    </row>
    <row r="38" spans="1:7" ht="35.25" customHeight="1" thickBot="1" x14ac:dyDescent="0.35">
      <c r="A38" s="47"/>
      <c r="B38" s="45" t="s">
        <v>121</v>
      </c>
      <c r="C38" s="129">
        <f>IFERROR(COUNTIF(C28:C37,"Yes")/(COUNTIF(C28:C37,"Yes")+COUNTIF(C28:C37,"No")),0)</f>
        <v>0</v>
      </c>
      <c r="D38" s="131" t="str" cm="1">
        <f t="array" ref="D38">_xlfn.IFS(D28="Areas requiring immediate action","Areas requiring immediate action",D29="Areas requiring immediate action","Areas requiring immediate action",D30="Areas requiring immediate action","Areas requiring immediate action",D31="Areas requiring immediate action","Areas requiring immediate action",D32="Areas requiring immediate action","Areas requiring immediate action",D33="Areas requiring immediate action","Areas requiring immediate action",D34="Areas requiring immediate action","Areas requiring immediate action",D35="Areas requiring immediate action","Areas requiring immediate action",D36="Areas requiring immediate action","Areas requiring immediate action",D37="Areas requiring immediate action","Areas requiring immediate action", D28="Areas requiring improvement","Areas requiring improvement",D29="Areas requiring improvement","Areas requiring improvement",D30="Areas requiring improvement","Areas requiring improvement",D31="Areas requiring improvement","Areas requiring improvement",D32="Areas requiring improvement","Areas requiring improvement",D33="Areas requiring improvement","Areas requiring improvement",D34="Areas requiring improvement","Areas requiring improvement",D35="Areas requiring improvement","Areas requiring improvement",D36="Areas requiring improvement","Areas requiring improvement",D37="Areas requiring improvement","Areas requiring improvement", D28="Areas of good practice","Areas of good practice",D29="Areas of good practice","Areas of good practice",D30="Areas of good practice","Areas of good practice",D31="Areas of good practice","Areas of good practice",D32="Areas of good practice","Areas of good practice",D33="Areas of good practice","Areas of good practice",D34="Areas of good practice","Areas of good practice",D35="Areas of good practice","Areas of good practice",D36="Areas of good practice","Areas of good practice",D37="Areas of good practice","Areas of good practice",TRUE,"NA")</f>
        <v>NA</v>
      </c>
      <c r="E38" s="18"/>
      <c r="F38" s="93"/>
    </row>
    <row r="39" spans="1:7" x14ac:dyDescent="0.3">
      <c r="A39" s="13"/>
      <c r="B39" s="13"/>
      <c r="C39" s="13"/>
      <c r="D39" s="13"/>
      <c r="E39" s="13"/>
    </row>
    <row r="40" spans="1:7" x14ac:dyDescent="0.3">
      <c r="A40" s="13"/>
      <c r="B40" s="13"/>
      <c r="C40" s="13"/>
      <c r="D40" s="13"/>
      <c r="E40" s="13"/>
    </row>
    <row r="41" spans="1:7" x14ac:dyDescent="0.3">
      <c r="A41" s="13"/>
      <c r="B41" s="13"/>
      <c r="C41" s="13"/>
      <c r="D41" s="13"/>
      <c r="E41" s="13"/>
    </row>
    <row r="42" spans="1:7" x14ac:dyDescent="0.3">
      <c r="A42" s="13"/>
      <c r="B42" s="13"/>
      <c r="C42" s="13"/>
      <c r="D42" s="13"/>
      <c r="E42" s="13"/>
    </row>
    <row r="43" spans="1:7" x14ac:dyDescent="0.3">
      <c r="A43" s="13"/>
      <c r="B43" s="13"/>
      <c r="C43" s="13"/>
      <c r="D43" s="13"/>
      <c r="E43" s="13"/>
    </row>
    <row r="44" spans="1:7" x14ac:dyDescent="0.3">
      <c r="A44" s="13"/>
      <c r="B44" s="13"/>
      <c r="C44" s="13"/>
      <c r="D44" s="13"/>
      <c r="E44" s="13"/>
    </row>
    <row r="45" spans="1:7" x14ac:dyDescent="0.3">
      <c r="A45" s="13"/>
      <c r="B45" s="13"/>
      <c r="C45" s="13"/>
      <c r="D45" s="13"/>
      <c r="E45" s="13"/>
    </row>
    <row r="46" spans="1:7" x14ac:dyDescent="0.3">
      <c r="A46" s="13"/>
      <c r="B46" s="13"/>
      <c r="C46" s="13"/>
      <c r="D46" s="13"/>
      <c r="E46" s="13"/>
    </row>
    <row r="47" spans="1:7" x14ac:dyDescent="0.3">
      <c r="A47" s="13"/>
      <c r="B47" s="13"/>
      <c r="C47" s="13"/>
      <c r="D47" s="13"/>
      <c r="E47" s="13"/>
    </row>
    <row r="48" spans="1:7" x14ac:dyDescent="0.3">
      <c r="A48" s="13"/>
      <c r="B48" s="13"/>
      <c r="C48" s="13"/>
      <c r="D48" s="13"/>
      <c r="E48" s="13"/>
    </row>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row r="154" s="13" customFormat="1" x14ac:dyDescent="0.3"/>
    <row r="155" s="13" customFormat="1" x14ac:dyDescent="0.3"/>
    <row r="156" s="13" customFormat="1" x14ac:dyDescent="0.3"/>
    <row r="157" s="13" customFormat="1" x14ac:dyDescent="0.3"/>
    <row r="158" s="13" customFormat="1" x14ac:dyDescent="0.3"/>
    <row r="159" s="13" customFormat="1" x14ac:dyDescent="0.3"/>
  </sheetData>
  <sheetProtection algorithmName="SHA-512" hashValue="hFtViG9lvCJynKxYJGYFFnTznKJEPGJDJnCo7jJ6QtoiUhgvvh+FVGc7sRHLI2ibJsxKl0uIIhMu2IJMoDgeMw==" saltValue="1SHmqrzesYcGF1vJHPjowQ==" spinCount="100000" sheet="1" objects="1" scenarios="1"/>
  <mergeCells count="6">
    <mergeCell ref="A26:E26"/>
    <mergeCell ref="A8:E8"/>
    <mergeCell ref="A9:E9"/>
    <mergeCell ref="A11:E11"/>
    <mergeCell ref="A21:E21"/>
    <mergeCell ref="A14:E14"/>
  </mergeCells>
  <conditionalFormatting sqref="D12:D13">
    <cfRule type="containsText" dxfId="134" priority="22" operator="containsText" text="Areas requiring immediate action">
      <formula>NOT(ISERROR(SEARCH("Areas requiring immediate action",D12)))</formula>
    </cfRule>
    <cfRule type="containsText" dxfId="133" priority="23" operator="containsText" text="Areas requiring improvement">
      <formula>NOT(ISERROR(SEARCH("Areas requiring improvement",D12)))</formula>
    </cfRule>
    <cfRule type="containsText" dxfId="132" priority="24" operator="containsText" text="Areas of good practice">
      <formula>NOT(ISERROR(SEARCH("Areas of good practice",D12)))</formula>
    </cfRule>
  </conditionalFormatting>
  <conditionalFormatting sqref="D15:D20">
    <cfRule type="containsText" dxfId="131" priority="19" operator="containsText" text="Areas requiring immediate action">
      <formula>NOT(ISERROR(SEARCH("Areas requiring immediate action",D15)))</formula>
    </cfRule>
    <cfRule type="containsText" dxfId="130" priority="20" operator="containsText" text="Areas requiring improvement">
      <formula>NOT(ISERROR(SEARCH("Areas requiring improvement",D15)))</formula>
    </cfRule>
    <cfRule type="containsText" dxfId="129" priority="21" operator="containsText" text="Areas of good practice">
      <formula>NOT(ISERROR(SEARCH("Areas of good practice",D15)))</formula>
    </cfRule>
  </conditionalFormatting>
  <conditionalFormatting sqref="D22:D25">
    <cfRule type="containsText" dxfId="128" priority="16" operator="containsText" text="Areas requiring immediate action">
      <formula>NOT(ISERROR(SEARCH("Areas requiring immediate action",D22)))</formula>
    </cfRule>
    <cfRule type="containsText" dxfId="127" priority="17" operator="containsText" text="Areas requiring improvement">
      <formula>NOT(ISERROR(SEARCH("Areas requiring improvement",D22)))</formula>
    </cfRule>
    <cfRule type="containsText" dxfId="126" priority="18" operator="containsText" text="Areas of good practice">
      <formula>NOT(ISERROR(SEARCH("Areas of good practice",D22)))</formula>
    </cfRule>
  </conditionalFormatting>
  <conditionalFormatting sqref="D28:D38">
    <cfRule type="containsText" dxfId="125" priority="1" operator="containsText" text="Areas requiring immediate action">
      <formula>NOT(ISERROR(SEARCH("Areas requiring immediate action",D28)))</formula>
    </cfRule>
    <cfRule type="containsText" dxfId="124" priority="2" operator="containsText" text="Areas requiring improvement">
      <formula>NOT(ISERROR(SEARCH("Areas requiring improvement",D28)))</formula>
    </cfRule>
    <cfRule type="containsText" dxfId="123" priority="3" operator="containsText" text="Areas of good practice">
      <formula>NOT(ISERROR(SEARCH("Areas of good practice",D28)))</formula>
    </cfRule>
  </conditionalFormatting>
  <conditionalFormatting sqref="F12:F13 F15:F17">
    <cfRule type="cellIs" dxfId="122" priority="64" operator="equal">
      <formula>"3. Compliant"</formula>
    </cfRule>
    <cfRule type="cellIs" dxfId="121" priority="65" operator="equal">
      <formula>"2. Partially compliant"</formula>
    </cfRule>
    <cfRule type="cellIs" dxfId="120" priority="66" operator="equal">
      <formula>"1. Non-compliant"</formula>
    </cfRule>
  </conditionalFormatting>
  <conditionalFormatting sqref="F20">
    <cfRule type="cellIs" dxfId="119" priority="55" operator="equal">
      <formula>"3. Compliant"</formula>
    </cfRule>
    <cfRule type="cellIs" dxfId="118" priority="56" operator="equal">
      <formula>"2. Partially compliant"</formula>
    </cfRule>
    <cfRule type="cellIs" dxfId="117" priority="57" operator="equal">
      <formula>"1. Non-compliant"</formula>
    </cfRule>
  </conditionalFormatting>
  <conditionalFormatting sqref="F25">
    <cfRule type="cellIs" dxfId="116" priority="52" operator="equal">
      <formula>"3. Compliant"</formula>
    </cfRule>
    <cfRule type="cellIs" dxfId="115" priority="53" operator="equal">
      <formula>"2. Partially compliant"</formula>
    </cfRule>
    <cfRule type="cellIs" dxfId="114" priority="54" operator="equal">
      <formula>"1. Non-compliant"</formula>
    </cfRule>
  </conditionalFormatting>
  <conditionalFormatting sqref="F30 F33:F34 F37:F38">
    <cfRule type="cellIs" dxfId="113" priority="49" operator="equal">
      <formula>"3. Compliant"</formula>
    </cfRule>
    <cfRule type="cellIs" dxfId="112" priority="50" operator="equal">
      <formula>"2. Partially compliant"</formula>
    </cfRule>
    <cfRule type="cellIs" dxfId="111" priority="51" operator="equal">
      <formula>"1. Non-compliant"</formula>
    </cfRule>
  </conditionalFormatting>
  <dataValidations count="3">
    <dataValidation type="list" allowBlank="1" showInputMessage="1" showErrorMessage="1" sqref="F25 F12:F13 F15:F17 F20 F30 F33:F34 F37:F38" xr:uid="{1A726DE0-9E4E-4980-99A7-C90DCF82CD3C}">
      <formula1>"0. Not applicable, 1. Non-compliant, 2. Partially compliant, 3. Compliant"</formula1>
    </dataValidation>
    <dataValidation type="list" allowBlank="1" showInputMessage="1" showErrorMessage="1" sqref="D12 D15:D19 D22:D24 D28:D37" xr:uid="{75FDB44D-0811-435C-B532-AEA1F4F06F6C}">
      <formula1>"Areas of good practice,Areas requiring improvement,Areas requiring immediate action,NA"</formula1>
    </dataValidation>
    <dataValidation type="list" allowBlank="1" showInputMessage="1" showErrorMessage="1" sqref="C28:C37 C12 C15:C19 C22:C24" xr:uid="{EE142AE7-5CA3-4D79-9562-798498460BB1}">
      <formula1>"Yes, No, NA, Not Observed"</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c143a6c5-5942-4b69-8d61-fb579588568f" xsi:nil="true"/>
    <lcf76f155ced4ddcb4097134ff3c332f xmlns="7a2a0a81-a275-4559-be08-e4d9c8946eb5">
      <Terms xmlns="http://schemas.microsoft.com/office/infopath/2007/PartnerControls"/>
    </lcf76f155ced4ddcb4097134ff3c332f>
    <_ip_UnifiedCompliancePolicyProperties xmlns="c143a6c5-5942-4b69-8d61-fb579588568f" xsi:nil="true"/>
    <TaxCatchAll xmlns="c143a6c5-5942-4b69-8d61-fb579588568f" xsi:nil="true"/>
    <Review_x0020_Date xmlns="7a2a0a81-a275-4559-be08-e4d9c8946e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AE23BCEAD4274468B6D75B0BBD13DE3" ma:contentTypeVersion="18" ma:contentTypeDescription="Create a new document." ma:contentTypeScope="" ma:versionID="f69713016051f99a83102fb86d48b9db">
  <xsd:schema xmlns:xsd="http://www.w3.org/2001/XMLSchema" xmlns:xs="http://www.w3.org/2001/XMLSchema" xmlns:p="http://schemas.microsoft.com/office/2006/metadata/properties" xmlns:ns2="7a2a0a81-a275-4559-be08-e4d9c8946eb5" xmlns:ns3="c143a6c5-5942-4b69-8d61-fb579588568f" targetNamespace="http://schemas.microsoft.com/office/2006/metadata/properties" ma:root="true" ma:fieldsID="baac48972238912f9b7c799a9887ad62" ns2:_="" ns3:_="">
    <xsd:import namespace="7a2a0a81-a275-4559-be08-e4d9c8946eb5"/>
    <xsd:import namespace="c143a6c5-5942-4b69-8d61-fb579588568f"/>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_ip_UnifiedCompliancePolicyProperties" minOccurs="0"/>
                <xsd:element ref="ns3: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2a0a81-a275-4559-be08-e4d9c8946eb5"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43a6c5-5942-4b69-8d61-fb579588568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3485952-f129-4676-b957-701bc6918852}" ma:internalName="TaxCatchAll" ma:showField="CatchAllData" ma:web="c143a6c5-5942-4b69-8d61-fb579588568f">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1" nillable="true" ma:displayName="Unified Compliance Policy Properties" ma:internalName="_ip_UnifiedCompliancePolicyProperties" ma:readOnly="false">
      <xsd:simpleType>
        <xsd:restriction base="dms:Note"/>
      </xsd:simpleType>
    </xsd:element>
    <xsd:element name="_ip_UnifiedCompliancePolicyUIAction" ma:index="22"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5D493E-C5B5-42A8-B299-226C3A741878}">
  <ds:schemaRefs>
    <ds:schemaRef ds:uri="http://schemas.microsoft.com/sharepoint/v3/contenttype/forms"/>
  </ds:schemaRefs>
</ds:datastoreItem>
</file>

<file path=customXml/itemProps2.xml><?xml version="1.0" encoding="utf-8"?>
<ds:datastoreItem xmlns:ds="http://schemas.openxmlformats.org/officeDocument/2006/customXml" ds:itemID="{7BF8C2E0-D13A-4F95-87CB-9B1E85A310FF}">
  <ds:schemaRef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7a2a0a81-a275-4559-be08-e4d9c8946eb5"/>
    <ds:schemaRef ds:uri="http://purl.org/dc/terms/"/>
    <ds:schemaRef ds:uri="http://purl.org/dc/elements/1.1/"/>
    <ds:schemaRef ds:uri="http://schemas.microsoft.com/office/infopath/2007/PartnerControls"/>
    <ds:schemaRef ds:uri="c143a6c5-5942-4b69-8d61-fb579588568f"/>
    <ds:schemaRef ds:uri="http://www.w3.org/XML/1998/namespace"/>
  </ds:schemaRefs>
</ds:datastoreItem>
</file>

<file path=customXml/itemProps3.xml><?xml version="1.0" encoding="utf-8"?>
<ds:datastoreItem xmlns:ds="http://schemas.openxmlformats.org/officeDocument/2006/customXml" ds:itemID="{C831FA87-6593-4F63-91D8-F49E7A22B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2a0a81-a275-4559-be08-e4d9c8946eb5"/>
    <ds:schemaRef ds:uri="c143a6c5-5942-4b69-8d61-fb57958856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Title page</vt:lpstr>
      <vt:lpstr>Introduction</vt:lpstr>
      <vt:lpstr>Instructions for use</vt:lpstr>
      <vt:lpstr>Contents Page</vt:lpstr>
      <vt:lpstr>1. Patient Placement</vt:lpstr>
      <vt:lpstr>2. Hand Hygiene</vt:lpstr>
      <vt:lpstr>3. Respiratory and cough hygien</vt:lpstr>
      <vt:lpstr>4. Personal Protective Equipmen</vt:lpstr>
      <vt:lpstr>5. Safe Management of Equipment</vt:lpstr>
      <vt:lpstr>6. Safe Management of Environme</vt:lpstr>
      <vt:lpstr>7. Safe Management of Linen</vt:lpstr>
      <vt:lpstr>8. Safe Managment of Blood and </vt:lpstr>
      <vt:lpstr>9. Safe Management of Waste</vt:lpstr>
      <vt:lpstr>10. Occupational Safety. Preven</vt:lpstr>
      <vt:lpstr>Summary Report</vt:lpstr>
      <vt:lpstr>Section Summary Charts </vt:lpstr>
      <vt:lpstr>Overall Summary Charts</vt:lpstr>
      <vt:lpstr>Data </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Farah Shah</dc:creator>
  <cp:keywords/>
  <dc:description/>
  <cp:lastModifiedBy>SHAH, Farah (NHS ENGLAND)</cp:lastModifiedBy>
  <cp:revision/>
  <dcterms:created xsi:type="dcterms:W3CDTF">2023-03-08T10:41:43Z</dcterms:created>
  <dcterms:modified xsi:type="dcterms:W3CDTF">2026-05-14T08:39:32Z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0x0101001AE23BCEAD4274468B6D75B0BBD13DE3</vt:lpwstr>
  </property>
  <property fmtid="{D5CDD505-2E9C-101B-9397-08002B2CF9AE}" pid="3" name="MediaServiceImageTags">
    <vt:lpwstr/>
  </property>
  <property fmtid="{D5CDD505-2E9C-101B-9397-08002B2CF9AE}" pid="4" name="MSIP_Label_a1c73d33-e118-4613-b0c3-154714f1c083_Enabled">
    <vt:lpwstr>True</vt:lpwstr>
  </property>
  <property fmtid="{D5CDD505-2E9C-101B-9397-08002B2CF9AE}" pid="5" name="MSIP_Label_a1c73d33-e118-4613-b0c3-154714f1c083_SiteId">
    <vt:lpwstr>03159e92-72c6-4b23-a64a-af50e790adbf</vt:lpwstr>
  </property>
  <property fmtid="{D5CDD505-2E9C-101B-9397-08002B2CF9AE}" pid="6" name="MSIP_Label_a1c73d33-e118-4613-b0c3-154714f1c083_SetDate">
    <vt:lpwstr>2023-03-08T17:06:51Z</vt:lpwstr>
  </property>
  <property fmtid="{D5CDD505-2E9C-101B-9397-08002B2CF9AE}" pid="7" name="MSIP_Label_a1c73d33-e118-4613-b0c3-154714f1c083_Name">
    <vt:lpwstr>OFFICIAL</vt:lpwstr>
  </property>
  <property fmtid="{D5CDD505-2E9C-101B-9397-08002B2CF9AE}" pid="8" name="MSIP_Label_a1c73d33-e118-4613-b0c3-154714f1c083_ActionId">
    <vt:lpwstr>8e9fb24a-ad35-4d25-84eb-009624da6017</vt:lpwstr>
  </property>
  <property fmtid="{D5CDD505-2E9C-101B-9397-08002B2CF9AE}" pid="9" name="MSIP_Label_a1c73d33-e118-4613-b0c3-154714f1c083_Removed">
    <vt:lpwstr>False</vt:lpwstr>
  </property>
  <property fmtid="{D5CDD505-2E9C-101B-9397-08002B2CF9AE}" pid="10" name="MSIP_Label_a1c73d33-e118-4613-b0c3-154714f1c083_Extended_MSFT_Method">
    <vt:lpwstr>Standard</vt:lpwstr>
  </property>
  <property fmtid="{D5CDD505-2E9C-101B-9397-08002B2CF9AE}" pid="11" name="Sensitivity">
    <vt:lpwstr>OFFICIAL</vt:lpwstr>
  </property>
</Properties>
</file>