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ms.gov.uk\HomeDrive\Users\rwoott\Data\Desktop\"/>
    </mc:Choice>
  </mc:AlternateContent>
  <xr:revisionPtr revIDLastSave="0" documentId="8_{9721F4A7-6496-4B8B-A25D-6E74A26D950D}" xr6:coauthVersionLast="45" xr6:coauthVersionMax="45" xr10:uidLastSave="{00000000-0000-0000-0000-000000000000}"/>
  <bookViews>
    <workbookView xWindow="-120" yWindow="-120" windowWidth="29040" windowHeight="15840" xr2:uid="{6CC10535-E546-4CE2-BA1E-AC5EA69CB753}"/>
  </bookViews>
  <sheets>
    <sheet name="Notes" sheetId="3" r:id="rId1"/>
    <sheet name="ICB - LA allocations" sheetId="2" r:id="rId2"/>
    <sheet name="CCG - LA allocation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8" i="2" l="1"/>
  <c r="N168" i="2"/>
  <c r="O166" i="2"/>
  <c r="O165" i="2"/>
  <c r="N165" i="2"/>
  <c r="O164" i="2"/>
  <c r="N164" i="2"/>
  <c r="O161" i="2"/>
  <c r="N161" i="2"/>
  <c r="O160" i="2"/>
  <c r="T40" i="2" s="1"/>
  <c r="N160" i="2"/>
  <c r="S40" i="2" s="1"/>
  <c r="O158" i="2"/>
  <c r="F158" i="2"/>
  <c r="D158" i="2"/>
  <c r="O157" i="2"/>
  <c r="N157" i="2"/>
  <c r="F157" i="2"/>
  <c r="D157" i="2"/>
  <c r="O156" i="2"/>
  <c r="N156" i="2"/>
  <c r="F156" i="2"/>
  <c r="O159" i="2" s="1"/>
  <c r="T15" i="2" s="1"/>
  <c r="D156" i="2"/>
  <c r="N159" i="2" s="1"/>
  <c r="O155" i="2"/>
  <c r="N155" i="2"/>
  <c r="F155" i="2"/>
  <c r="D155" i="2"/>
  <c r="O154" i="2"/>
  <c r="N154" i="2"/>
  <c r="F154" i="2"/>
  <c r="O76" i="2" s="1"/>
  <c r="D154" i="2"/>
  <c r="N76" i="2" s="1"/>
  <c r="O153" i="2"/>
  <c r="N153" i="2"/>
  <c r="F153" i="2"/>
  <c r="D153" i="2"/>
  <c r="O152" i="2"/>
  <c r="N152" i="2"/>
  <c r="F152" i="2"/>
  <c r="O124" i="2" s="1"/>
  <c r="T48" i="2" s="1"/>
  <c r="D152" i="2"/>
  <c r="N124" i="2" s="1"/>
  <c r="S48" i="2" s="1"/>
  <c r="O151" i="2"/>
  <c r="N151" i="2"/>
  <c r="F151" i="2"/>
  <c r="D151" i="2"/>
  <c r="O150" i="2"/>
  <c r="N150" i="2"/>
  <c r="F150" i="2"/>
  <c r="O126" i="2" s="1"/>
  <c r="D150" i="2"/>
  <c r="N126" i="2" s="1"/>
  <c r="O149" i="2"/>
  <c r="N149" i="2"/>
  <c r="F149" i="2"/>
  <c r="D149" i="2"/>
  <c r="F148" i="2"/>
  <c r="D148" i="2"/>
  <c r="O147" i="2"/>
  <c r="N147" i="2"/>
  <c r="F147" i="2"/>
  <c r="D147" i="2"/>
  <c r="F146" i="2"/>
  <c r="D146" i="2"/>
  <c r="O145" i="2"/>
  <c r="N145" i="2"/>
  <c r="F145" i="2"/>
  <c r="D145" i="2"/>
  <c r="O144" i="2"/>
  <c r="N144" i="2"/>
  <c r="F144" i="2"/>
  <c r="D144" i="2"/>
  <c r="O143" i="2"/>
  <c r="N143" i="2"/>
  <c r="F143" i="2"/>
  <c r="D143" i="2"/>
  <c r="F142" i="2"/>
  <c r="O82" i="2" s="1"/>
  <c r="D142" i="2"/>
  <c r="N82" i="2" s="1"/>
  <c r="O141" i="2"/>
  <c r="N141" i="2"/>
  <c r="F141" i="2"/>
  <c r="D141" i="2"/>
  <c r="O140" i="2"/>
  <c r="N140" i="2"/>
  <c r="F140" i="2"/>
  <c r="O60" i="2" s="1"/>
  <c r="T27" i="2" s="1"/>
  <c r="D140" i="2"/>
  <c r="N60" i="2" s="1"/>
  <c r="S27" i="2" s="1"/>
  <c r="O139" i="2"/>
  <c r="N139" i="2"/>
  <c r="F139" i="2"/>
  <c r="D139" i="2"/>
  <c r="F138" i="2"/>
  <c r="O47" i="2" s="1"/>
  <c r="D138" i="2"/>
  <c r="N47" i="2" s="1"/>
  <c r="O137" i="2"/>
  <c r="N137" i="2"/>
  <c r="F137" i="2"/>
  <c r="D137" i="2"/>
  <c r="O136" i="2"/>
  <c r="N136" i="2"/>
  <c r="F136" i="2"/>
  <c r="D136" i="2"/>
  <c r="O135" i="2"/>
  <c r="N135" i="2"/>
  <c r="F135" i="2"/>
  <c r="D135" i="2"/>
  <c r="F134" i="2"/>
  <c r="O132" i="2" s="1"/>
  <c r="D134" i="2"/>
  <c r="N132" i="2" s="1"/>
  <c r="O133" i="2"/>
  <c r="N133" i="2"/>
  <c r="F133" i="2"/>
  <c r="D133" i="2"/>
  <c r="F132" i="2"/>
  <c r="D132" i="2"/>
  <c r="O131" i="2"/>
  <c r="N131" i="2"/>
  <c r="F131" i="2"/>
  <c r="D131" i="2"/>
  <c r="F130" i="2"/>
  <c r="O68" i="2" s="1"/>
  <c r="D130" i="2"/>
  <c r="N68" i="2" s="1"/>
  <c r="O129" i="2"/>
  <c r="N129" i="2"/>
  <c r="F129" i="2"/>
  <c r="D129" i="2"/>
  <c r="F128" i="2"/>
  <c r="D128" i="2"/>
  <c r="O127" i="2"/>
  <c r="N127" i="2"/>
  <c r="S44" i="2" s="1"/>
  <c r="F127" i="2"/>
  <c r="D127" i="2"/>
  <c r="F126" i="2"/>
  <c r="D126" i="2"/>
  <c r="F125" i="2"/>
  <c r="D125" i="2"/>
  <c r="F124" i="2"/>
  <c r="O148" i="2" s="1"/>
  <c r="D124" i="2"/>
  <c r="N148" i="2" s="1"/>
  <c r="O123" i="2"/>
  <c r="N123" i="2"/>
  <c r="F123" i="2"/>
  <c r="D123" i="2"/>
  <c r="F122" i="2"/>
  <c r="D122" i="2"/>
  <c r="O121" i="2"/>
  <c r="N121" i="2"/>
  <c r="F121" i="2"/>
  <c r="D121" i="2"/>
  <c r="O120" i="2"/>
  <c r="N120" i="2"/>
  <c r="F120" i="2"/>
  <c r="O122" i="2" s="1"/>
  <c r="D120" i="2"/>
  <c r="N122" i="2" s="1"/>
  <c r="O119" i="2"/>
  <c r="N119" i="2"/>
  <c r="F119" i="2"/>
  <c r="D119" i="2"/>
  <c r="O118" i="2"/>
  <c r="N118" i="2"/>
  <c r="F118" i="2"/>
  <c r="D118" i="2"/>
  <c r="O117" i="2"/>
  <c r="N117" i="2"/>
  <c r="F117" i="2"/>
  <c r="D117" i="2"/>
  <c r="O116" i="2"/>
  <c r="N116" i="2"/>
  <c r="F116" i="2"/>
  <c r="D116" i="2"/>
  <c r="O115" i="2"/>
  <c r="N115" i="2"/>
  <c r="F115" i="2"/>
  <c r="D115" i="2"/>
  <c r="F114" i="2"/>
  <c r="D114" i="2"/>
  <c r="O113" i="2"/>
  <c r="N113" i="2"/>
  <c r="F113" i="2"/>
  <c r="D113" i="2"/>
  <c r="F112" i="2"/>
  <c r="O64" i="2" s="1"/>
  <c r="D112" i="2"/>
  <c r="N64" i="2" s="1"/>
  <c r="O111" i="2"/>
  <c r="T47" i="2" s="1"/>
  <c r="N111" i="2"/>
  <c r="S47" i="2" s="1"/>
  <c r="F111" i="2"/>
  <c r="D111" i="2"/>
  <c r="F110" i="2"/>
  <c r="D110" i="2"/>
  <c r="N72" i="2" s="1"/>
  <c r="O109" i="2"/>
  <c r="N109" i="2"/>
  <c r="F109" i="2"/>
  <c r="D109" i="2"/>
  <c r="O108" i="2"/>
  <c r="N108" i="2"/>
  <c r="F108" i="2"/>
  <c r="O146" i="2" s="1"/>
  <c r="T35" i="2" s="1"/>
  <c r="D108" i="2"/>
  <c r="N146" i="2" s="1"/>
  <c r="S35" i="2" s="1"/>
  <c r="O107" i="2"/>
  <c r="N107" i="2"/>
  <c r="F107" i="2"/>
  <c r="D107" i="2"/>
  <c r="F106" i="2"/>
  <c r="D106" i="2"/>
  <c r="F105" i="2"/>
  <c r="D105" i="2"/>
  <c r="O104" i="2"/>
  <c r="N104" i="2"/>
  <c r="F104" i="2"/>
  <c r="O52" i="2" s="1"/>
  <c r="T34" i="2" s="1"/>
  <c r="D104" i="2"/>
  <c r="N52" i="2" s="1"/>
  <c r="S34" i="2" s="1"/>
  <c r="F103" i="2"/>
  <c r="D103" i="2"/>
  <c r="F102" i="2"/>
  <c r="D102" i="2"/>
  <c r="O101" i="2"/>
  <c r="N101" i="2"/>
  <c r="F101" i="2"/>
  <c r="D101" i="2"/>
  <c r="O100" i="2"/>
  <c r="N100" i="2"/>
  <c r="F100" i="2"/>
  <c r="O39" i="2" s="1"/>
  <c r="D100" i="2"/>
  <c r="N39" i="2" s="1"/>
  <c r="F99" i="2"/>
  <c r="D99" i="2"/>
  <c r="F98" i="2"/>
  <c r="D98" i="2"/>
  <c r="O97" i="2"/>
  <c r="N97" i="2"/>
  <c r="F97" i="2"/>
  <c r="D97" i="2"/>
  <c r="F96" i="2"/>
  <c r="D96" i="2"/>
  <c r="O95" i="2"/>
  <c r="N95" i="2"/>
  <c r="F95" i="2"/>
  <c r="D95" i="2"/>
  <c r="F94" i="2"/>
  <c r="D94" i="2"/>
  <c r="O93" i="2"/>
  <c r="N93" i="2"/>
  <c r="F93" i="2"/>
  <c r="D93" i="2"/>
  <c r="F92" i="2"/>
  <c r="O27" i="2" s="1"/>
  <c r="D92" i="2"/>
  <c r="N27" i="2" s="1"/>
  <c r="O91" i="2"/>
  <c r="N91" i="2"/>
  <c r="F91" i="2"/>
  <c r="D91" i="2"/>
  <c r="F90" i="2"/>
  <c r="O134" i="2" s="1"/>
  <c r="T24" i="2" s="1"/>
  <c r="D90" i="2"/>
  <c r="N134" i="2" s="1"/>
  <c r="S24" i="2" s="1"/>
  <c r="O89" i="2"/>
  <c r="N89" i="2"/>
  <c r="F89" i="2"/>
  <c r="D89" i="2"/>
  <c r="N158" i="2" s="1"/>
  <c r="S15" i="2" s="1"/>
  <c r="F88" i="2"/>
  <c r="O26" i="2" s="1"/>
  <c r="D88" i="2"/>
  <c r="N26" i="2" s="1"/>
  <c r="O87" i="2"/>
  <c r="N87" i="2"/>
  <c r="F87" i="2"/>
  <c r="D87" i="2"/>
  <c r="O86" i="2"/>
  <c r="N86" i="2"/>
  <c r="F86" i="2"/>
  <c r="D86" i="2"/>
  <c r="O85" i="2"/>
  <c r="N85" i="2"/>
  <c r="F85" i="2"/>
  <c r="D85" i="2"/>
  <c r="F84" i="2"/>
  <c r="O35" i="2" s="1"/>
  <c r="D84" i="2"/>
  <c r="N35" i="2" s="1"/>
  <c r="O83" i="2"/>
  <c r="N83" i="2"/>
  <c r="F83" i="2"/>
  <c r="D83" i="2"/>
  <c r="F82" i="2"/>
  <c r="O14" i="2" s="1"/>
  <c r="D82" i="2"/>
  <c r="N14" i="2" s="1"/>
  <c r="F81" i="2"/>
  <c r="D81" i="2"/>
  <c r="F80" i="2"/>
  <c r="D80" i="2"/>
  <c r="F79" i="2"/>
  <c r="O170" i="2" s="1"/>
  <c r="D79" i="2"/>
  <c r="N170" i="2" s="1"/>
  <c r="O78" i="2"/>
  <c r="N78" i="2"/>
  <c r="F78" i="2"/>
  <c r="O169" i="2" s="1"/>
  <c r="D78" i="2"/>
  <c r="N169" i="2" s="1"/>
  <c r="O77" i="2"/>
  <c r="T23" i="2" s="1"/>
  <c r="N77" i="2"/>
  <c r="S23" i="2" s="1"/>
  <c r="F77" i="2"/>
  <c r="D77" i="2"/>
  <c r="F76" i="2"/>
  <c r="O167" i="2" s="1"/>
  <c r="D76" i="2"/>
  <c r="N167" i="2" s="1"/>
  <c r="O75" i="2"/>
  <c r="N75" i="2"/>
  <c r="S29" i="2" s="1"/>
  <c r="F75" i="2"/>
  <c r="D75" i="2"/>
  <c r="N166" i="2" s="1"/>
  <c r="O74" i="2"/>
  <c r="N74" i="2"/>
  <c r="F74" i="2"/>
  <c r="O98" i="2" s="1"/>
  <c r="D74" i="2"/>
  <c r="N98" i="2" s="1"/>
  <c r="O73" i="2"/>
  <c r="N73" i="2"/>
  <c r="F73" i="2"/>
  <c r="D73" i="2"/>
  <c r="O72" i="2"/>
  <c r="F72" i="2"/>
  <c r="O96" i="2" s="1"/>
  <c r="D72" i="2"/>
  <c r="N96" i="2" s="1"/>
  <c r="O71" i="2"/>
  <c r="T32" i="2" s="1"/>
  <c r="N71" i="2"/>
  <c r="F71" i="2"/>
  <c r="D71" i="2"/>
  <c r="O70" i="2"/>
  <c r="N70" i="2"/>
  <c r="F70" i="2"/>
  <c r="O94" i="2" s="1"/>
  <c r="D70" i="2"/>
  <c r="N94" i="2" s="1"/>
  <c r="O69" i="2"/>
  <c r="N69" i="2"/>
  <c r="F69" i="2"/>
  <c r="D69" i="2"/>
  <c r="F68" i="2"/>
  <c r="O92" i="2" s="1"/>
  <c r="D68" i="2"/>
  <c r="N92" i="2" s="1"/>
  <c r="O67" i="2"/>
  <c r="N67" i="2"/>
  <c r="F67" i="2"/>
  <c r="D67" i="2"/>
  <c r="O66" i="2"/>
  <c r="N66" i="2"/>
  <c r="F66" i="2"/>
  <c r="O90" i="2" s="1"/>
  <c r="D66" i="2"/>
  <c r="N90" i="2" s="1"/>
  <c r="O65" i="2"/>
  <c r="N65" i="2"/>
  <c r="F65" i="2"/>
  <c r="D65" i="2"/>
  <c r="F64" i="2"/>
  <c r="O110" i="2" s="1"/>
  <c r="D64" i="2"/>
  <c r="N110" i="2" s="1"/>
  <c r="O63" i="2"/>
  <c r="N63" i="2"/>
  <c r="F63" i="2"/>
  <c r="D63" i="2"/>
  <c r="O62" i="2"/>
  <c r="T31" i="2" s="1"/>
  <c r="N62" i="2"/>
  <c r="F62" i="2"/>
  <c r="D62" i="2"/>
  <c r="O61" i="2"/>
  <c r="N61" i="2"/>
  <c r="F61" i="2"/>
  <c r="D61" i="2"/>
  <c r="F60" i="2"/>
  <c r="O34" i="2" s="1"/>
  <c r="D60" i="2"/>
  <c r="N34" i="2" s="1"/>
  <c r="O59" i="2"/>
  <c r="N59" i="2"/>
  <c r="F59" i="2"/>
  <c r="D59" i="2"/>
  <c r="F58" i="2"/>
  <c r="O23" i="2" s="1"/>
  <c r="D58" i="2"/>
  <c r="N23" i="2" s="1"/>
  <c r="O57" i="2"/>
  <c r="N57" i="2"/>
  <c r="F57" i="2"/>
  <c r="D57" i="2"/>
  <c r="O56" i="2"/>
  <c r="N56" i="2"/>
  <c r="F56" i="2"/>
  <c r="O128" i="2" s="1"/>
  <c r="D56" i="2"/>
  <c r="N128" i="2" s="1"/>
  <c r="O55" i="2"/>
  <c r="N55" i="2"/>
  <c r="F55" i="2"/>
  <c r="D55" i="2"/>
  <c r="O54" i="2"/>
  <c r="N54" i="2"/>
  <c r="F54" i="2"/>
  <c r="O88" i="2" s="1"/>
  <c r="T22" i="2" s="1"/>
  <c r="D54" i="2"/>
  <c r="N88" i="2" s="1"/>
  <c r="S22" i="2" s="1"/>
  <c r="O53" i="2"/>
  <c r="N53" i="2"/>
  <c r="F53" i="2"/>
  <c r="D53" i="2"/>
  <c r="F52" i="2"/>
  <c r="D52" i="2"/>
  <c r="O51" i="2"/>
  <c r="N51" i="2"/>
  <c r="F51" i="2"/>
  <c r="D51" i="2"/>
  <c r="F50" i="2"/>
  <c r="O114" i="2" s="1"/>
  <c r="D50" i="2"/>
  <c r="N114" i="2" s="1"/>
  <c r="O49" i="2"/>
  <c r="N49" i="2"/>
  <c r="F49" i="2"/>
  <c r="D49" i="2"/>
  <c r="O48" i="2"/>
  <c r="T19" i="2" s="1"/>
  <c r="N48" i="2"/>
  <c r="S19" i="2" s="1"/>
  <c r="F48" i="2"/>
  <c r="O112" i="2" s="1"/>
  <c r="T38" i="2" s="1"/>
  <c r="D48" i="2"/>
  <c r="N112" i="2" s="1"/>
  <c r="S38" i="2" s="1"/>
  <c r="F47" i="2"/>
  <c r="O84" i="2" s="1"/>
  <c r="T41" i="2" s="1"/>
  <c r="D47" i="2"/>
  <c r="N84" i="2" s="1"/>
  <c r="S41" i="2" s="1"/>
  <c r="T46" i="2"/>
  <c r="S46" i="2"/>
  <c r="F46" i="2"/>
  <c r="O22" i="2" s="1"/>
  <c r="D46" i="2"/>
  <c r="N22" i="2" s="1"/>
  <c r="F45" i="2"/>
  <c r="D45" i="2"/>
  <c r="O44" i="2"/>
  <c r="N44" i="2"/>
  <c r="F44" i="2"/>
  <c r="O81" i="2" s="1"/>
  <c r="D44" i="2"/>
  <c r="N81" i="2" s="1"/>
  <c r="F43" i="2"/>
  <c r="O80" i="2" s="1"/>
  <c r="D43" i="2"/>
  <c r="N80" i="2" s="1"/>
  <c r="O42" i="2"/>
  <c r="N42" i="2"/>
  <c r="F42" i="2"/>
  <c r="O130" i="2" s="1"/>
  <c r="D42" i="2"/>
  <c r="N130" i="2" s="1"/>
  <c r="O41" i="2"/>
  <c r="T17" i="2" s="1"/>
  <c r="N41" i="2"/>
  <c r="S17" i="2" s="1"/>
  <c r="F41" i="2"/>
  <c r="D41" i="2"/>
  <c r="O40" i="2"/>
  <c r="N40" i="2"/>
  <c r="F40" i="2"/>
  <c r="O79" i="2" s="1"/>
  <c r="D40" i="2"/>
  <c r="N79" i="2" s="1"/>
  <c r="F39" i="2"/>
  <c r="O58" i="2" s="1"/>
  <c r="T39" i="2" s="1"/>
  <c r="D39" i="2"/>
  <c r="N58" i="2" s="1"/>
  <c r="S39" i="2" s="1"/>
  <c r="O38" i="2"/>
  <c r="N38" i="2"/>
  <c r="F38" i="2"/>
  <c r="D38" i="2"/>
  <c r="O37" i="2"/>
  <c r="N37" i="2"/>
  <c r="F37" i="2"/>
  <c r="D37" i="2"/>
  <c r="O36" i="2"/>
  <c r="N36" i="2"/>
  <c r="F36" i="2"/>
  <c r="D36" i="2"/>
  <c r="F35" i="2"/>
  <c r="O138" i="2" s="1"/>
  <c r="T26" i="2" s="1"/>
  <c r="D35" i="2"/>
  <c r="N138" i="2" s="1"/>
  <c r="S26" i="2" s="1"/>
  <c r="F34" i="2"/>
  <c r="O106" i="2" s="1"/>
  <c r="D34" i="2"/>
  <c r="N106" i="2" s="1"/>
  <c r="O33" i="2"/>
  <c r="N33" i="2"/>
  <c r="F33" i="2"/>
  <c r="O46" i="2" s="1"/>
  <c r="D33" i="2"/>
  <c r="N46" i="2" s="1"/>
  <c r="F32" i="2"/>
  <c r="O45" i="2" s="1"/>
  <c r="D32" i="2"/>
  <c r="N45" i="2" s="1"/>
  <c r="F31" i="2"/>
  <c r="D31" i="2"/>
  <c r="F30" i="2"/>
  <c r="O142" i="2" s="1"/>
  <c r="D30" i="2"/>
  <c r="N142" i="2" s="1"/>
  <c r="F29" i="2"/>
  <c r="D29" i="2"/>
  <c r="F28" i="2"/>
  <c r="O105" i="2" s="1"/>
  <c r="T42" i="2" s="1"/>
  <c r="D28" i="2"/>
  <c r="N105" i="2" s="1"/>
  <c r="F27" i="2"/>
  <c r="D27" i="2"/>
  <c r="F26" i="2"/>
  <c r="D26" i="2"/>
  <c r="O25" i="2"/>
  <c r="N25" i="2"/>
  <c r="F25" i="2"/>
  <c r="D25" i="2"/>
  <c r="O24" i="2"/>
  <c r="N24" i="2"/>
  <c r="F24" i="2"/>
  <c r="O125" i="2" s="1"/>
  <c r="T21" i="2" s="1"/>
  <c r="D24" i="2"/>
  <c r="N125" i="2" s="1"/>
  <c r="F23" i="2"/>
  <c r="O50" i="2" s="1"/>
  <c r="T18" i="2" s="1"/>
  <c r="D23" i="2"/>
  <c r="N50" i="2" s="1"/>
  <c r="S18" i="2" s="1"/>
  <c r="F22" i="2"/>
  <c r="D22" i="2"/>
  <c r="O21" i="2"/>
  <c r="N21" i="2"/>
  <c r="S25" i="2" s="1"/>
  <c r="F21" i="2"/>
  <c r="D21" i="2"/>
  <c r="O20" i="2"/>
  <c r="N20" i="2"/>
  <c r="F20" i="2"/>
  <c r="O103" i="2" s="1"/>
  <c r="D20" i="2"/>
  <c r="N103" i="2" s="1"/>
  <c r="O19" i="2"/>
  <c r="T28" i="2" s="1"/>
  <c r="N19" i="2"/>
  <c r="S28" i="2" s="1"/>
  <c r="F19" i="2"/>
  <c r="O102" i="2" s="1"/>
  <c r="D19" i="2"/>
  <c r="N102" i="2" s="1"/>
  <c r="O18" i="2"/>
  <c r="N18" i="2"/>
  <c r="F18" i="2"/>
  <c r="D18" i="2"/>
  <c r="O17" i="2"/>
  <c r="N17" i="2"/>
  <c r="F17" i="2"/>
  <c r="D17" i="2"/>
  <c r="O16" i="2"/>
  <c r="T16" i="2" s="1"/>
  <c r="N16" i="2"/>
  <c r="S16" i="2" s="1"/>
  <c r="F16" i="2"/>
  <c r="O99" i="2" s="1"/>
  <c r="D16" i="2"/>
  <c r="N99" i="2" s="1"/>
  <c r="O15" i="2"/>
  <c r="N15" i="2"/>
  <c r="F15" i="2"/>
  <c r="D15" i="2"/>
  <c r="F14" i="2"/>
  <c r="D14" i="2"/>
  <c r="O13" i="2"/>
  <c r="N13" i="2"/>
  <c r="F13" i="2"/>
  <c r="O163" i="2" s="1"/>
  <c r="D13" i="2"/>
  <c r="N163" i="2" s="1"/>
  <c r="O12" i="2"/>
  <c r="T9" i="2" s="1"/>
  <c r="N12" i="2"/>
  <c r="F12" i="2"/>
  <c r="O162" i="2" s="1"/>
  <c r="T11" i="2" s="1"/>
  <c r="D12" i="2"/>
  <c r="N162" i="2" s="1"/>
  <c r="S11" i="2" s="1"/>
  <c r="O11" i="2"/>
  <c r="N11" i="2"/>
  <c r="F11" i="2"/>
  <c r="O32" i="2" s="1"/>
  <c r="D11" i="2"/>
  <c r="N32" i="2" s="1"/>
  <c r="T10" i="2"/>
  <c r="S10" i="2"/>
  <c r="O10" i="2"/>
  <c r="N10" i="2"/>
  <c r="F10" i="2"/>
  <c r="O31" i="2" s="1"/>
  <c r="D10" i="2"/>
  <c r="N31" i="2" s="1"/>
  <c r="O9" i="2"/>
  <c r="N9" i="2"/>
  <c r="F9" i="2"/>
  <c r="O30" i="2" s="1"/>
  <c r="D9" i="2"/>
  <c r="N30" i="2" s="1"/>
  <c r="O8" i="2"/>
  <c r="T13" i="2" s="1"/>
  <c r="N8" i="2"/>
  <c r="S13" i="2" s="1"/>
  <c r="F8" i="2"/>
  <c r="O29" i="2" s="1"/>
  <c r="D8" i="2"/>
  <c r="N29" i="2" s="1"/>
  <c r="O7" i="2"/>
  <c r="N7" i="2"/>
  <c r="F7" i="2"/>
  <c r="F4" i="2" s="1"/>
  <c r="D7" i="2"/>
  <c r="D4" i="2" s="1"/>
  <c r="E4" i="2"/>
  <c r="S33" i="2" l="1"/>
  <c r="S9" i="2"/>
  <c r="S21" i="2"/>
  <c r="S31" i="2"/>
  <c r="S32" i="2"/>
  <c r="T29" i="2"/>
  <c r="T33" i="2"/>
  <c r="T44" i="2"/>
  <c r="T25" i="2"/>
  <c r="S12" i="2"/>
  <c r="S8" i="2"/>
  <c r="S42" i="2"/>
  <c r="S45" i="2"/>
  <c r="S37" i="2"/>
  <c r="T12" i="2"/>
  <c r="T8" i="2"/>
  <c r="T45" i="2"/>
  <c r="T37" i="2"/>
  <c r="S14" i="2"/>
  <c r="S20" i="2"/>
  <c r="S36" i="2"/>
  <c r="S43" i="2"/>
  <c r="T14" i="2"/>
  <c r="T20" i="2"/>
  <c r="T36" i="2"/>
  <c r="T43" i="2"/>
  <c r="O28" i="2"/>
  <c r="T7" i="2" s="1"/>
  <c r="N43" i="2"/>
  <c r="S30" i="2" s="1"/>
  <c r="O43" i="2"/>
  <c r="T30" i="2" s="1"/>
  <c r="N28" i="2"/>
  <c r="S7" i="2" s="1"/>
  <c r="S5" i="2" s="1"/>
  <c r="T5" i="2" l="1"/>
  <c r="O5" i="2"/>
  <c r="N5" i="2"/>
  <c r="K191" i="1" l="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L153" i="1" l="1"/>
  <c r="L66" i="1"/>
  <c r="L82" i="1"/>
  <c r="L138" i="1"/>
  <c r="L145" i="1"/>
  <c r="L35" i="1"/>
  <c r="L155" i="1"/>
  <c r="L163" i="1"/>
  <c r="L171" i="1"/>
  <c r="L80" i="1"/>
  <c r="L125" i="1"/>
  <c r="L116" i="1"/>
  <c r="L172" i="1"/>
  <c r="L110" i="1"/>
  <c r="L118" i="1"/>
  <c r="L174" i="1"/>
  <c r="L111" i="1"/>
  <c r="L119" i="1"/>
  <c r="L175" i="1"/>
  <c r="L191" i="1"/>
  <c r="D159" i="1"/>
  <c r="D158" i="1"/>
  <c r="D157" i="1"/>
  <c r="L76" i="1" s="1"/>
  <c r="D156" i="1"/>
  <c r="L164" i="1" s="1"/>
  <c r="D155" i="1"/>
  <c r="L120" i="1" s="1"/>
  <c r="P64" i="1" s="1"/>
  <c r="D154" i="1"/>
  <c r="L93" i="1" s="1"/>
  <c r="P50" i="1" s="1"/>
  <c r="D153" i="1"/>
  <c r="P71" i="1" s="1"/>
  <c r="D152" i="1"/>
  <c r="L154" i="1" s="1"/>
  <c r="D151" i="1"/>
  <c r="L90" i="1" s="1"/>
  <c r="D150" i="1"/>
  <c r="L37" i="1" s="1"/>
  <c r="D149" i="1"/>
  <c r="D148" i="1"/>
  <c r="L85" i="1" s="1"/>
  <c r="P91" i="1" s="1"/>
  <c r="D147" i="1"/>
  <c r="L84" i="1" s="1"/>
  <c r="P49" i="1" s="1"/>
  <c r="D146" i="1"/>
  <c r="L62" i="1" s="1"/>
  <c r="D145" i="1"/>
  <c r="L170" i="1" s="1"/>
  <c r="D144" i="1"/>
  <c r="D143" i="1"/>
  <c r="L168" i="1" s="1"/>
  <c r="D142" i="1"/>
  <c r="D141" i="1"/>
  <c r="L114" i="1" s="1"/>
  <c r="P103" i="1" s="1"/>
  <c r="D140" i="1"/>
  <c r="P99" i="1" s="1"/>
  <c r="D139" i="1"/>
  <c r="L187" i="1" s="1"/>
  <c r="D138" i="1"/>
  <c r="L78" i="1" s="1"/>
  <c r="D137" i="1"/>
  <c r="L19" i="1" s="1"/>
  <c r="P22" i="1" s="1"/>
  <c r="D136" i="1"/>
  <c r="L106" i="1" s="1"/>
  <c r="D135" i="1"/>
  <c r="L104" i="1" s="1"/>
  <c r="D134" i="1"/>
  <c r="L141" i="1" s="1"/>
  <c r="D133" i="1"/>
  <c r="D132" i="1"/>
  <c r="L133" i="1" s="1"/>
  <c r="D131" i="1"/>
  <c r="L132" i="1" s="1"/>
  <c r="D130" i="1"/>
  <c r="L152" i="1" s="1"/>
  <c r="D129" i="1"/>
  <c r="L147" i="1" s="1"/>
  <c r="D128" i="1"/>
  <c r="L151" i="1" s="1"/>
  <c r="D127" i="1"/>
  <c r="L131" i="1" s="1"/>
  <c r="D126" i="1"/>
  <c r="L130" i="1" s="1"/>
  <c r="D125" i="1"/>
  <c r="L150" i="1" s="1"/>
  <c r="D124" i="1"/>
  <c r="L146" i="1" s="1"/>
  <c r="D123" i="1"/>
  <c r="D122" i="1"/>
  <c r="L149" i="1" s="1"/>
  <c r="D121" i="1"/>
  <c r="L140" i="1" s="1"/>
  <c r="D120" i="1"/>
  <c r="P61" i="1"/>
  <c r="D119" i="1"/>
  <c r="L139" i="1" s="1"/>
  <c r="P58" i="1"/>
  <c r="D118" i="1"/>
  <c r="D117" i="1"/>
  <c r="L129" i="1" s="1"/>
  <c r="D116" i="1"/>
  <c r="L137" i="1" s="1"/>
  <c r="D115" i="1"/>
  <c r="L124" i="1" s="1"/>
  <c r="D114" i="1"/>
  <c r="L136" i="1" s="1"/>
  <c r="D113" i="1"/>
  <c r="L128" i="1" s="1"/>
  <c r="D112" i="1"/>
  <c r="L144" i="1" s="1"/>
  <c r="P60" i="1"/>
  <c r="D111" i="1"/>
  <c r="L123" i="1" s="1"/>
  <c r="P63" i="1"/>
  <c r="D110" i="1"/>
  <c r="L135" i="1" s="1"/>
  <c r="D109" i="1"/>
  <c r="L148" i="1" s="1"/>
  <c r="D108" i="1"/>
  <c r="L122" i="1" s="1"/>
  <c r="D107" i="1"/>
  <c r="L143" i="1" s="1"/>
  <c r="D106" i="1"/>
  <c r="L134" i="1" s="1"/>
  <c r="D105" i="1"/>
  <c r="L142" i="1" s="1"/>
  <c r="D104" i="1"/>
  <c r="L121" i="1" s="1"/>
  <c r="D103" i="1"/>
  <c r="L127" i="1" s="1"/>
  <c r="D102" i="1"/>
  <c r="L126" i="1" s="1"/>
  <c r="D101" i="1"/>
  <c r="L21" i="1" s="1"/>
  <c r="D100" i="1"/>
  <c r="L34" i="1" s="1"/>
  <c r="D99" i="1"/>
  <c r="D98" i="1"/>
  <c r="L38" i="1" s="1"/>
  <c r="D97" i="1"/>
  <c r="L33" i="1" s="1"/>
  <c r="D96" i="1"/>
  <c r="L36" i="1" s="1"/>
  <c r="D95" i="1"/>
  <c r="L74" i="1" s="1"/>
  <c r="D94" i="1"/>
  <c r="L73" i="1" s="1"/>
  <c r="D93" i="1"/>
  <c r="L70" i="1" s="1"/>
  <c r="D92" i="1"/>
  <c r="L72" i="1" s="1"/>
  <c r="D91" i="1"/>
  <c r="L71" i="1" s="1"/>
  <c r="D90" i="1"/>
  <c r="L75" i="1" s="1"/>
  <c r="D89" i="1"/>
  <c r="L69" i="1" s="1"/>
  <c r="D88" i="1"/>
  <c r="L18" i="1" s="1"/>
  <c r="P10" i="1" s="1"/>
  <c r="D87" i="1"/>
  <c r="L17" i="1" s="1"/>
  <c r="D86" i="1"/>
  <c r="L28" i="1" s="1"/>
  <c r="D85" i="1"/>
  <c r="L20" i="1" s="1"/>
  <c r="D84" i="1"/>
  <c r="L32" i="1" s="1"/>
  <c r="D83" i="1"/>
  <c r="L31" i="1" s="1"/>
  <c r="D82" i="1"/>
  <c r="L30" i="1" s="1"/>
  <c r="D81" i="1"/>
  <c r="L29" i="1" s="1"/>
  <c r="D80" i="1"/>
  <c r="L45" i="1" s="1"/>
  <c r="D79" i="1"/>
  <c r="L41" i="1" s="1"/>
  <c r="D78" i="1"/>
  <c r="L43" i="1" s="1"/>
  <c r="D77" i="1"/>
  <c r="L48" i="1" s="1"/>
  <c r="D76" i="1"/>
  <c r="D75" i="1"/>
  <c r="L57" i="1" s="1"/>
  <c r="D74" i="1"/>
  <c r="L56" i="1" s="1"/>
  <c r="D73" i="1"/>
  <c r="L55" i="1" s="1"/>
  <c r="D72" i="1"/>
  <c r="L54" i="1" s="1"/>
  <c r="D71" i="1"/>
  <c r="D70" i="1"/>
  <c r="D69" i="1"/>
  <c r="L51" i="1" s="1"/>
  <c r="D68" i="1"/>
  <c r="L58" i="1" s="1"/>
  <c r="D67" i="1"/>
  <c r="L50" i="1" s="1"/>
  <c r="D66" i="1"/>
  <c r="L49" i="1" s="1"/>
  <c r="D65" i="1"/>
  <c r="L87" i="1" s="1"/>
  <c r="D64" i="1"/>
  <c r="L86" i="1" s="1"/>
  <c r="D63" i="1"/>
  <c r="L189" i="1" s="1"/>
  <c r="D62" i="1"/>
  <c r="L188" i="1" s="1"/>
  <c r="D61" i="1"/>
  <c r="L16" i="1" s="1"/>
  <c r="P8" i="1" s="1"/>
  <c r="D60" i="1"/>
  <c r="L103" i="1" s="1"/>
  <c r="D59" i="1"/>
  <c r="L102" i="1" s="1"/>
  <c r="D58" i="1"/>
  <c r="L178" i="1" s="1"/>
  <c r="D57" i="1"/>
  <c r="L184" i="1" s="1"/>
  <c r="D56" i="1"/>
  <c r="L183" i="1" s="1"/>
  <c r="D55" i="1"/>
  <c r="L92" i="1" s="1"/>
  <c r="D54" i="1"/>
  <c r="L47" i="1" s="1"/>
  <c r="D53" i="1"/>
  <c r="L46" i="1" s="1"/>
  <c r="D52" i="1"/>
  <c r="L27" i="1" s="1"/>
  <c r="D51" i="1"/>
  <c r="L167" i="1" s="1"/>
  <c r="D50" i="1"/>
  <c r="L166" i="1" s="1"/>
  <c r="D49" i="1"/>
  <c r="D48" i="1"/>
  <c r="D47" i="1"/>
  <c r="L101" i="1" s="1"/>
  <c r="D46" i="1"/>
  <c r="L159" i="1" s="1"/>
  <c r="D45" i="1"/>
  <c r="L162" i="1" s="1"/>
  <c r="D44" i="1"/>
  <c r="L161" i="1" s="1"/>
  <c r="D43" i="1"/>
  <c r="L158" i="1" s="1"/>
  <c r="D42" i="1"/>
  <c r="L157" i="1" s="1"/>
  <c r="D41" i="1"/>
  <c r="L160" i="1" s="1"/>
  <c r="D40" i="1"/>
  <c r="L169" i="1" s="1"/>
  <c r="D39" i="1"/>
  <c r="L112" i="1" s="1"/>
  <c r="D38" i="1"/>
  <c r="D37" i="1"/>
  <c r="L100" i="1" s="1"/>
  <c r="D36" i="1"/>
  <c r="L105" i="1" s="1"/>
  <c r="P79" i="1"/>
  <c r="D35" i="1"/>
  <c r="L177" i="1" s="1"/>
  <c r="D34" i="1"/>
  <c r="L186" i="1" s="1"/>
  <c r="D33" i="1"/>
  <c r="L185" i="1" s="1"/>
  <c r="D32" i="1"/>
  <c r="L182" i="1" s="1"/>
  <c r="D31" i="1"/>
  <c r="L181" i="1" s="1"/>
  <c r="D30" i="1"/>
  <c r="L180" i="1" s="1"/>
  <c r="D29" i="1"/>
  <c r="L176" i="1" s="1"/>
  <c r="D28" i="1"/>
  <c r="L98" i="1" s="1"/>
  <c r="D27" i="1"/>
  <c r="L91" i="1" s="1"/>
  <c r="D26" i="1"/>
  <c r="L79" i="1" s="1"/>
  <c r="D25" i="1"/>
  <c r="L89" i="1" s="1"/>
  <c r="D24" i="1"/>
  <c r="L81" i="1" s="1"/>
  <c r="D23" i="1"/>
  <c r="D22" i="1"/>
  <c r="L77" i="1" s="1"/>
  <c r="D21" i="1"/>
  <c r="L13" i="1" s="1"/>
  <c r="D20" i="1"/>
  <c r="L11" i="1" s="1"/>
  <c r="P42" i="1" s="1"/>
  <c r="D19" i="1"/>
  <c r="L10" i="1" s="1"/>
  <c r="P41" i="1" s="1"/>
  <c r="D18" i="1"/>
  <c r="L8" i="1" s="1"/>
  <c r="D17" i="1"/>
  <c r="L9" i="1" s="1"/>
  <c r="P40" i="1" s="1"/>
  <c r="D16" i="1"/>
  <c r="L60" i="1" s="1"/>
  <c r="D15" i="1"/>
  <c r="L59" i="1" s="1"/>
  <c r="D14" i="1"/>
  <c r="L44" i="1" s="1"/>
  <c r="D13" i="1"/>
  <c r="L39" i="1" s="1"/>
  <c r="D12" i="1"/>
  <c r="L26" i="1" s="1"/>
  <c r="D11" i="1"/>
  <c r="D10" i="1"/>
  <c r="L24" i="1" s="1"/>
  <c r="D9" i="1"/>
  <c r="L23" i="1" s="1"/>
  <c r="D8" i="1"/>
  <c r="L22" i="1" s="1"/>
  <c r="C5" i="1"/>
  <c r="L63" i="1" l="1"/>
  <c r="P19" i="1" s="1"/>
  <c r="L68" i="1"/>
  <c r="L64" i="1"/>
  <c r="L107" i="1"/>
  <c r="L96" i="1"/>
  <c r="P53" i="1" s="1"/>
  <c r="L99" i="1"/>
  <c r="P28" i="1"/>
  <c r="P31" i="1"/>
  <c r="P14" i="1"/>
  <c r="P27" i="1"/>
  <c r="P101" i="1"/>
  <c r="L156" i="1"/>
  <c r="L12" i="1"/>
  <c r="L94" i="1"/>
  <c r="P51" i="1" s="1"/>
  <c r="L117" i="1"/>
  <c r="L83" i="1"/>
  <c r="P48" i="1" s="1"/>
  <c r="L113" i="1"/>
  <c r="P102" i="1" s="1"/>
  <c r="P74" i="1"/>
  <c r="P29" i="1"/>
  <c r="P9" i="1"/>
  <c r="L95" i="1"/>
  <c r="P52" i="1" s="1"/>
  <c r="L173" i="1"/>
  <c r="P65" i="1" s="1"/>
  <c r="L109" i="1"/>
  <c r="L97" i="1"/>
  <c r="P54" i="1" s="1"/>
  <c r="L88" i="1"/>
  <c r="P62" i="1"/>
  <c r="P36" i="1"/>
  <c r="P12" i="1"/>
  <c r="P94" i="1"/>
  <c r="P13" i="1"/>
  <c r="P30" i="1"/>
  <c r="L14" i="1"/>
  <c r="P45" i="1" s="1"/>
  <c r="L52" i="1"/>
  <c r="P18" i="1" s="1"/>
  <c r="L165" i="1"/>
  <c r="L67" i="1"/>
  <c r="L42" i="1"/>
  <c r="L65" i="1"/>
  <c r="L40" i="1"/>
  <c r="P23" i="1" s="1"/>
  <c r="P104" i="1"/>
  <c r="P44" i="1"/>
  <c r="P33" i="1"/>
  <c r="P69" i="1"/>
  <c r="L15" i="1"/>
  <c r="P88" i="1" s="1"/>
  <c r="L61" i="1"/>
  <c r="P15" i="1" s="1"/>
  <c r="L108" i="1"/>
  <c r="P57" i="1" s="1"/>
  <c r="L53" i="1"/>
  <c r="P21" i="1" s="1"/>
  <c r="L190" i="1"/>
  <c r="L179" i="1"/>
  <c r="L115" i="1"/>
  <c r="L25" i="1"/>
  <c r="P37" i="1"/>
  <c r="P35" i="1"/>
  <c r="P68" i="1"/>
  <c r="P59" i="1"/>
  <c r="P11" i="1"/>
  <c r="P67" i="1"/>
  <c r="P16" i="1"/>
  <c r="P25" i="1"/>
  <c r="P47" i="1"/>
  <c r="P34" i="1"/>
  <c r="P84" i="1"/>
  <c r="P83" i="1"/>
  <c r="P93" i="1"/>
  <c r="P17" i="1"/>
  <c r="P38" i="1"/>
  <c r="P43" i="1"/>
  <c r="P72" i="1"/>
  <c r="P100" i="1"/>
  <c r="P32" i="1"/>
  <c r="P66" i="1"/>
  <c r="P78" i="1"/>
  <c r="P26" i="1"/>
  <c r="P106" i="1"/>
  <c r="P98" i="1"/>
  <c r="P112" i="1"/>
  <c r="P20" i="1"/>
  <c r="P105" i="1"/>
  <c r="P89" i="1"/>
  <c r="P111" i="1"/>
  <c r="P96" i="1"/>
  <c r="P90" i="1"/>
  <c r="P46" i="1"/>
  <c r="P86" i="1"/>
  <c r="P113" i="1"/>
  <c r="P107" i="1"/>
  <c r="P95" i="1"/>
  <c r="P55" i="1"/>
  <c r="P39" i="1"/>
  <c r="P73" i="1"/>
  <c r="P109" i="1"/>
  <c r="P70" i="1"/>
  <c r="P24" i="1"/>
  <c r="D5" i="1"/>
  <c r="P56" i="1" l="1"/>
  <c r="P97" i="1"/>
  <c r="P80" i="1"/>
  <c r="P82" i="1"/>
  <c r="P87" i="1"/>
  <c r="L5" i="1"/>
  <c r="P76" i="1"/>
  <c r="P81" i="1"/>
  <c r="P75" i="1"/>
  <c r="P85" i="1"/>
  <c r="P108" i="1"/>
  <c r="P110" i="1"/>
  <c r="P77" i="1"/>
  <c r="P92" i="1"/>
  <c r="P5" i="1" l="1"/>
</calcChain>
</file>

<file path=xl/sharedStrings.xml><?xml version="1.0" encoding="utf-8"?>
<sst xmlns="http://schemas.openxmlformats.org/spreadsheetml/2006/main" count="2472" uniqueCount="657">
  <si>
    <t>Growth</t>
  </si>
  <si>
    <t>England</t>
  </si>
  <si>
    <t>LA152</t>
  </si>
  <si>
    <t xml:space="preserve">Local Authority (upper tier 152) </t>
  </si>
  <si>
    <t>Total CCG contribution by LA 2021/22 (£'000)</t>
  </si>
  <si>
    <t>Total CCG contribution by LA 2022/23 (£'000)</t>
  </si>
  <si>
    <t>E06000001</t>
  </si>
  <si>
    <t>Hartlepool</t>
  </si>
  <si>
    <t>E06000008</t>
  </si>
  <si>
    <t>Blackburn with Darwen</t>
  </si>
  <si>
    <t>E06000002</t>
  </si>
  <si>
    <t>Middlesbrough</t>
  </si>
  <si>
    <t>E06000009</t>
  </si>
  <si>
    <t>Blackpool</t>
  </si>
  <si>
    <t>E06000003</t>
  </si>
  <si>
    <t>Redcar and Cleveland</t>
  </si>
  <si>
    <t>E10000006</t>
  </si>
  <si>
    <t>Cumbria</t>
  </si>
  <si>
    <t>E06000004</t>
  </si>
  <si>
    <t>Stockton-on-Tees</t>
  </si>
  <si>
    <t>E10000017</t>
  </si>
  <si>
    <t>Lancashire</t>
  </si>
  <si>
    <t>E06000005</t>
  </si>
  <si>
    <t>Darlington</t>
  </si>
  <si>
    <t>E10000023</t>
  </si>
  <si>
    <t>North Yorkshire</t>
  </si>
  <si>
    <t>E06000006</t>
  </si>
  <si>
    <t>Halton</t>
  </si>
  <si>
    <t>E08000016</t>
  </si>
  <si>
    <t>Barnsley</t>
  </si>
  <si>
    <t>E06000007</t>
  </si>
  <si>
    <t>Warrington</t>
  </si>
  <si>
    <t>E08000017</t>
  </si>
  <si>
    <t>Doncaster</t>
  </si>
  <si>
    <t>E08000018</t>
  </si>
  <si>
    <t>Rotherham</t>
  </si>
  <si>
    <t>E08000019</t>
  </si>
  <si>
    <t>Sheffield</t>
  </si>
  <si>
    <t>E06000010</t>
  </si>
  <si>
    <t>Kingston upon Hull, City of</t>
  </si>
  <si>
    <t>E06000019</t>
  </si>
  <si>
    <t>Herefordshire, County of</t>
  </si>
  <si>
    <t>E06000011</t>
  </si>
  <si>
    <t>East Riding of Yorkshire</t>
  </si>
  <si>
    <t>E10000034</t>
  </si>
  <si>
    <t>Worcestershire</t>
  </si>
  <si>
    <t>E06000012</t>
  </si>
  <si>
    <t>North East Lincolnshire</t>
  </si>
  <si>
    <t>E06000033</t>
  </si>
  <si>
    <t>Southend-on-Sea</t>
  </si>
  <si>
    <t>E06000013</t>
  </si>
  <si>
    <t>North Lincolnshire</t>
  </si>
  <si>
    <t>E06000034</t>
  </si>
  <si>
    <t>Thurrock</t>
  </si>
  <si>
    <t>E06000014</t>
  </si>
  <si>
    <t>York</t>
  </si>
  <si>
    <t>E10000012</t>
  </si>
  <si>
    <t>Essex</t>
  </si>
  <si>
    <t>E06000015</t>
  </si>
  <si>
    <t>Derby</t>
  </si>
  <si>
    <t>E06000032</t>
  </si>
  <si>
    <t>Luton</t>
  </si>
  <si>
    <t>E06000016</t>
  </si>
  <si>
    <t>Leicester</t>
  </si>
  <si>
    <t>E06000042</t>
  </si>
  <si>
    <t>Milton Keynes</t>
  </si>
  <si>
    <t>E06000017</t>
  </si>
  <si>
    <t>Rutland</t>
  </si>
  <si>
    <t>E06000055</t>
  </si>
  <si>
    <t>Bedford</t>
  </si>
  <si>
    <t>E06000018</t>
  </si>
  <si>
    <t>Nottingham</t>
  </si>
  <si>
    <t>E06000056</t>
  </si>
  <si>
    <t>Central Bedfordshire</t>
  </si>
  <si>
    <t>E06000060</t>
  </si>
  <si>
    <t>Buckinghamshire</t>
  </si>
  <si>
    <t>E06000020</t>
  </si>
  <si>
    <t>Telford and Wrekin</t>
  </si>
  <si>
    <t>E08000025</t>
  </si>
  <si>
    <t>Birmingham</t>
  </si>
  <si>
    <t>E06000021</t>
  </si>
  <si>
    <t>Stoke-on-Trent</t>
  </si>
  <si>
    <t>E08000029</t>
  </si>
  <si>
    <t>Solihull</t>
  </si>
  <si>
    <t>E06000022</t>
  </si>
  <si>
    <t>Bath and North East Somerset</t>
  </si>
  <si>
    <t>E06000023</t>
  </si>
  <si>
    <t>Bristol, City of</t>
  </si>
  <si>
    <t>E06000024</t>
  </si>
  <si>
    <t>North Somerset</t>
  </si>
  <si>
    <t>E06000025</t>
  </si>
  <si>
    <t>South Gloucestershire</t>
  </si>
  <si>
    <t>E06000026</t>
  </si>
  <si>
    <t>Plymouth</t>
  </si>
  <si>
    <t>E06000027</t>
  </si>
  <si>
    <t>Torbay</t>
  </si>
  <si>
    <t>E06000047</t>
  </si>
  <si>
    <t>County Durham</t>
  </si>
  <si>
    <t>E06000030</t>
  </si>
  <si>
    <t>Swindon</t>
  </si>
  <si>
    <t>E06000057</t>
  </si>
  <si>
    <t>Northumberland</t>
  </si>
  <si>
    <t>E06000031</t>
  </si>
  <si>
    <t>Peterborough</t>
  </si>
  <si>
    <t>E08000021</t>
  </si>
  <si>
    <t>Newcastle upon Tyne</t>
  </si>
  <si>
    <t>E08000022</t>
  </si>
  <si>
    <t>North Tyneside</t>
  </si>
  <si>
    <t>E08000023</t>
  </si>
  <si>
    <t>South Tyneside</t>
  </si>
  <si>
    <t>E08000024</t>
  </si>
  <si>
    <t>Sunderland</t>
  </si>
  <si>
    <t>E06000035</t>
  </si>
  <si>
    <t>Medway</t>
  </si>
  <si>
    <t>E08000037</t>
  </si>
  <si>
    <t>Gateshead</t>
  </si>
  <si>
    <t>E06000036</t>
  </si>
  <si>
    <t>Bracknell Forest</t>
  </si>
  <si>
    <t>E06000037</t>
  </si>
  <si>
    <t>West Berkshire</t>
  </si>
  <si>
    <t>E06000038</t>
  </si>
  <si>
    <t>Reading</t>
  </si>
  <si>
    <t>E10000007</t>
  </si>
  <si>
    <t>Derbyshire</t>
  </si>
  <si>
    <t>E06000039</t>
  </si>
  <si>
    <t>Slough</t>
  </si>
  <si>
    <t>E06000040</t>
  </si>
  <si>
    <t>Windsor and Maidenhead</t>
  </si>
  <si>
    <t>E10000029</t>
  </si>
  <si>
    <t>Suffolk</t>
  </si>
  <si>
    <t>E06000041</t>
  </si>
  <si>
    <t>Wokingham</t>
  </si>
  <si>
    <t>E06000043</t>
  </si>
  <si>
    <t>Brighton and Hove</t>
  </si>
  <si>
    <t>E10000008</t>
  </si>
  <si>
    <t>Devon</t>
  </si>
  <si>
    <t>E06000044</t>
  </si>
  <si>
    <t>Portsmouth</t>
  </si>
  <si>
    <t>E10000019</t>
  </si>
  <si>
    <t>Lincolnshire</t>
  </si>
  <si>
    <t>E06000045</t>
  </si>
  <si>
    <t>Southampton</t>
  </si>
  <si>
    <t>E06000046</t>
  </si>
  <si>
    <t>Isle of Wight</t>
  </si>
  <si>
    <t>E10000018</t>
  </si>
  <si>
    <t>Leicestershire</t>
  </si>
  <si>
    <t>E06000049</t>
  </si>
  <si>
    <t>Cheshire East</t>
  </si>
  <si>
    <t>E09000004</t>
  </si>
  <si>
    <t>Bexley</t>
  </si>
  <si>
    <t>E06000050</t>
  </si>
  <si>
    <t>Cheshire West and Chester</t>
  </si>
  <si>
    <t>E09000006</t>
  </si>
  <si>
    <t>Bromley</t>
  </si>
  <si>
    <t>E06000051</t>
  </si>
  <si>
    <t>Shropshire</t>
  </si>
  <si>
    <t>E09000011</t>
  </si>
  <si>
    <t>Greenwich</t>
  </si>
  <si>
    <t>E06000052</t>
  </si>
  <si>
    <t>Cornwall</t>
  </si>
  <si>
    <t>E09000022</t>
  </si>
  <si>
    <t>Lambeth</t>
  </si>
  <si>
    <t>E06000053</t>
  </si>
  <si>
    <t>Isles of Scilly</t>
  </si>
  <si>
    <t>E09000023</t>
  </si>
  <si>
    <t>Lewisham</t>
  </si>
  <si>
    <t>E06000054</t>
  </si>
  <si>
    <t>Wiltshire</t>
  </si>
  <si>
    <t>E09000028</t>
  </si>
  <si>
    <t>Southwark</t>
  </si>
  <si>
    <t>E10000016</t>
  </si>
  <si>
    <t>Kent</t>
  </si>
  <si>
    <t>E06000058</t>
  </si>
  <si>
    <t>Bournemouth, Christchurch and Poole</t>
  </si>
  <si>
    <t>E10000015</t>
  </si>
  <si>
    <t>Hertfordshire</t>
  </si>
  <si>
    <t>E06000059</t>
  </si>
  <si>
    <t>Dorset</t>
  </si>
  <si>
    <t>E09000001</t>
  </si>
  <si>
    <t>City of London</t>
  </si>
  <si>
    <t>E06000061</t>
  </si>
  <si>
    <t>North Northamptonshire</t>
  </si>
  <si>
    <t>E09000002</t>
  </si>
  <si>
    <t>Barking and Dagenham</t>
  </si>
  <si>
    <t>E06000062</t>
  </si>
  <si>
    <t>West Northamptonshire</t>
  </si>
  <si>
    <t>E09000012</t>
  </si>
  <si>
    <t>Hackney</t>
  </si>
  <si>
    <t>E08000001</t>
  </si>
  <si>
    <t>Bolton</t>
  </si>
  <si>
    <t>E09000016</t>
  </si>
  <si>
    <t>Havering</t>
  </si>
  <si>
    <t>E08000002</t>
  </si>
  <si>
    <t>Bury</t>
  </si>
  <si>
    <t>E09000025</t>
  </si>
  <si>
    <t>Newham</t>
  </si>
  <si>
    <t>E08000003</t>
  </si>
  <si>
    <t>Manchester</t>
  </si>
  <si>
    <t>E09000026</t>
  </si>
  <si>
    <t>Redbridge</t>
  </si>
  <si>
    <t>E08000004</t>
  </si>
  <si>
    <t>Oldham</t>
  </si>
  <si>
    <t>E09000030</t>
  </si>
  <si>
    <t>Tower Hamlets</t>
  </si>
  <si>
    <t>E08000005</t>
  </si>
  <si>
    <t>Rochdale</t>
  </si>
  <si>
    <t>E09000031</t>
  </si>
  <si>
    <t>Waltham Forest</t>
  </si>
  <si>
    <t>E08000006</t>
  </si>
  <si>
    <t>Salford</t>
  </si>
  <si>
    <t>E09000003</t>
  </si>
  <si>
    <t>Barnet</t>
  </si>
  <si>
    <t>E08000007</t>
  </si>
  <si>
    <t>Stockport</t>
  </si>
  <si>
    <t>E09000007</t>
  </si>
  <si>
    <t>Camden</t>
  </si>
  <si>
    <t>E08000008</t>
  </si>
  <si>
    <t>Tameside</t>
  </si>
  <si>
    <t>E09000010</t>
  </si>
  <si>
    <t>Enfield</t>
  </si>
  <si>
    <t>E08000009</t>
  </si>
  <si>
    <t>Trafford</t>
  </si>
  <si>
    <t>E09000014</t>
  </si>
  <si>
    <t>Haringey</t>
  </si>
  <si>
    <t>E08000010</t>
  </si>
  <si>
    <t>Wigan</t>
  </si>
  <si>
    <t>E09000019</t>
  </si>
  <si>
    <t>Islington</t>
  </si>
  <si>
    <t>E08000011</t>
  </si>
  <si>
    <t>Knowsley</t>
  </si>
  <si>
    <t>E10000020</t>
  </si>
  <si>
    <t>Norfolk</t>
  </si>
  <si>
    <t>E08000012</t>
  </si>
  <si>
    <t>Liverpool</t>
  </si>
  <si>
    <t>E08000013</t>
  </si>
  <si>
    <t>St. Helens</t>
  </si>
  <si>
    <t>E08000014</t>
  </si>
  <si>
    <t>Sefton</t>
  </si>
  <si>
    <t>E10000028</t>
  </si>
  <si>
    <t>Staffordshire</t>
  </si>
  <si>
    <t>E08000015</t>
  </si>
  <si>
    <t>Wirral</t>
  </si>
  <si>
    <t>E10000014</t>
  </si>
  <si>
    <t>Hampshire</t>
  </si>
  <si>
    <t>E10000030</t>
  </si>
  <si>
    <t>Surrey</t>
  </si>
  <si>
    <t>E10000011</t>
  </si>
  <si>
    <t>East Sussex</t>
  </si>
  <si>
    <t>E10000032</t>
  </si>
  <si>
    <t>West Sussex</t>
  </si>
  <si>
    <t>E08000026</t>
  </si>
  <si>
    <t>Coventry</t>
  </si>
  <si>
    <t>E08000027</t>
  </si>
  <si>
    <t>Dudley</t>
  </si>
  <si>
    <t>E08000028</t>
  </si>
  <si>
    <t>Sandwell</t>
  </si>
  <si>
    <t>E08000030</t>
  </si>
  <si>
    <t>Walsall</t>
  </si>
  <si>
    <t>E08000031</t>
  </si>
  <si>
    <t>Wolverhampton</t>
  </si>
  <si>
    <t>E08000032</t>
  </si>
  <si>
    <t>Bradford</t>
  </si>
  <si>
    <t>E08000033</t>
  </si>
  <si>
    <t>Calderdale</t>
  </si>
  <si>
    <t>E08000034</t>
  </si>
  <si>
    <t>Kirklees</t>
  </si>
  <si>
    <t>E08000035</t>
  </si>
  <si>
    <t>Leeds</t>
  </si>
  <si>
    <t>E08000036</t>
  </si>
  <si>
    <t>Wakefield</t>
  </si>
  <si>
    <t>E09000005</t>
  </si>
  <si>
    <t>Brent</t>
  </si>
  <si>
    <t>E09000008</t>
  </si>
  <si>
    <t>Croydon</t>
  </si>
  <si>
    <t>E10000025</t>
  </si>
  <si>
    <t>Oxfordshire</t>
  </si>
  <si>
    <t>E09000009</t>
  </si>
  <si>
    <t>Ealing</t>
  </si>
  <si>
    <t>E10000013</t>
  </si>
  <si>
    <t>Gloucestershire</t>
  </si>
  <si>
    <t>E09000013</t>
  </si>
  <si>
    <t>Hammersmith and Fulham</t>
  </si>
  <si>
    <t>E09000015</t>
  </si>
  <si>
    <t>Harrow</t>
  </si>
  <si>
    <t>E09000017</t>
  </si>
  <si>
    <t>Hillingdon</t>
  </si>
  <si>
    <t>E09000018</t>
  </si>
  <si>
    <t>Hounslow</t>
  </si>
  <si>
    <t>E09000020</t>
  </si>
  <si>
    <t>Kensington and Chelsea</t>
  </si>
  <si>
    <t>E09000021</t>
  </si>
  <si>
    <t>Kingston upon Thames</t>
  </si>
  <si>
    <t>E09000033</t>
  </si>
  <si>
    <t>Westminster</t>
  </si>
  <si>
    <t>E09000024</t>
  </si>
  <si>
    <t>Merton</t>
  </si>
  <si>
    <t>E10000027</t>
  </si>
  <si>
    <t>Somerset</t>
  </si>
  <si>
    <t>E10000024</t>
  </si>
  <si>
    <t>Nottinghamshire</t>
  </si>
  <si>
    <t>E09000027</t>
  </si>
  <si>
    <t>Richmond upon Thames</t>
  </si>
  <si>
    <t>E09000029</t>
  </si>
  <si>
    <t>Sutton</t>
  </si>
  <si>
    <t>E09000032</t>
  </si>
  <si>
    <t>Wandsworth</t>
  </si>
  <si>
    <t>E10000003</t>
  </si>
  <si>
    <t>Cambridgeshire</t>
  </si>
  <si>
    <t>E10000031</t>
  </si>
  <si>
    <t>Warwickshire</t>
  </si>
  <si>
    <t>CCG22</t>
  </si>
  <si>
    <t>Sum of Pop20</t>
  </si>
  <si>
    <t>% of LAD in CCG</t>
  </si>
  <si>
    <t>02Y</t>
  </si>
  <si>
    <t>NHS East Riding of Yorkshire CCG</t>
  </si>
  <si>
    <t>03F</t>
  </si>
  <si>
    <t>NHS Hull CCG</t>
  </si>
  <si>
    <t>03H</t>
  </si>
  <si>
    <t>NHS North East Lincolnshire CCG</t>
  </si>
  <si>
    <t>03K</t>
  </si>
  <si>
    <t>NHS North Lincolnshire CCG</t>
  </si>
  <si>
    <t>03Q</t>
  </si>
  <si>
    <t>NHS Vale of York CCG</t>
  </si>
  <si>
    <t>42D</t>
  </si>
  <si>
    <t>NHS North Yorkshire CCG</t>
  </si>
  <si>
    <t>00L</t>
  </si>
  <si>
    <t>NHS Northumberland CCG</t>
  </si>
  <si>
    <t>00N</t>
  </si>
  <si>
    <t>NHS South Tyneside CCG</t>
  </si>
  <si>
    <t>00P</t>
  </si>
  <si>
    <t>NHS Sunderland CCG</t>
  </si>
  <si>
    <t>01H</t>
  </si>
  <si>
    <t>NHS North Cumbria CCG</t>
  </si>
  <si>
    <t>13T</t>
  </si>
  <si>
    <t>NHS Newcastle Gateshead CCG</t>
  </si>
  <si>
    <t>16C</t>
  </si>
  <si>
    <t>NHS Tees Valley CCG</t>
  </si>
  <si>
    <t>84H</t>
  </si>
  <si>
    <t>NHS County Durham CCG</t>
  </si>
  <si>
    <t>99C</t>
  </si>
  <si>
    <t>NHS North Tyneside CCG</t>
  </si>
  <si>
    <t>02P</t>
  </si>
  <si>
    <t>NHS Barnsley CCG</t>
  </si>
  <si>
    <t>02X</t>
  </si>
  <si>
    <t>NHS Doncaster CCG</t>
  </si>
  <si>
    <t>03L</t>
  </si>
  <si>
    <t>NHS Rotherham CCG</t>
  </si>
  <si>
    <t>03N</t>
  </si>
  <si>
    <t>NHS Sheffield CCG</t>
  </si>
  <si>
    <t>02T</t>
  </si>
  <si>
    <t>NHS Calderdale CCG</t>
  </si>
  <si>
    <t>03R</t>
  </si>
  <si>
    <t>NHS Wakefield CCG</t>
  </si>
  <si>
    <t>15F</t>
  </si>
  <si>
    <t>NHS Leeds CCG</t>
  </si>
  <si>
    <t>36J</t>
  </si>
  <si>
    <t>NHS Bradford District and Craven CCG</t>
  </si>
  <si>
    <t>X2C4Y</t>
  </si>
  <si>
    <t>NHS Kirklees CCG</t>
  </si>
  <si>
    <t>01F</t>
  </si>
  <si>
    <t>NHS Halton CCG</t>
  </si>
  <si>
    <t>01J</t>
  </si>
  <si>
    <t>NHS Knowsley CCG</t>
  </si>
  <si>
    <t>01T</t>
  </si>
  <si>
    <t>NHS South Sefton CCG</t>
  </si>
  <si>
    <t>01V</t>
  </si>
  <si>
    <t>NHS Southport and Formby CCG</t>
  </si>
  <si>
    <t>01X</t>
  </si>
  <si>
    <t>NHS St Helens CCG</t>
  </si>
  <si>
    <t>02E</t>
  </si>
  <si>
    <t>NHS Warrington CCG</t>
  </si>
  <si>
    <t>12F</t>
  </si>
  <si>
    <t>NHS Wirral CCG</t>
  </si>
  <si>
    <t>27D</t>
  </si>
  <si>
    <t>NHS Cheshire CCG</t>
  </si>
  <si>
    <t>99A</t>
  </si>
  <si>
    <t>NHS Liverpool CCG</t>
  </si>
  <si>
    <t>00T</t>
  </si>
  <si>
    <t>NHS Bolton CCG</t>
  </si>
  <si>
    <t>00V</t>
  </si>
  <si>
    <t>NHS Bury CCG</t>
  </si>
  <si>
    <t>00Y</t>
  </si>
  <si>
    <t>NHS Oldham CCG</t>
  </si>
  <si>
    <t>01D</t>
  </si>
  <si>
    <t>NHS Heywood, Middleton and Rochdale CCG</t>
  </si>
  <si>
    <t>01G</t>
  </si>
  <si>
    <t>NHS Salford CCG</t>
  </si>
  <si>
    <t>01W</t>
  </si>
  <si>
    <t>NHS Stockport CCG</t>
  </si>
  <si>
    <t>01Y</t>
  </si>
  <si>
    <t>NHS Tameside and Glossop CCG</t>
  </si>
  <si>
    <t>02A</t>
  </si>
  <si>
    <t>NHS Trafford CCG</t>
  </si>
  <si>
    <t>02H</t>
  </si>
  <si>
    <t>NHS Wigan Borough CCG</t>
  </si>
  <si>
    <t>14L</t>
  </si>
  <si>
    <t>NHS Manchester CCG</t>
  </si>
  <si>
    <t>00Q</t>
  </si>
  <si>
    <t>NHS Blackburn with Darwen CCG</t>
  </si>
  <si>
    <t>00R</t>
  </si>
  <si>
    <t>NHS Blackpool CCG</t>
  </si>
  <si>
    <t>00X</t>
  </si>
  <si>
    <t>NHS Chorley and South Ribble CCG</t>
  </si>
  <si>
    <t>01A</t>
  </si>
  <si>
    <t>NHS East Lancashire CCG</t>
  </si>
  <si>
    <t>01E</t>
  </si>
  <si>
    <t>NHS Greater Preston CCG</t>
  </si>
  <si>
    <t>01K</t>
  </si>
  <si>
    <t>NHS Morecambe Bay CCG</t>
  </si>
  <si>
    <t>02G</t>
  </si>
  <si>
    <t>NHS West Lancashire CCG</t>
  </si>
  <si>
    <t>02M</t>
  </si>
  <si>
    <t>NHS Fylde and Wyre CCG</t>
  </si>
  <si>
    <t>15E</t>
  </si>
  <si>
    <t>NHS Birmingham and Solihull CCG</t>
  </si>
  <si>
    <t>D2P2L</t>
  </si>
  <si>
    <t>NHS Black Country and West Birmingham CCG</t>
  </si>
  <si>
    <t>B2M3M</t>
  </si>
  <si>
    <t>NHS Coventry and Warwickshire CCG</t>
  </si>
  <si>
    <t>15M</t>
  </si>
  <si>
    <t>NHS Derby and Derbyshire CCG</t>
  </si>
  <si>
    <t>18C</t>
  </si>
  <si>
    <t>NHS Herefordshire and Worcestershire CCG</t>
  </si>
  <si>
    <t>03W</t>
  </si>
  <si>
    <t>NHS East Leicestershire and Rutland CCG</t>
  </si>
  <si>
    <t>04C</t>
  </si>
  <si>
    <t>NHS Leicester City CCG</t>
  </si>
  <si>
    <t>04V</t>
  </si>
  <si>
    <t>NHS West Leicestershire CCG</t>
  </si>
  <si>
    <t>71E</t>
  </si>
  <si>
    <t>NHS Lincolnshire CCG</t>
  </si>
  <si>
    <t>78H</t>
  </si>
  <si>
    <t>NHS Northamptonshire CCG</t>
  </si>
  <si>
    <t>02Q</t>
  </si>
  <si>
    <t>NHS Bassetlaw CCG</t>
  </si>
  <si>
    <t>52R</t>
  </si>
  <si>
    <t>NHS Nottingham and Nottinghamshire CCG</t>
  </si>
  <si>
    <t>M2L0M</t>
  </si>
  <si>
    <t>NHS Shropshire, Telford and Wrekin CCG</t>
  </si>
  <si>
    <t>04Y</t>
  </si>
  <si>
    <t>NHS Cannock Chase CCG</t>
  </si>
  <si>
    <t>05D</t>
  </si>
  <si>
    <t>NHS East Staffordshire CCG</t>
  </si>
  <si>
    <t>05G</t>
  </si>
  <si>
    <t>NHS North Staffordshire CCG</t>
  </si>
  <si>
    <t>05Q</t>
  </si>
  <si>
    <t>NHS South East Staffordshire and Seisdon Peninsula CCG</t>
  </si>
  <si>
    <t>05V</t>
  </si>
  <si>
    <t>NHS Stafford and Surrounds CCG</t>
  </si>
  <si>
    <t>05W</t>
  </si>
  <si>
    <t>NHS Stoke on Trent CCG</t>
  </si>
  <si>
    <t>M1J4Y</t>
  </si>
  <si>
    <t>NHS Bedfordshire, Luton and Milton Keynes CCG</t>
  </si>
  <si>
    <t>06H</t>
  </si>
  <si>
    <t>NHS Cambridgeshire and Peterborough CCG</t>
  </si>
  <si>
    <t>06K</t>
  </si>
  <si>
    <t>NHS East and North Hertfordshire CCG</t>
  </si>
  <si>
    <t>06N</t>
  </si>
  <si>
    <t>NHS Herts Valleys CCG</t>
  </si>
  <si>
    <t>07H</t>
  </si>
  <si>
    <t>NHS West Essex CCG</t>
  </si>
  <si>
    <t>06Q</t>
  </si>
  <si>
    <t>NHS Mid Essex CCG</t>
  </si>
  <si>
    <t>07G</t>
  </si>
  <si>
    <t>NHS Thurrock CCG</t>
  </si>
  <si>
    <t>99E</t>
  </si>
  <si>
    <t>NHS Basildon and Brentwood CCG</t>
  </si>
  <si>
    <t>99F</t>
  </si>
  <si>
    <t>NHS Castle Point and Rochford CCG</t>
  </si>
  <si>
    <t>99G</t>
  </si>
  <si>
    <t>NHS Southend CCG</t>
  </si>
  <si>
    <t>26A</t>
  </si>
  <si>
    <t>NHS Norfolk and Waveney CCG</t>
  </si>
  <si>
    <t>06L</t>
  </si>
  <si>
    <t>NHS Ipswich and East Suffolk CCG</t>
  </si>
  <si>
    <t>06T</t>
  </si>
  <si>
    <t>NHS North East Essex CCG</t>
  </si>
  <si>
    <t>07K</t>
  </si>
  <si>
    <t>NHS West Suffolk CCG</t>
  </si>
  <si>
    <t>93C</t>
  </si>
  <si>
    <t>NHS North Central London CCG</t>
  </si>
  <si>
    <t>A3A8R</t>
  </si>
  <si>
    <t>NHS North East London CCG</t>
  </si>
  <si>
    <t>W2U3Z</t>
  </si>
  <si>
    <t>NHS North West London CCG</t>
  </si>
  <si>
    <t>72Q</t>
  </si>
  <si>
    <t>NHS South East London CCG</t>
  </si>
  <si>
    <t>36L</t>
  </si>
  <si>
    <t>NHS South West London CCG</t>
  </si>
  <si>
    <t>10Q</t>
  </si>
  <si>
    <t>NHS Oxfordshire CCG</t>
  </si>
  <si>
    <t>14Y</t>
  </si>
  <si>
    <t>NHS Buckinghamshire CCG</t>
  </si>
  <si>
    <t>15A</t>
  </si>
  <si>
    <t>NHS Berkshire West CCG</t>
  </si>
  <si>
    <t>D4U1Y</t>
  </si>
  <si>
    <t>NHS Frimley CCG</t>
  </si>
  <si>
    <t>10R</t>
  </si>
  <si>
    <t>NHS Portsmouth CCG</t>
  </si>
  <si>
    <t>D9Y0V</t>
  </si>
  <si>
    <t>NHS Hampshire, Southampton and Isle of Wight CCG</t>
  </si>
  <si>
    <t>91Q</t>
  </si>
  <si>
    <t>NHS Kent and Medway CCG</t>
  </si>
  <si>
    <t>92A</t>
  </si>
  <si>
    <t>NHS Surrey Heartlands CCG</t>
  </si>
  <si>
    <t>09D</t>
  </si>
  <si>
    <t>NHS Brighton and Hove CCG</t>
  </si>
  <si>
    <t>70F</t>
  </si>
  <si>
    <t>NHS West Sussex CCG</t>
  </si>
  <si>
    <t>97R</t>
  </si>
  <si>
    <t>NHS East Sussex CCG</t>
  </si>
  <si>
    <t>92G</t>
  </si>
  <si>
    <t>NHS Bath and North East Somerset, Swindon and Wiltshire CCG</t>
  </si>
  <si>
    <t>15C</t>
  </si>
  <si>
    <t>NHS Bristol, North Somerset and South Gloucestershire CCG</t>
  </si>
  <si>
    <t>11N</t>
  </si>
  <si>
    <t>NHS Kernow CCG</t>
  </si>
  <si>
    <t>15N</t>
  </si>
  <si>
    <t>NHS Devon CCG</t>
  </si>
  <si>
    <t>11J</t>
  </si>
  <si>
    <t>NHS Dorset CCG</t>
  </si>
  <si>
    <t>11M</t>
  </si>
  <si>
    <t>NHS Gloucestershire CCG</t>
  </si>
  <si>
    <t>11X</t>
  </si>
  <si>
    <t>NHS Somerset CCG</t>
  </si>
  <si>
    <t>LAs and CCGs may appear more than once if contributions are made to multiple LAs (or from multiple CCGs)</t>
  </si>
  <si>
    <t>LA-CCG mapping based on ONS 2020 LSOA populations</t>
  </si>
  <si>
    <t>Total CCG contribution 2022/23 (£'000)</t>
  </si>
  <si>
    <t>Clinical Commissioning Group</t>
  </si>
  <si>
    <t>Adjusted for boundary changes</t>
  </si>
  <si>
    <t>Mapped to 2022 ICBs (CCGS where there are multiple CCGs within an ICB)</t>
  </si>
  <si>
    <t>Single CCG ICB</t>
  </si>
  <si>
    <t>Y</t>
  </si>
  <si>
    <t>N</t>
  </si>
  <si>
    <t>2022/23 BCF based on 5.66% uplift of 2021/22 LA BCF</t>
  </si>
  <si>
    <t>Contribution to each LA based on RNF for social care mapped to 152 LAs</t>
  </si>
  <si>
    <t>RNF 2021/22  (£'000)</t>
  </si>
  <si>
    <t>RNF 2022/23  (£'000)</t>
  </si>
  <si>
    <t>UTLA21CD</t>
  </si>
  <si>
    <t>UTLA21NM</t>
  </si>
  <si>
    <t>ICB22</t>
  </si>
  <si>
    <t>ICB22NM</t>
  </si>
  <si>
    <t>Pop20</t>
  </si>
  <si>
    <t>% of LAD in ICB</t>
  </si>
  <si>
    <t>QE1</t>
  </si>
  <si>
    <t>NHS Lancashire and South Cumbria ICB</t>
  </si>
  <si>
    <t>QHM</t>
  </si>
  <si>
    <t>NHS North East and North Cumbria ICB</t>
  </si>
  <si>
    <t>QOQ</t>
  </si>
  <si>
    <t>NHS Humber and North Yorkshire ICB</t>
  </si>
  <si>
    <t>QF7</t>
  </si>
  <si>
    <t>NHS South Yorkshire ICB</t>
  </si>
  <si>
    <t>QWO</t>
  </si>
  <si>
    <t>NHS West Yorkshire ICB</t>
  </si>
  <si>
    <t>QYG</t>
  </si>
  <si>
    <t>NHS Cheshire and Merseyside ICB</t>
  </si>
  <si>
    <t>QOP</t>
  </si>
  <si>
    <t>NHS Greater Manchester ICB</t>
  </si>
  <si>
    <t>QHL</t>
  </si>
  <si>
    <t>NHS Birmingham and Solihull ICB</t>
  </si>
  <si>
    <t>QWU</t>
  </si>
  <si>
    <t>NHS Coventry and Warwickshire ICB</t>
  </si>
  <si>
    <t>QGH</t>
  </si>
  <si>
    <t>NHS Herefordshire and Worcestershire ICB</t>
  </si>
  <si>
    <t>QJ2</t>
  </si>
  <si>
    <t>NHS Derby and Derbyshire ICB</t>
  </si>
  <si>
    <t>QH8</t>
  </si>
  <si>
    <t>NHS Mid and South Essex ICB</t>
  </si>
  <si>
    <t>QK1</t>
  </si>
  <si>
    <t>NHS Leicester, Leicestershire and Rutland ICB</t>
  </si>
  <si>
    <t>QJM</t>
  </si>
  <si>
    <t>NHS Lincolnshire ICB</t>
  </si>
  <si>
    <t>QPM</t>
  </si>
  <si>
    <t>NHS Northamptonshire ICB</t>
  </si>
  <si>
    <t>QHG</t>
  </si>
  <si>
    <t>NHS Bedfordshire, Luton and Milton Keynes ICB</t>
  </si>
  <si>
    <t>QT1</t>
  </si>
  <si>
    <t>NHS Nottingham and Nottinghamshire ICB</t>
  </si>
  <si>
    <t>QOC</t>
  </si>
  <si>
    <t>NHS Shropshire, Telford and Wrekin ICB</t>
  </si>
  <si>
    <t>QNC</t>
  </si>
  <si>
    <t>NHS Staffordshire and Stoke-On-Trent ICB</t>
  </si>
  <si>
    <t>QUA</t>
  </si>
  <si>
    <t>NHS Black Country ICB</t>
  </si>
  <si>
    <t>QUE</t>
  </si>
  <si>
    <t>NHS Cambridgeshire and Peterborough ICB</t>
  </si>
  <si>
    <t>QM7</t>
  </si>
  <si>
    <t>NHS Hertfordshire and West Essex ICB</t>
  </si>
  <si>
    <t>QMM</t>
  </si>
  <si>
    <t>NHS Norfolk and Waveney ICB</t>
  </si>
  <si>
    <t>QJG</t>
  </si>
  <si>
    <t>NHS Suffolk and North East Essex ICB</t>
  </si>
  <si>
    <t>QMF</t>
  </si>
  <si>
    <t>NHS North East London ICB</t>
  </si>
  <si>
    <t>QMJ</t>
  </si>
  <si>
    <t>NHS North Central London ICB</t>
  </si>
  <si>
    <t>QRV</t>
  </si>
  <si>
    <t>NHS North West London ICB</t>
  </si>
  <si>
    <t>QKK</t>
  </si>
  <si>
    <t>NHS South East London ICB</t>
  </si>
  <si>
    <t>QWE</t>
  </si>
  <si>
    <t>NHS South West London ICB</t>
  </si>
  <si>
    <t>QU9</t>
  </si>
  <si>
    <t>NHS Buckinghamshire, Oxfordshire and Berkshire West ICB</t>
  </si>
  <si>
    <t>QNQ</t>
  </si>
  <si>
    <t>NHS Frimley ICB</t>
  </si>
  <si>
    <t>QRL</t>
  </si>
  <si>
    <t>NHS Hampshire and Isle of Wight ICB</t>
  </si>
  <si>
    <t>QKS</t>
  </si>
  <si>
    <t>NHS Kent and Medway ICB</t>
  </si>
  <si>
    <t>QXU</t>
  </si>
  <si>
    <t>NHS Surrey Heartlands ICB</t>
  </si>
  <si>
    <t>QNX</t>
  </si>
  <si>
    <t>NHS Sussex ICB</t>
  </si>
  <si>
    <t>QOX</t>
  </si>
  <si>
    <t>NHS Bath and North East Somerset, Swindon and Wiltshire ICB</t>
  </si>
  <si>
    <t>QUY</t>
  </si>
  <si>
    <t>NHS Bristol, North Somerset and South Gloucestershire ICB</t>
  </si>
  <si>
    <t>QT6</t>
  </si>
  <si>
    <t>NHS Cornwall and The Isles of Scilly ICB</t>
  </si>
  <si>
    <t>QJK</t>
  </si>
  <si>
    <t>NHS Devon ICB</t>
  </si>
  <si>
    <t>QVV</t>
  </si>
  <si>
    <t>NHS Dorset ICB</t>
  </si>
  <si>
    <t>QR1</t>
  </si>
  <si>
    <t>NHS Gloucestershire ICB</t>
  </si>
  <si>
    <t>QSL</t>
  </si>
  <si>
    <t>NHS Somerset ICB</t>
  </si>
  <si>
    <t>NHS Staffordshire and Stoke-on-Trent ICB</t>
  </si>
  <si>
    <t>NHS Hampshire and Isle Of Wight ICB</t>
  </si>
  <si>
    <t>NHS Cornwall and The Isles Of Scilly ICB</t>
  </si>
  <si>
    <t>Total ICB contribution by LA 2022/23 (£'000)</t>
  </si>
  <si>
    <t>Better Care Fund</t>
  </si>
  <si>
    <t>notes</t>
  </si>
  <si>
    <t xml:space="preserve">This document provides details of allocations of the minimum NHS contribution to Better Care Fund plans. </t>
  </si>
  <si>
    <t>The contribution from individual ICBs and CCGs has been calculated based on population estimates and contributions to individual HWBs from ICBs and CCGs are shown</t>
  </si>
  <si>
    <t>CCG level allocations</t>
  </si>
  <si>
    <t>calculations</t>
  </si>
  <si>
    <t>Columns N-Q show Overall contributions for each CCG to the BCF</t>
  </si>
  <si>
    <t>ICB level  allocations</t>
  </si>
  <si>
    <t xml:space="preserve">Columns Q-T show total contributions to the BCF for each ICB. Column S shows the element of this allocation that is distributed in line with the Relative Needs Formula (RNF). Column T shows the total allocation, including the RNF element. </t>
  </si>
  <si>
    <t>See also Technical Guidance Documentation</t>
  </si>
  <si>
    <t>www.england.nhs.uk/allocations</t>
  </si>
  <si>
    <t>For queries please contact</t>
  </si>
  <si>
    <t xml:space="preserve">For 2022/23, the 5.66% national uplift has been applied uniformly to all Health and Wellbeing Boards. </t>
  </si>
  <si>
    <t>Columns H-O (closed by default - open the outline to reveal) show the contributions to the BCF for each ICB to individual local authorities. In some cases a UTLA will span more than one ICB. Allocations for that UTLA will be shown across all relevant ICBs. Column M shows the percentage of the UTLA that is within the ICB for allocation purposes.</t>
  </si>
  <si>
    <t xml:space="preserve">Columns F-L (closed by default, open outline to reveal) map CCG contributions to individual Upper Tier Local Authorities on the basis of mid-2020 resident populations (ONS). </t>
  </si>
  <si>
    <t>This worksheet shows NHS contributions to the BCF for 2022/23 from ICBs to individual local authorities, as well as overall contributions from each ICB to the BCF across all local authorities within their area. Following the passage of the Health and Social Care Bill, from 1 July ICBs will be responsible for ensuring that the annual target is met, taking in to account any contributions made by their predecessor CCGs in Q1 22/23.</t>
  </si>
  <si>
    <t>Expand outline to reveal LA to ICB mapping.</t>
  </si>
  <si>
    <t>2022/23 NHS Minimum Contribution by ICB</t>
  </si>
  <si>
    <t>NHS Minimum contribution to the BCF by CCG (2022/23)</t>
  </si>
  <si>
    <t>Expand outline to reveal LA to CCG mapping</t>
  </si>
  <si>
    <t xml:space="preserve">Columns A-F show the element of the NHS contribution to each UTLA that is allocated based on the relative needs formula (RNF) as well as the total allocation from the NHS for both 2021/22 and 2022/23. The RNF figure is used to inform allocations and is not the basis for the minimum contribution to Adult Social Care from the NHS for that area. This figure will be populated in the BCF Planning Template. </t>
  </si>
  <si>
    <t>Columns A-D show 2021/22 allocations and uplifted 2022/23 allocations for all Upper Tier Local Authorities (152), and are identical to columns A-D on the ICB sheet.</t>
  </si>
  <si>
    <t>For convenience, we also show CCG-level contributions to the BCF. These are the CCGs after taking into account the boundary changes that will occur for ICBs.  Detail on the boundary changes can be found in Annex X of the technical guide to allocations:</t>
  </si>
  <si>
    <t>england.revenue-allocations@nhs.net for technical queries on calculations</t>
  </si>
  <si>
    <t>england.bettercarefundteam@nhs.net for general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</si>
</sst>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0"/>
      <color rgb="FF7C2855"/>
      <name val="Arial"/>
      <family val="2"/>
    </font>
    <font>
      <sz val="10"/>
      <color rgb="FF7C2855"/>
      <name val="Arial"/>
      <family val="2"/>
    </font>
    <font>
      <sz val="10"/>
      <color theme="1"/>
      <name val="Arial"/>
      <family val="2"/>
    </font>
    <font>
      <sz val="10"/>
      <name val="Arial"/>
      <family val="2"/>
    </font>
    <font>
      <b/>
      <sz val="10"/>
      <color rgb="FF005EB8"/>
      <name val="Arial"/>
      <family val="2"/>
    </font>
    <font>
      <b/>
      <sz val="10"/>
      <color theme="1"/>
      <name val="Arial"/>
      <family val="2"/>
    </font>
    <font>
      <sz val="10"/>
      <color rgb="FF000000"/>
      <name val="Arial"/>
      <family val="2"/>
    </font>
    <font>
      <b/>
      <sz val="10"/>
      <name val="Arial"/>
      <family val="2"/>
    </font>
    <font>
      <u/>
      <sz val="11"/>
      <color theme="10"/>
      <name val="Calibri"/>
      <family val="2"/>
      <scheme val="minor"/>
    </font>
    <font>
      <sz val="18"/>
      <name val="Arial"/>
      <family val="2"/>
    </font>
    <font>
      <b/>
      <sz val="10"/>
      <color rgb="FFFFFFFF"/>
      <name val="Arial"/>
      <family val="2"/>
    </font>
    <font>
      <sz val="10"/>
      <color rgb="FFFFFFFF"/>
      <name val="Arial"/>
      <family val="2"/>
    </font>
    <font>
      <sz val="11"/>
      <name val="Calibri"/>
      <family val="2"/>
    </font>
  </fonts>
  <fills count="8">
    <fill>
      <patternFill patternType="none"/>
    </fill>
    <fill>
      <patternFill patternType="gray125"/>
    </fill>
    <fill>
      <patternFill patternType="solid">
        <fgColor rgb="FFE5F2FF"/>
        <bgColor indexed="64"/>
      </patternFill>
    </fill>
    <fill>
      <patternFill patternType="solid">
        <fgColor rgb="FFF9EBF2"/>
        <bgColor indexed="64"/>
      </patternFill>
    </fill>
    <fill>
      <patternFill patternType="solid">
        <fgColor rgb="FFFFFF00"/>
        <bgColor rgb="FF000000"/>
      </patternFill>
    </fill>
    <fill>
      <patternFill patternType="solid">
        <fgColor rgb="FFFFFFFF"/>
        <bgColor rgb="FF000000"/>
      </patternFill>
    </fill>
    <fill>
      <patternFill patternType="solid">
        <fgColor rgb="FF009639"/>
        <bgColor rgb="FF000000"/>
      </patternFill>
    </fill>
    <fill>
      <patternFill patternType="solid">
        <fgColor rgb="FFDDFFEA"/>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rgb="FF999999"/>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rgb="FF999999"/>
      </left>
      <right style="thin">
        <color rgb="FF999999"/>
      </right>
      <top style="thin">
        <color rgb="FF999999"/>
      </top>
      <bottom style="thin">
        <color rgb="FF999999"/>
      </bottom>
      <diagonal/>
    </border>
  </borders>
  <cellStyleXfs count="8">
    <xf numFmtId="0" fontId="0" fillId="0" borderId="0"/>
    <xf numFmtId="43"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11" fillId="0" borderId="0" applyNumberFormat="0" applyFill="0" applyBorder="0" applyAlignment="0" applyProtection="0"/>
    <xf numFmtId="0" fontId="15" fillId="0" borderId="0"/>
  </cellStyleXfs>
  <cellXfs count="70">
    <xf numFmtId="0" fontId="0" fillId="0" borderId="0" xfId="0"/>
    <xf numFmtId="0" fontId="3" fillId="0" borderId="0" xfId="0" applyFont="1" applyAlignment="1">
      <alignment vertical="center"/>
    </xf>
    <xf numFmtId="0" fontId="4" fillId="0" borderId="0" xfId="0" applyFont="1" applyAlignment="1">
      <alignment horizontal="right"/>
    </xf>
    <xf numFmtId="0" fontId="5" fillId="0" borderId="0" xfId="0" applyFont="1"/>
    <xf numFmtId="0" fontId="5" fillId="0" borderId="0" xfId="2"/>
    <xf numFmtId="10" fontId="3" fillId="0" borderId="0" xfId="0" applyNumberFormat="1" applyFont="1" applyAlignment="1">
      <alignment horizontal="right"/>
    </xf>
    <xf numFmtId="10" fontId="3" fillId="0" borderId="0" xfId="0" applyNumberFormat="1" applyFont="1" applyAlignment="1">
      <alignment horizontal="left"/>
    </xf>
    <xf numFmtId="10" fontId="0" fillId="0" borderId="0" xfId="0" applyNumberFormat="1"/>
    <xf numFmtId="3" fontId="6" fillId="0" borderId="0" xfId="0" applyNumberFormat="1" applyFont="1" applyAlignment="1">
      <alignment horizontal="right"/>
    </xf>
    <xf numFmtId="0" fontId="6" fillId="0" borderId="0" xfId="0" applyFont="1" applyAlignment="1">
      <alignment horizontal="right"/>
    </xf>
    <xf numFmtId="0" fontId="0" fillId="0" borderId="0" xfId="0" applyAlignment="1">
      <alignment wrapText="1"/>
    </xf>
    <xf numFmtId="9" fontId="5" fillId="0" borderId="0" xfId="3" applyFont="1"/>
    <xf numFmtId="0" fontId="6" fillId="0" borderId="0" xfId="0" applyFont="1" applyAlignment="1">
      <alignment horizontal="left"/>
    </xf>
    <xf numFmtId="0" fontId="4" fillId="0" borderId="0" xfId="0" applyFont="1" applyAlignment="1">
      <alignment horizontal="left"/>
    </xf>
    <xf numFmtId="0" fontId="3" fillId="0" borderId="0" xfId="0" applyFont="1"/>
    <xf numFmtId="0" fontId="4" fillId="0" borderId="0" xfId="0" applyFont="1"/>
    <xf numFmtId="0" fontId="7" fillId="2" borderId="1" xfId="0" applyFont="1" applyFill="1" applyBorder="1" applyAlignment="1">
      <alignment horizontal="right" wrapText="1"/>
    </xf>
    <xf numFmtId="0" fontId="0" fillId="0" borderId="1" xfId="0" applyBorder="1" applyAlignment="1">
      <alignment horizontal="left"/>
    </xf>
    <xf numFmtId="0" fontId="9" fillId="0" borderId="1" xfId="0" applyFont="1" applyBorder="1" applyAlignment="1">
      <alignment vertical="top"/>
    </xf>
    <xf numFmtId="3" fontId="5" fillId="2" borderId="1" xfId="0" applyNumberFormat="1" applyFont="1" applyFill="1" applyBorder="1" applyAlignment="1">
      <alignment horizontal="right"/>
    </xf>
    <xf numFmtId="0" fontId="5" fillId="0" borderId="1" xfId="0" applyFont="1" applyBorder="1"/>
    <xf numFmtId="3" fontId="5" fillId="0" borderId="1" xfId="0" applyNumberFormat="1" applyFont="1" applyBorder="1"/>
    <xf numFmtId="9" fontId="5" fillId="0" borderId="1" xfId="5" applyFont="1" applyBorder="1"/>
    <xf numFmtId="0" fontId="7" fillId="0" borderId="1" xfId="0" applyFont="1" applyBorder="1" applyAlignment="1">
      <alignment horizontal="left"/>
    </xf>
    <xf numFmtId="0" fontId="7" fillId="0" borderId="1" xfId="0" applyFont="1" applyBorder="1" applyAlignment="1">
      <alignment horizontal="left" wrapText="1"/>
    </xf>
    <xf numFmtId="3" fontId="6" fillId="0" borderId="1" xfId="0" applyNumberFormat="1" applyFont="1" applyBorder="1"/>
    <xf numFmtId="0" fontId="7" fillId="0" borderId="1" xfId="0" applyFont="1" applyBorder="1" applyAlignment="1">
      <alignment horizontal="right" wrapText="1"/>
    </xf>
    <xf numFmtId="0" fontId="8" fillId="0" borderId="0" xfId="0" applyFont="1" applyAlignment="1">
      <alignment horizontal="left"/>
    </xf>
    <xf numFmtId="164" fontId="2" fillId="0" borderId="0" xfId="1" applyNumberFormat="1" applyFont="1"/>
    <xf numFmtId="3" fontId="0" fillId="0" borderId="0" xfId="0" applyNumberFormat="1"/>
    <xf numFmtId="0" fontId="2" fillId="0" borderId="1" xfId="0" applyFont="1" applyBorder="1" applyAlignment="1">
      <alignment wrapText="1"/>
    </xf>
    <xf numFmtId="0" fontId="0" fillId="0" borderId="1" xfId="0" applyBorder="1"/>
    <xf numFmtId="0" fontId="4" fillId="3" borderId="0" xfId="0" applyFont="1" applyFill="1" applyAlignment="1">
      <alignment horizontal="right"/>
    </xf>
    <xf numFmtId="165" fontId="3" fillId="3" borderId="0" xfId="0" applyNumberFormat="1" applyFont="1" applyFill="1" applyAlignment="1">
      <alignment horizontal="right"/>
    </xf>
    <xf numFmtId="0" fontId="5" fillId="0" borderId="0" xfId="0" applyFont="1" applyAlignment="1">
      <alignment horizontal="left"/>
    </xf>
    <xf numFmtId="3" fontId="6" fillId="3" borderId="0" xfId="0" applyNumberFormat="1" applyFont="1" applyFill="1" applyAlignment="1">
      <alignment horizontal="right"/>
    </xf>
    <xf numFmtId="1" fontId="0" fillId="0" borderId="0" xfId="0" applyNumberFormat="1"/>
    <xf numFmtId="0" fontId="6" fillId="3" borderId="0" xfId="0" applyFont="1" applyFill="1" applyAlignment="1">
      <alignment horizontal="right"/>
    </xf>
    <xf numFmtId="0" fontId="7" fillId="0" borderId="0" xfId="0" applyFont="1" applyAlignment="1">
      <alignment horizontal="left"/>
    </xf>
    <xf numFmtId="0" fontId="7" fillId="0" borderId="0" xfId="0" applyFont="1" applyAlignment="1">
      <alignment horizontal="left" wrapText="1"/>
    </xf>
    <xf numFmtId="0" fontId="7" fillId="3" borderId="0" xfId="0" applyFont="1" applyFill="1" applyAlignment="1">
      <alignment horizontal="right" wrapText="1"/>
    </xf>
    <xf numFmtId="0" fontId="7" fillId="2" borderId="0" xfId="0" applyFont="1" applyFill="1" applyAlignment="1">
      <alignment horizontal="right" wrapText="1"/>
    </xf>
    <xf numFmtId="0" fontId="8" fillId="0" borderId="2" xfId="0" applyFont="1" applyBorder="1" applyAlignment="1">
      <alignment wrapText="1"/>
    </xf>
    <xf numFmtId="0" fontId="8" fillId="0" borderId="3" xfId="0" applyFont="1" applyBorder="1" applyAlignment="1">
      <alignment wrapText="1"/>
    </xf>
    <xf numFmtId="0" fontId="8" fillId="0" borderId="4" xfId="0" applyFont="1" applyBorder="1" applyAlignment="1">
      <alignment horizontal="right" wrapText="1"/>
    </xf>
    <xf numFmtId="0" fontId="8" fillId="0" borderId="0" xfId="2" applyFont="1" applyAlignment="1">
      <alignment wrapText="1"/>
    </xf>
    <xf numFmtId="3" fontId="6" fillId="0" borderId="0" xfId="0" applyNumberFormat="1" applyFont="1"/>
    <xf numFmtId="3" fontId="10" fillId="3" borderId="0" xfId="0" applyNumberFormat="1" applyFont="1" applyFill="1"/>
    <xf numFmtId="3" fontId="5" fillId="2" borderId="0" xfId="0" applyNumberFormat="1" applyFont="1" applyFill="1" applyAlignment="1">
      <alignment horizontal="right"/>
    </xf>
    <xf numFmtId="0" fontId="5" fillId="0" borderId="3" xfId="0" applyFont="1" applyBorder="1"/>
    <xf numFmtId="3" fontId="5" fillId="0" borderId="4" xfId="0" applyNumberFormat="1" applyFont="1" applyBorder="1"/>
    <xf numFmtId="0" fontId="9" fillId="0" borderId="0" xfId="0" applyFont="1" applyAlignment="1">
      <alignment vertical="top"/>
    </xf>
    <xf numFmtId="0" fontId="5" fillId="0" borderId="5" xfId="0" applyFont="1" applyBorder="1"/>
    <xf numFmtId="0" fontId="6" fillId="3" borderId="0" xfId="0" applyFont="1" applyFill="1" applyAlignment="1">
      <alignment horizontal="left"/>
    </xf>
    <xf numFmtId="0" fontId="5" fillId="0" borderId="6" xfId="0" applyFont="1" applyBorder="1"/>
    <xf numFmtId="0" fontId="5" fillId="0" borderId="7" xfId="0" applyFont="1" applyBorder="1"/>
    <xf numFmtId="3" fontId="5" fillId="0" borderId="8" xfId="0" applyNumberFormat="1" applyFont="1" applyBorder="1"/>
    <xf numFmtId="0" fontId="6" fillId="7" borderId="0" xfId="0" applyFont="1" applyFill="1" applyAlignment="1">
      <alignment wrapText="1"/>
    </xf>
    <xf numFmtId="0" fontId="6" fillId="4" borderId="0" xfId="0" applyFont="1" applyFill="1" applyAlignment="1">
      <alignment horizontal="right" wrapText="1"/>
    </xf>
    <xf numFmtId="0" fontId="6" fillId="5" borderId="0" xfId="0" applyFont="1" applyFill="1" applyAlignment="1">
      <alignment wrapText="1"/>
    </xf>
    <xf numFmtId="0" fontId="14" fillId="6" borderId="0" xfId="0" applyFont="1" applyFill="1" applyAlignment="1">
      <alignment horizontal="right" wrapText="1"/>
    </xf>
    <xf numFmtId="0" fontId="6" fillId="7" borderId="0" xfId="0" applyFont="1" applyFill="1" applyAlignment="1">
      <alignment wrapText="1"/>
    </xf>
    <xf numFmtId="0" fontId="3" fillId="0" borderId="0" xfId="0" applyFont="1" applyAlignment="1">
      <alignment wrapText="1"/>
    </xf>
    <xf numFmtId="0" fontId="6" fillId="5" borderId="0" xfId="0" applyFont="1" applyFill="1" applyAlignment="1">
      <alignment wrapText="1"/>
    </xf>
    <xf numFmtId="0" fontId="0" fillId="0" borderId="0" xfId="0" applyFill="1"/>
    <xf numFmtId="0" fontId="6" fillId="7" borderId="0" xfId="0" applyFont="1" applyFill="1" applyAlignment="1">
      <alignment wrapText="1"/>
    </xf>
    <xf numFmtId="0" fontId="11" fillId="5" borderId="0" xfId="6" applyFill="1" applyAlignment="1">
      <alignment wrapText="1"/>
    </xf>
    <xf numFmtId="0" fontId="13" fillId="6" borderId="0" xfId="0" applyFont="1" applyFill="1" applyAlignment="1">
      <alignment wrapText="1"/>
    </xf>
    <xf numFmtId="0" fontId="12" fillId="4" borderId="0" xfId="0" applyFont="1" applyFill="1" applyAlignment="1">
      <alignment wrapText="1"/>
    </xf>
    <xf numFmtId="0" fontId="5" fillId="0" borderId="0" xfId="0" applyFont="1" applyAlignment="1">
      <alignment wrapText="1"/>
    </xf>
  </cellXfs>
  <cellStyles count="8">
    <cellStyle name="Comma" xfId="1" builtinId="3"/>
    <cellStyle name="Hyperlink" xfId="6" builtinId="8"/>
    <cellStyle name="Normal" xfId="0" builtinId="0"/>
    <cellStyle name="Normal 2" xfId="2" xr:uid="{9547F7E6-D7F1-4F39-A147-B054BC16662E}"/>
    <cellStyle name="Normal 2 7" xfId="7" xr:uid="{EE8B5C06-92AC-4B9F-BA60-2F93C767A7A1}"/>
    <cellStyle name="Normal 3" xfId="4" xr:uid="{546B101A-3F7D-4279-9396-D277D4CBBB4F}"/>
    <cellStyle name="Percent 2" xfId="3" xr:uid="{A12926C7-1756-4813-B52C-8AB1A30E8476}"/>
    <cellStyle name="Percent 3" xfId="5" xr:uid="{111AD5B0-4B06-4257-B533-CD25C13F1020}"/>
  </cellStyles>
  <dxfs count="3">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allocations" TargetMode="External"/><Relationship Id="rId1" Type="http://schemas.openxmlformats.org/officeDocument/2006/relationships/hyperlink" Target="http://www.england.nhs.uk/allo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A1AF-2D06-4916-9E48-55EED4C73EAC}">
  <dimension ref="B2:I23"/>
  <sheetViews>
    <sheetView tabSelected="1" workbookViewId="0">
      <selection activeCell="B14" sqref="B14:H14"/>
    </sheetView>
  </sheetViews>
  <sheetFormatPr defaultRowHeight="15" x14ac:dyDescent="0.25"/>
  <cols>
    <col min="8" max="8" width="16.7109375" customWidth="1"/>
    <col min="9" max="9" width="12.7109375" customWidth="1"/>
  </cols>
  <sheetData>
    <row r="2" spans="2:9" ht="23.25" x14ac:dyDescent="0.35">
      <c r="B2" s="68" t="s">
        <v>632</v>
      </c>
      <c r="C2" s="68"/>
      <c r="D2" s="68"/>
      <c r="E2" s="68"/>
      <c r="F2" s="68"/>
      <c r="G2" s="68"/>
      <c r="H2" s="68"/>
      <c r="I2" s="58" t="s">
        <v>633</v>
      </c>
    </row>
    <row r="3" spans="2:9" ht="28.5" customHeight="1" x14ac:dyDescent="0.25">
      <c r="B3" s="63" t="s">
        <v>634</v>
      </c>
      <c r="C3" s="63"/>
      <c r="D3" s="63"/>
      <c r="E3" s="63"/>
      <c r="F3" s="63"/>
      <c r="G3" s="63"/>
      <c r="H3" s="63"/>
      <c r="I3" s="63"/>
    </row>
    <row r="4" spans="2:9" ht="38.450000000000003" customHeight="1" x14ac:dyDescent="0.25">
      <c r="B4" s="63" t="s">
        <v>644</v>
      </c>
      <c r="C4" s="63"/>
      <c r="D4" s="63"/>
      <c r="E4" s="63"/>
      <c r="F4" s="63"/>
      <c r="G4" s="63"/>
      <c r="H4" s="63"/>
      <c r="I4" s="59"/>
    </row>
    <row r="5" spans="2:9" ht="35.450000000000003" customHeight="1" x14ac:dyDescent="0.25">
      <c r="B5" s="69" t="s">
        <v>635</v>
      </c>
      <c r="C5" s="69"/>
      <c r="D5" s="69"/>
      <c r="E5" s="69"/>
      <c r="F5" s="69"/>
      <c r="G5" s="69"/>
      <c r="H5" s="69"/>
      <c r="I5" s="69"/>
    </row>
    <row r="6" spans="2:9" ht="18.600000000000001" customHeight="1" x14ac:dyDescent="0.25">
      <c r="B6" s="67" t="s">
        <v>639</v>
      </c>
      <c r="C6" s="67"/>
      <c r="D6" s="67"/>
      <c r="E6" s="67"/>
      <c r="F6" s="67"/>
      <c r="G6" s="67"/>
      <c r="H6" s="67"/>
      <c r="I6" s="60" t="s">
        <v>637</v>
      </c>
    </row>
    <row r="7" spans="2:9" ht="85.5" customHeight="1" x14ac:dyDescent="0.25">
      <c r="B7" s="65" t="s">
        <v>647</v>
      </c>
      <c r="C7" s="65"/>
      <c r="D7" s="65"/>
      <c r="E7" s="65"/>
      <c r="F7" s="65"/>
      <c r="G7" s="65"/>
      <c r="H7" s="65"/>
      <c r="I7" s="57"/>
    </row>
    <row r="8" spans="2:9" ht="83.25" customHeight="1" x14ac:dyDescent="0.25">
      <c r="B8" s="65" t="s">
        <v>652</v>
      </c>
      <c r="C8" s="65"/>
      <c r="D8" s="65"/>
      <c r="E8" s="65"/>
      <c r="F8" s="65"/>
      <c r="G8" s="65"/>
      <c r="H8" s="65"/>
      <c r="I8" s="57"/>
    </row>
    <row r="9" spans="2:9" ht="78.599999999999994" customHeight="1" x14ac:dyDescent="0.25">
      <c r="B9" s="65" t="s">
        <v>645</v>
      </c>
      <c r="C9" s="65"/>
      <c r="D9" s="65"/>
      <c r="E9" s="65"/>
      <c r="F9" s="65"/>
      <c r="G9" s="65"/>
      <c r="H9" s="65"/>
      <c r="I9" s="57"/>
    </row>
    <row r="10" spans="2:9" ht="53.25" customHeight="1" x14ac:dyDescent="0.25">
      <c r="B10" s="65" t="s">
        <v>640</v>
      </c>
      <c r="C10" s="65"/>
      <c r="D10" s="65"/>
      <c r="E10" s="65"/>
      <c r="F10" s="65"/>
      <c r="G10" s="65"/>
      <c r="H10" s="65"/>
      <c r="I10" s="57"/>
    </row>
    <row r="11" spans="2:9" ht="21.6" customHeight="1" x14ac:dyDescent="0.25">
      <c r="B11" s="67" t="s">
        <v>636</v>
      </c>
      <c r="C11" s="67"/>
      <c r="D11" s="67"/>
      <c r="E11" s="67"/>
      <c r="F11" s="67"/>
      <c r="G11" s="67"/>
      <c r="H11" s="67"/>
      <c r="I11" s="60" t="s">
        <v>637</v>
      </c>
    </row>
    <row r="12" spans="2:9" ht="59.25" customHeight="1" x14ac:dyDescent="0.25">
      <c r="B12" s="65" t="s">
        <v>654</v>
      </c>
      <c r="C12" s="65"/>
      <c r="D12" s="65"/>
      <c r="E12" s="65"/>
      <c r="F12" s="65"/>
      <c r="G12" s="65"/>
      <c r="H12" s="65"/>
      <c r="I12" s="57"/>
    </row>
    <row r="13" spans="2:9" ht="14.25" customHeight="1" x14ac:dyDescent="0.25">
      <c r="B13" s="65" t="s">
        <v>642</v>
      </c>
      <c r="C13" s="65"/>
      <c r="D13" s="65"/>
      <c r="E13" s="65"/>
      <c r="F13" s="65"/>
      <c r="G13" s="65"/>
      <c r="H13" s="65"/>
      <c r="I13" s="61"/>
    </row>
    <row r="14" spans="2:9" ht="47.45" customHeight="1" x14ac:dyDescent="0.25">
      <c r="B14" s="65" t="s">
        <v>653</v>
      </c>
      <c r="C14" s="65"/>
      <c r="D14" s="65"/>
      <c r="E14" s="65"/>
      <c r="F14" s="65"/>
      <c r="G14" s="65"/>
      <c r="H14" s="65"/>
      <c r="I14" s="61"/>
    </row>
    <row r="15" spans="2:9" ht="76.150000000000006" customHeight="1" x14ac:dyDescent="0.25">
      <c r="B15" s="65" t="s">
        <v>646</v>
      </c>
      <c r="C15" s="65"/>
      <c r="D15" s="65"/>
      <c r="E15" s="65"/>
      <c r="F15" s="65"/>
      <c r="G15" s="65"/>
      <c r="H15" s="65"/>
      <c r="I15" s="57"/>
    </row>
    <row r="16" spans="2:9" ht="54.6" customHeight="1" x14ac:dyDescent="0.25">
      <c r="B16" s="65" t="s">
        <v>638</v>
      </c>
      <c r="C16" s="65"/>
      <c r="D16" s="65"/>
      <c r="E16" s="65"/>
      <c r="F16" s="65"/>
      <c r="G16" s="65"/>
      <c r="H16" s="65"/>
      <c r="I16" s="57"/>
    </row>
    <row r="17" spans="2:9" ht="55.15" customHeight="1" x14ac:dyDescent="0.25">
      <c r="B17" s="65"/>
      <c r="C17" s="65"/>
      <c r="D17" s="65"/>
      <c r="E17" s="65"/>
      <c r="F17" s="65"/>
      <c r="G17" s="65"/>
      <c r="H17" s="65"/>
      <c r="I17" s="57"/>
    </row>
    <row r="18" spans="2:9" x14ac:dyDescent="0.25">
      <c r="B18" s="63" t="s">
        <v>641</v>
      </c>
      <c r="C18" s="63"/>
      <c r="D18" s="63"/>
      <c r="E18" s="63"/>
      <c r="F18" s="63"/>
      <c r="G18" s="63"/>
      <c r="H18" s="63"/>
      <c r="I18" s="59"/>
    </row>
    <row r="19" spans="2:9" x14ac:dyDescent="0.25">
      <c r="B19" s="66" t="s">
        <v>642</v>
      </c>
      <c r="C19" s="66"/>
      <c r="D19" s="66"/>
      <c r="E19" s="66"/>
      <c r="F19" s="66"/>
      <c r="G19" s="66"/>
      <c r="H19" s="66"/>
      <c r="I19" s="59"/>
    </row>
    <row r="20" spans="2:9" x14ac:dyDescent="0.25">
      <c r="B20" s="59"/>
      <c r="C20" s="63"/>
      <c r="D20" s="63"/>
      <c r="E20" s="59"/>
      <c r="F20" s="59"/>
      <c r="G20" s="59"/>
      <c r="H20" s="59"/>
      <c r="I20" s="59"/>
    </row>
    <row r="21" spans="2:9" x14ac:dyDescent="0.25">
      <c r="B21" s="63" t="s">
        <v>643</v>
      </c>
      <c r="C21" s="63"/>
      <c r="D21" s="63"/>
      <c r="E21" s="63"/>
      <c r="F21" s="63"/>
      <c r="G21" s="63"/>
      <c r="H21" s="63"/>
      <c r="I21" s="59"/>
    </row>
    <row r="22" spans="2:9" x14ac:dyDescent="0.25">
      <c r="B22" t="s">
        <v>656</v>
      </c>
      <c r="I22" s="59"/>
    </row>
    <row r="23" spans="2:9" x14ac:dyDescent="0.25">
      <c r="B23" s="64" t="s">
        <v>655</v>
      </c>
      <c r="C23" s="64"/>
      <c r="D23" s="64"/>
      <c r="E23" s="64"/>
      <c r="F23" s="64"/>
      <c r="G23" s="64"/>
      <c r="H23" s="64"/>
    </row>
  </sheetData>
  <mergeCells count="21">
    <mergeCell ref="B2:H2"/>
    <mergeCell ref="B3:I3"/>
    <mergeCell ref="B5:I5"/>
    <mergeCell ref="B11:H11"/>
    <mergeCell ref="B12:H12"/>
    <mergeCell ref="B21:H21"/>
    <mergeCell ref="B23:H23"/>
    <mergeCell ref="B4:H4"/>
    <mergeCell ref="B9:H9"/>
    <mergeCell ref="B10:H10"/>
    <mergeCell ref="B18:H18"/>
    <mergeCell ref="B19:H19"/>
    <mergeCell ref="C20:D20"/>
    <mergeCell ref="B16:H16"/>
    <mergeCell ref="B17:H17"/>
    <mergeCell ref="B6:H6"/>
    <mergeCell ref="B7:H7"/>
    <mergeCell ref="B8:H8"/>
    <mergeCell ref="B13:H13"/>
    <mergeCell ref="B15:H15"/>
    <mergeCell ref="B14:H14"/>
  </mergeCells>
  <hyperlinks>
    <hyperlink ref="B19" r:id="rId1" display="http://www.england.nhs.uk/allocations" xr:uid="{9E8DD22E-C6EF-435E-A557-EE65BE7E7CE0}"/>
    <hyperlink ref="B13" r:id="rId2" display="See also Technical Guidance Documentation 2015/16 to 2019/20" xr:uid="{0CC3AB04-5405-4091-8CC9-0C80C55DD0C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51EC-8CD4-4A02-A44E-412AD58CD2DC}">
  <dimension ref="A1:T328"/>
  <sheetViews>
    <sheetView workbookViewId="0">
      <selection activeCell="Q5" sqref="Q5"/>
    </sheetView>
  </sheetViews>
  <sheetFormatPr defaultRowHeight="15" outlineLevelCol="1" x14ac:dyDescent="0.25"/>
  <cols>
    <col min="1" max="1" width="10.28515625" style="9" bestFit="1" customWidth="1"/>
    <col min="2" max="2" width="32.5703125" style="9" bestFit="1" customWidth="1"/>
    <col min="3" max="3" width="9.85546875" style="37" customWidth="1"/>
    <col min="6" max="6" width="9.5703125" bestFit="1" customWidth="1"/>
    <col min="8" max="8" width="12.42578125" style="3" hidden="1" customWidth="1" outlineLevel="1"/>
    <col min="9" max="11" width="33.140625" style="3" hidden="1" customWidth="1" outlineLevel="1"/>
    <col min="12" max="12" width="0" style="3" hidden="1" customWidth="1" outlineLevel="1"/>
    <col min="13" max="13" width="14.5703125" style="4" hidden="1" customWidth="1" outlineLevel="1"/>
    <col min="14" max="15" width="0" hidden="1" customWidth="1" outlineLevel="1"/>
    <col min="16" max="16" width="9.140625" collapsed="1"/>
    <col min="18" max="18" width="55.5703125" bestFit="1" customWidth="1"/>
    <col min="19" max="19" width="12.140625" customWidth="1"/>
  </cols>
  <sheetData>
    <row r="1" spans="1:20" x14ac:dyDescent="0.25">
      <c r="A1" s="1" t="s">
        <v>535</v>
      </c>
      <c r="B1" s="2"/>
      <c r="C1" s="32"/>
      <c r="P1" s="1" t="s">
        <v>648</v>
      </c>
    </row>
    <row r="2" spans="1:20" x14ac:dyDescent="0.25">
      <c r="A2" s="2"/>
      <c r="B2" s="2"/>
      <c r="C2" s="32"/>
    </row>
    <row r="3" spans="1:20" x14ac:dyDescent="0.25">
      <c r="A3" s="5"/>
      <c r="B3" s="6" t="s">
        <v>0</v>
      </c>
      <c r="C3" s="33">
        <v>5.3150000000000003E-2</v>
      </c>
      <c r="D3" s="7">
        <v>5.6599999999999998E-2</v>
      </c>
    </row>
    <row r="4" spans="1:20" x14ac:dyDescent="0.25">
      <c r="A4" s="8"/>
      <c r="B4" s="34" t="s">
        <v>1</v>
      </c>
      <c r="C4" s="35">
        <v>1355558.3616856674</v>
      </c>
      <c r="D4" s="36">
        <f>SUM(D7:D158)</f>
        <v>1432282.9649570761</v>
      </c>
      <c r="E4" s="36">
        <f>SUM(E7:E158)</f>
        <v>4262922.140099965</v>
      </c>
      <c r="F4" s="36">
        <f>SUM(F7:F158)</f>
        <v>4504203.5332296202</v>
      </c>
      <c r="Q4" s="1" t="s">
        <v>649</v>
      </c>
    </row>
    <row r="5" spans="1:20" x14ac:dyDescent="0.25">
      <c r="N5">
        <f>SUM(N7:N170)</f>
        <v>1432282.9649570757</v>
      </c>
      <c r="O5">
        <f>SUM(O7:O170)</f>
        <v>4504203.533229623</v>
      </c>
      <c r="S5" s="36">
        <f>SUM(S7:S48)</f>
        <v>1432282.9649570761</v>
      </c>
      <c r="T5">
        <f>SUM(T7:T48)</f>
        <v>4504203.5332296221</v>
      </c>
    </row>
    <row r="6" spans="1:20" ht="90" x14ac:dyDescent="0.25">
      <c r="A6" s="38" t="s">
        <v>2</v>
      </c>
      <c r="B6" s="39" t="s">
        <v>3</v>
      </c>
      <c r="C6" s="40" t="s">
        <v>536</v>
      </c>
      <c r="D6" s="40" t="s">
        <v>537</v>
      </c>
      <c r="E6" s="41" t="s">
        <v>4</v>
      </c>
      <c r="F6" s="41" t="s">
        <v>631</v>
      </c>
      <c r="H6" s="42" t="s">
        <v>538</v>
      </c>
      <c r="I6" s="42" t="s">
        <v>539</v>
      </c>
      <c r="J6" s="43" t="s">
        <v>540</v>
      </c>
      <c r="K6" s="42" t="s">
        <v>541</v>
      </c>
      <c r="L6" s="44" t="s">
        <v>542</v>
      </c>
      <c r="M6" s="45" t="s">
        <v>543</v>
      </c>
      <c r="N6" s="40" t="s">
        <v>537</v>
      </c>
      <c r="O6" s="41" t="s">
        <v>631</v>
      </c>
      <c r="P6" s="10"/>
      <c r="Q6" s="43" t="s">
        <v>540</v>
      </c>
      <c r="R6" s="42" t="s">
        <v>541</v>
      </c>
      <c r="S6" s="40" t="s">
        <v>537</v>
      </c>
      <c r="T6" s="41" t="s">
        <v>631</v>
      </c>
    </row>
    <row r="7" spans="1:20" x14ac:dyDescent="0.25">
      <c r="A7" s="46" t="s">
        <v>6</v>
      </c>
      <c r="B7" s="46" t="s">
        <v>7</v>
      </c>
      <c r="C7" s="47">
        <v>2830.425241624861</v>
      </c>
      <c r="D7" s="36">
        <f>C7*(1+$D$3)</f>
        <v>2990.627310300828</v>
      </c>
      <c r="E7" s="48">
        <v>8038.1533588240618</v>
      </c>
      <c r="F7" s="36">
        <f>E7*(1+$D$3)</f>
        <v>8493.1128389335045</v>
      </c>
      <c r="H7" s="49" t="s">
        <v>8</v>
      </c>
      <c r="I7" s="49" t="s">
        <v>9</v>
      </c>
      <c r="J7" s="49" t="s">
        <v>544</v>
      </c>
      <c r="K7" s="49" t="s">
        <v>545</v>
      </c>
      <c r="L7" s="50">
        <v>150030</v>
      </c>
      <c r="M7" s="11">
        <v>1</v>
      </c>
      <c r="N7">
        <f>IFERROR(INDEX($D$7:$D$158,MATCH($H7,$A$7:$A$158,0),1),0)*$M7</f>
        <v>4561.9198008398507</v>
      </c>
      <c r="O7">
        <f>IFERROR(INDEX($F$7:$F$158,MATCH($H7,$A$7:$A$158,0),1),0)*$M7</f>
        <v>14074.664477640257</v>
      </c>
      <c r="Q7" s="51" t="s">
        <v>546</v>
      </c>
      <c r="R7" s="51" t="s">
        <v>547</v>
      </c>
      <c r="S7" s="36">
        <f>SUMIF($J$7:$J$170,$Q7,$N$7:$N$170)</f>
        <v>92032.647883313912</v>
      </c>
      <c r="T7" s="36">
        <f>SUMIF($J$7:$J$170,$Q7,$O$7:$O$170)</f>
        <v>275692.48488138628</v>
      </c>
    </row>
    <row r="8" spans="1:20" x14ac:dyDescent="0.25">
      <c r="A8" s="46" t="s">
        <v>10</v>
      </c>
      <c r="B8" s="46" t="s">
        <v>11</v>
      </c>
      <c r="C8" s="47">
        <v>4280.9514297308569</v>
      </c>
      <c r="D8" s="36">
        <f t="shared" ref="D8:D71" si="0">C8*(1+$D$3)</f>
        <v>4523.2532806536237</v>
      </c>
      <c r="E8" s="48">
        <v>12727.592688357061</v>
      </c>
      <c r="F8" s="36">
        <f t="shared" ref="F8:F71" si="1">E8*(1+$D$3)</f>
        <v>13447.97443451807</v>
      </c>
      <c r="H8" s="49" t="s">
        <v>12</v>
      </c>
      <c r="I8" s="49" t="s">
        <v>13</v>
      </c>
      <c r="J8" s="52" t="s">
        <v>544</v>
      </c>
      <c r="K8" s="52" t="s">
        <v>545</v>
      </c>
      <c r="L8" s="50">
        <v>138381</v>
      </c>
      <c r="M8" s="11">
        <v>1</v>
      </c>
      <c r="N8">
        <f t="shared" ref="N8:N71" si="2">IFERROR(INDEX($D$7:$D$158,MATCH($H8,$A$7:$A$158,0),1),0)*$M8</f>
        <v>5393.050949990251</v>
      </c>
      <c r="O8">
        <f t="shared" ref="O8:O71" si="3">IFERROR(INDEX($F$7:$F$158,MATCH($H8,$A$7:$A$158,0),1),0)*$M8</f>
        <v>16978.855942263992</v>
      </c>
      <c r="Q8" s="51" t="s">
        <v>548</v>
      </c>
      <c r="R8" s="51" t="s">
        <v>549</v>
      </c>
      <c r="S8" s="36">
        <f t="shared" ref="S8:S48" si="4">SUMIF($J$7:$J$170,$Q8,$N$7:$N$170)</f>
        <v>43989.143865217564</v>
      </c>
      <c r="T8" s="36">
        <f t="shared" ref="T8:T48" si="5">SUMIF($J$7:$J$170,$Q8,$O$7:$O$170)</f>
        <v>134835.62319864312</v>
      </c>
    </row>
    <row r="9" spans="1:20" x14ac:dyDescent="0.25">
      <c r="A9" s="46" t="s">
        <v>14</v>
      </c>
      <c r="B9" s="46" t="s">
        <v>15</v>
      </c>
      <c r="C9" s="47">
        <v>4067.9458453084817</v>
      </c>
      <c r="D9" s="36">
        <f t="shared" si="0"/>
        <v>4298.1915801529412</v>
      </c>
      <c r="E9" s="48">
        <v>12285.117420145933</v>
      </c>
      <c r="F9" s="36">
        <f t="shared" si="1"/>
        <v>12980.455066126193</v>
      </c>
      <c r="H9" s="49" t="s">
        <v>16</v>
      </c>
      <c r="I9" s="49" t="s">
        <v>17</v>
      </c>
      <c r="J9" s="52" t="s">
        <v>544</v>
      </c>
      <c r="K9" s="52" t="s">
        <v>545</v>
      </c>
      <c r="L9" s="50">
        <v>180112</v>
      </c>
      <c r="M9" s="11">
        <v>0.36038184724909511</v>
      </c>
      <c r="N9">
        <f t="shared" si="2"/>
        <v>5392.2902458940744</v>
      </c>
      <c r="O9">
        <f t="shared" si="3"/>
        <v>15985.288421034034</v>
      </c>
      <c r="Q9" s="51" t="s">
        <v>550</v>
      </c>
      <c r="R9" s="51" t="s">
        <v>551</v>
      </c>
      <c r="S9" s="36">
        <f t="shared" si="4"/>
        <v>40574.374854160007</v>
      </c>
      <c r="T9" s="36">
        <f t="shared" si="5"/>
        <v>120960.54977399114</v>
      </c>
    </row>
    <row r="10" spans="1:20" x14ac:dyDescent="0.25">
      <c r="A10" s="46" t="s">
        <v>18</v>
      </c>
      <c r="B10" s="46" t="s">
        <v>19</v>
      </c>
      <c r="C10" s="47">
        <v>4774.0427493530706</v>
      </c>
      <c r="D10" s="36">
        <f t="shared" si="0"/>
        <v>5044.2535689664546</v>
      </c>
      <c r="E10" s="48">
        <v>15746.729172732932</v>
      </c>
      <c r="F10" s="36">
        <f t="shared" si="1"/>
        <v>16637.994043909617</v>
      </c>
      <c r="H10" s="49" t="s">
        <v>20</v>
      </c>
      <c r="I10" s="49" t="s">
        <v>21</v>
      </c>
      <c r="J10" s="52" t="s">
        <v>544</v>
      </c>
      <c r="K10" s="52" t="s">
        <v>545</v>
      </c>
      <c r="L10" s="50">
        <v>1227076</v>
      </c>
      <c r="M10" s="11">
        <v>1</v>
      </c>
      <c r="N10">
        <f t="shared" si="2"/>
        <v>32931.478719205727</v>
      </c>
      <c r="O10">
        <f t="shared" si="3"/>
        <v>101905.99361243413</v>
      </c>
      <c r="Q10" s="51" t="s">
        <v>552</v>
      </c>
      <c r="R10" s="51" t="s">
        <v>553</v>
      </c>
      <c r="S10" s="36">
        <f t="shared" si="4"/>
        <v>61096.289462672481</v>
      </c>
      <c r="T10" s="36">
        <f t="shared" si="5"/>
        <v>194583.01054054129</v>
      </c>
    </row>
    <row r="11" spans="1:20" x14ac:dyDescent="0.25">
      <c r="A11" s="46" t="s">
        <v>22</v>
      </c>
      <c r="B11" s="46" t="s">
        <v>23</v>
      </c>
      <c r="C11" s="47">
        <v>2830.699018380662</v>
      </c>
      <c r="D11" s="36">
        <f t="shared" si="0"/>
        <v>2990.9165828210075</v>
      </c>
      <c r="E11" s="48">
        <v>8645.4926317805766</v>
      </c>
      <c r="F11" s="36">
        <f t="shared" si="1"/>
        <v>9134.8275147393579</v>
      </c>
      <c r="H11" s="49" t="s">
        <v>24</v>
      </c>
      <c r="I11" s="49" t="s">
        <v>25</v>
      </c>
      <c r="J11" s="52" t="s">
        <v>544</v>
      </c>
      <c r="K11" s="52" t="s">
        <v>545</v>
      </c>
      <c r="L11" s="50">
        <v>6056</v>
      </c>
      <c r="M11" s="11">
        <v>9.7581411836741277E-3</v>
      </c>
      <c r="N11">
        <f t="shared" si="2"/>
        <v>141.13859173700686</v>
      </c>
      <c r="O11">
        <f t="shared" si="3"/>
        <v>450.31499835763123</v>
      </c>
      <c r="Q11" s="51" t="s">
        <v>554</v>
      </c>
      <c r="R11" s="51" t="s">
        <v>555</v>
      </c>
      <c r="S11" s="36">
        <f t="shared" si="4"/>
        <v>75212.759837291873</v>
      </c>
      <c r="T11" s="36">
        <f t="shared" si="5"/>
        <v>229895.1246390412</v>
      </c>
    </row>
    <row r="12" spans="1:20" x14ac:dyDescent="0.25">
      <c r="A12" s="46" t="s">
        <v>26</v>
      </c>
      <c r="B12" s="46" t="s">
        <v>27</v>
      </c>
      <c r="C12" s="47">
        <v>3609.9197556570934</v>
      </c>
      <c r="D12" s="36">
        <f t="shared" si="0"/>
        <v>3814.2412138272848</v>
      </c>
      <c r="E12" s="48">
        <v>11431.47663285548</v>
      </c>
      <c r="F12" s="36">
        <f t="shared" si="1"/>
        <v>12078.4982102751</v>
      </c>
      <c r="H12" s="49" t="s">
        <v>28</v>
      </c>
      <c r="I12" s="49" t="s">
        <v>29</v>
      </c>
      <c r="J12" s="49" t="s">
        <v>550</v>
      </c>
      <c r="K12" s="49" t="s">
        <v>551</v>
      </c>
      <c r="L12" s="50">
        <v>248071</v>
      </c>
      <c r="M12" s="11">
        <v>1</v>
      </c>
      <c r="N12">
        <f t="shared" si="2"/>
        <v>7390.5852190461228</v>
      </c>
      <c r="O12">
        <f t="shared" si="3"/>
        <v>23080.402798670624</v>
      </c>
      <c r="Q12" s="51" t="s">
        <v>556</v>
      </c>
      <c r="R12" s="51" t="s">
        <v>557</v>
      </c>
      <c r="S12" s="36">
        <f t="shared" si="4"/>
        <v>79947.786202054587</v>
      </c>
      <c r="T12" s="36">
        <f t="shared" si="5"/>
        <v>246870.84730579783</v>
      </c>
    </row>
    <row r="13" spans="1:20" x14ac:dyDescent="0.25">
      <c r="A13" s="46" t="s">
        <v>30</v>
      </c>
      <c r="B13" s="46" t="s">
        <v>31</v>
      </c>
      <c r="C13" s="47">
        <v>4652.599741525557</v>
      </c>
      <c r="D13" s="36">
        <f t="shared" si="0"/>
        <v>4915.9368868959036</v>
      </c>
      <c r="E13" s="48">
        <v>15745.552054239866</v>
      </c>
      <c r="F13" s="36">
        <f t="shared" si="1"/>
        <v>16636.750300509844</v>
      </c>
      <c r="H13" s="49" t="s">
        <v>32</v>
      </c>
      <c r="I13" s="49" t="s">
        <v>33</v>
      </c>
      <c r="J13" s="52" t="s">
        <v>550</v>
      </c>
      <c r="K13" s="52" t="s">
        <v>551</v>
      </c>
      <c r="L13" s="50">
        <v>312785</v>
      </c>
      <c r="M13" s="11">
        <v>1</v>
      </c>
      <c r="N13">
        <f t="shared" si="2"/>
        <v>9010.7289264220981</v>
      </c>
      <c r="O13">
        <f t="shared" si="3"/>
        <v>27442.794064744561</v>
      </c>
      <c r="Q13" s="51" t="s">
        <v>544</v>
      </c>
      <c r="R13" s="51" t="s">
        <v>545</v>
      </c>
      <c r="S13" s="36">
        <f t="shared" si="4"/>
        <v>48419.878307666906</v>
      </c>
      <c r="T13" s="36">
        <f t="shared" si="5"/>
        <v>149395.11745173007</v>
      </c>
    </row>
    <row r="14" spans="1:20" x14ac:dyDescent="0.25">
      <c r="A14" s="46" t="s">
        <v>8</v>
      </c>
      <c r="B14" s="46" t="s">
        <v>9</v>
      </c>
      <c r="C14" s="47">
        <v>4317.546659890073</v>
      </c>
      <c r="D14" s="36">
        <f t="shared" si="0"/>
        <v>4561.9198008398507</v>
      </c>
      <c r="E14" s="48">
        <v>13320.712168881561</v>
      </c>
      <c r="F14" s="36">
        <f t="shared" si="1"/>
        <v>14074.664477640257</v>
      </c>
      <c r="H14" s="49" t="s">
        <v>34</v>
      </c>
      <c r="I14" s="49" t="s">
        <v>35</v>
      </c>
      <c r="J14" s="52" t="s">
        <v>550</v>
      </c>
      <c r="K14" s="52" t="s">
        <v>551</v>
      </c>
      <c r="L14" s="50">
        <v>264984</v>
      </c>
      <c r="M14" s="11">
        <v>1</v>
      </c>
      <c r="N14">
        <f t="shared" si="2"/>
        <v>8028.4656851472055</v>
      </c>
      <c r="O14">
        <f t="shared" si="3"/>
        <v>22892.217150373912</v>
      </c>
      <c r="Q14" s="51" t="s">
        <v>558</v>
      </c>
      <c r="R14" s="51" t="s">
        <v>559</v>
      </c>
      <c r="S14" s="36">
        <f t="shared" si="4"/>
        <v>38615.848856453595</v>
      </c>
      <c r="T14" s="36">
        <f t="shared" si="5"/>
        <v>115926.39284698013</v>
      </c>
    </row>
    <row r="15" spans="1:20" x14ac:dyDescent="0.25">
      <c r="A15" s="46" t="s">
        <v>12</v>
      </c>
      <c r="B15" s="46" t="s">
        <v>13</v>
      </c>
      <c r="C15" s="47">
        <v>5104.1557353683993</v>
      </c>
      <c r="D15" s="36">
        <f t="shared" si="0"/>
        <v>5393.050949990251</v>
      </c>
      <c r="E15" s="48">
        <v>16069.331764399009</v>
      </c>
      <c r="F15" s="36">
        <f t="shared" si="1"/>
        <v>16978.855942263992</v>
      </c>
      <c r="H15" s="49" t="s">
        <v>36</v>
      </c>
      <c r="I15" s="49" t="s">
        <v>37</v>
      </c>
      <c r="J15" s="52" t="s">
        <v>550</v>
      </c>
      <c r="K15" s="52" t="s">
        <v>551</v>
      </c>
      <c r="L15" s="50">
        <v>589214</v>
      </c>
      <c r="M15" s="11">
        <v>1</v>
      </c>
      <c r="N15">
        <f t="shared" si="2"/>
        <v>16144.595023544585</v>
      </c>
      <c r="O15">
        <f t="shared" si="3"/>
        <v>47545.135760202051</v>
      </c>
      <c r="Q15" s="51" t="s">
        <v>560</v>
      </c>
      <c r="R15" s="51" t="s">
        <v>561</v>
      </c>
      <c r="S15" s="36">
        <f t="shared" si="4"/>
        <v>22592.150546840268</v>
      </c>
      <c r="T15" s="36">
        <f t="shared" si="5"/>
        <v>71724.450826312866</v>
      </c>
    </row>
    <row r="16" spans="1:20" x14ac:dyDescent="0.25">
      <c r="A16" s="46" t="s">
        <v>38</v>
      </c>
      <c r="B16" s="46" t="s">
        <v>39</v>
      </c>
      <c r="C16" s="47">
        <v>8206.4546209206528</v>
      </c>
      <c r="D16" s="36">
        <f t="shared" si="0"/>
        <v>8670.9399524647615</v>
      </c>
      <c r="E16" s="48">
        <v>23697.127871445184</v>
      </c>
      <c r="F16" s="36">
        <f t="shared" si="1"/>
        <v>25038.38530896898</v>
      </c>
      <c r="H16" s="49" t="s">
        <v>40</v>
      </c>
      <c r="I16" s="49" t="s">
        <v>41</v>
      </c>
      <c r="J16" s="49" t="s">
        <v>562</v>
      </c>
      <c r="K16" s="49" t="s">
        <v>563</v>
      </c>
      <c r="L16" s="50">
        <v>193615</v>
      </c>
      <c r="M16" s="11">
        <v>1</v>
      </c>
      <c r="N16">
        <f t="shared" si="2"/>
        <v>5255.3661901533724</v>
      </c>
      <c r="O16">
        <f t="shared" si="3"/>
        <v>15131.958260671796</v>
      </c>
      <c r="Q16" s="51" t="s">
        <v>562</v>
      </c>
      <c r="R16" s="51" t="s">
        <v>563</v>
      </c>
      <c r="S16" s="36">
        <f t="shared" si="4"/>
        <v>19486.440132283631</v>
      </c>
      <c r="T16" s="36">
        <f t="shared" si="5"/>
        <v>59400.113881150544</v>
      </c>
    </row>
    <row r="17" spans="1:20" x14ac:dyDescent="0.25">
      <c r="A17" s="46" t="s">
        <v>42</v>
      </c>
      <c r="B17" s="46" t="s">
        <v>43</v>
      </c>
      <c r="C17" s="47">
        <v>8167.0598417231395</v>
      </c>
      <c r="D17" s="36">
        <f t="shared" si="0"/>
        <v>8629.3154287646685</v>
      </c>
      <c r="E17" s="48">
        <v>24422.592755942165</v>
      </c>
      <c r="F17" s="36">
        <f t="shared" si="1"/>
        <v>25804.911505928492</v>
      </c>
      <c r="H17" s="49" t="s">
        <v>44</v>
      </c>
      <c r="I17" s="49" t="s">
        <v>45</v>
      </c>
      <c r="J17" s="52" t="s">
        <v>562</v>
      </c>
      <c r="K17" s="52" t="s">
        <v>563</v>
      </c>
      <c r="L17" s="50">
        <v>598070</v>
      </c>
      <c r="M17" s="11">
        <v>1</v>
      </c>
      <c r="N17">
        <f t="shared" si="2"/>
        <v>14231.073942130259</v>
      </c>
      <c r="O17">
        <f t="shared" si="3"/>
        <v>44268.155620478748</v>
      </c>
      <c r="Q17" s="51" t="s">
        <v>564</v>
      </c>
      <c r="R17" s="51" t="s">
        <v>565</v>
      </c>
      <c r="S17" s="36">
        <f t="shared" si="4"/>
        <v>28501.684781941083</v>
      </c>
      <c r="T17" s="36">
        <f t="shared" si="5"/>
        <v>87014.737156422198</v>
      </c>
    </row>
    <row r="18" spans="1:20" x14ac:dyDescent="0.25">
      <c r="A18" s="46" t="s">
        <v>46</v>
      </c>
      <c r="B18" s="46" t="s">
        <v>47</v>
      </c>
      <c r="C18" s="47">
        <v>4403.9256491483357</v>
      </c>
      <c r="D18" s="36">
        <f t="shared" si="0"/>
        <v>4653.1878408901312</v>
      </c>
      <c r="E18" s="48">
        <v>13244.446634841148</v>
      </c>
      <c r="F18" s="36">
        <f t="shared" si="1"/>
        <v>13994.082314373156</v>
      </c>
      <c r="H18" s="49" t="s">
        <v>48</v>
      </c>
      <c r="I18" s="49" t="s">
        <v>49</v>
      </c>
      <c r="J18" s="49" t="s">
        <v>566</v>
      </c>
      <c r="K18" s="49" t="s">
        <v>567</v>
      </c>
      <c r="L18" s="50">
        <v>182773</v>
      </c>
      <c r="M18" s="11">
        <v>1</v>
      </c>
      <c r="N18">
        <f t="shared" si="2"/>
        <v>4917.5074062864323</v>
      </c>
      <c r="O18">
        <f t="shared" si="3"/>
        <v>15121.614621073426</v>
      </c>
      <c r="Q18" s="51" t="s">
        <v>568</v>
      </c>
      <c r="R18" s="51" t="s">
        <v>569</v>
      </c>
      <c r="S18" s="36">
        <f t="shared" si="4"/>
        <v>24609.640779887784</v>
      </c>
      <c r="T18" s="36">
        <f t="shared" si="5"/>
        <v>76905.959683845416</v>
      </c>
    </row>
    <row r="19" spans="1:20" x14ac:dyDescent="0.25">
      <c r="A19" s="46" t="s">
        <v>50</v>
      </c>
      <c r="B19" s="46" t="s">
        <v>51</v>
      </c>
      <c r="C19" s="47">
        <v>4297.7923344173214</v>
      </c>
      <c r="D19" s="36">
        <f t="shared" si="0"/>
        <v>4541.0473805453421</v>
      </c>
      <c r="E19" s="48">
        <v>13277.016587387814</v>
      </c>
      <c r="F19" s="36">
        <f t="shared" si="1"/>
        <v>14028.495726233965</v>
      </c>
      <c r="H19" s="49" t="s">
        <v>52</v>
      </c>
      <c r="I19" s="49" t="s">
        <v>53</v>
      </c>
      <c r="J19" s="52" t="s">
        <v>566</v>
      </c>
      <c r="K19" s="52" t="s">
        <v>567</v>
      </c>
      <c r="L19" s="50">
        <v>175531</v>
      </c>
      <c r="M19" s="11">
        <v>1</v>
      </c>
      <c r="N19">
        <f t="shared" si="2"/>
        <v>3904.190887967015</v>
      </c>
      <c r="O19">
        <f t="shared" si="3"/>
        <v>12755.373014389741</v>
      </c>
      <c r="Q19" s="51" t="s">
        <v>570</v>
      </c>
      <c r="R19" s="51" t="s">
        <v>571</v>
      </c>
      <c r="S19" s="36">
        <f t="shared" si="4"/>
        <v>20099.404762642214</v>
      </c>
      <c r="T19" s="36">
        <f t="shared" si="5"/>
        <v>61799.811547240133</v>
      </c>
    </row>
    <row r="20" spans="1:20" x14ac:dyDescent="0.25">
      <c r="A20" s="46" t="s">
        <v>54</v>
      </c>
      <c r="B20" s="46" t="s">
        <v>55</v>
      </c>
      <c r="C20" s="47">
        <v>4133.3263996771475</v>
      </c>
      <c r="D20" s="36">
        <f t="shared" si="0"/>
        <v>4367.272673898874</v>
      </c>
      <c r="E20" s="48">
        <v>13331.151384345396</v>
      </c>
      <c r="F20" s="36">
        <f t="shared" si="1"/>
        <v>14085.694552699346</v>
      </c>
      <c r="H20" s="49" t="s">
        <v>56</v>
      </c>
      <c r="I20" s="49" t="s">
        <v>57</v>
      </c>
      <c r="J20" s="52" t="s">
        <v>566</v>
      </c>
      <c r="K20" s="52" t="s">
        <v>567</v>
      </c>
      <c r="L20" s="50">
        <v>840992</v>
      </c>
      <c r="M20" s="11">
        <v>0.56150021465402644</v>
      </c>
      <c r="N20">
        <f t="shared" si="2"/>
        <v>19835.909377373886</v>
      </c>
      <c r="O20">
        <f t="shared" si="3"/>
        <v>64285.009394229521</v>
      </c>
      <c r="Q20" s="51" t="s">
        <v>572</v>
      </c>
      <c r="R20" s="51" t="s">
        <v>573</v>
      </c>
      <c r="S20" s="36">
        <f t="shared" si="4"/>
        <v>16215.278635853634</v>
      </c>
      <c r="T20" s="36">
        <f t="shared" si="5"/>
        <v>54575.325899585376</v>
      </c>
    </row>
    <row r="21" spans="1:20" x14ac:dyDescent="0.25">
      <c r="A21" s="46" t="s">
        <v>58</v>
      </c>
      <c r="B21" s="46" t="s">
        <v>59</v>
      </c>
      <c r="C21" s="47">
        <v>6487.3013451064953</v>
      </c>
      <c r="D21" s="36">
        <f t="shared" si="0"/>
        <v>6854.4826012395224</v>
      </c>
      <c r="E21" s="48">
        <v>19515.645358771744</v>
      </c>
      <c r="F21" s="36">
        <f t="shared" si="1"/>
        <v>20620.230886078225</v>
      </c>
      <c r="H21" s="49" t="s">
        <v>60</v>
      </c>
      <c r="I21" s="49" t="s">
        <v>61</v>
      </c>
      <c r="J21" s="49" t="s">
        <v>574</v>
      </c>
      <c r="K21" s="49" t="s">
        <v>575</v>
      </c>
      <c r="L21" s="50">
        <v>213528</v>
      </c>
      <c r="M21" s="11">
        <v>1</v>
      </c>
      <c r="N21">
        <f t="shared" si="2"/>
        <v>4703.406062379966</v>
      </c>
      <c r="O21">
        <f t="shared" si="3"/>
        <v>16364.915253626377</v>
      </c>
      <c r="Q21" s="51" t="s">
        <v>576</v>
      </c>
      <c r="R21" s="51" t="s">
        <v>577</v>
      </c>
      <c r="S21" s="36">
        <f t="shared" si="4"/>
        <v>30299.336859420888</v>
      </c>
      <c r="T21" s="36">
        <f t="shared" si="5"/>
        <v>92374.179162273693</v>
      </c>
    </row>
    <row r="22" spans="1:20" x14ac:dyDescent="0.25">
      <c r="A22" s="46" t="s">
        <v>62</v>
      </c>
      <c r="B22" s="46" t="s">
        <v>63</v>
      </c>
      <c r="C22" s="47">
        <v>8888.7256788011364</v>
      </c>
      <c r="D22" s="36">
        <f t="shared" si="0"/>
        <v>9391.8275522212807</v>
      </c>
      <c r="E22" s="48">
        <v>26627.780208729098</v>
      </c>
      <c r="F22" s="36">
        <f t="shared" si="1"/>
        <v>28134.912568543165</v>
      </c>
      <c r="H22" s="49" t="s">
        <v>64</v>
      </c>
      <c r="I22" s="49" t="s">
        <v>65</v>
      </c>
      <c r="J22" s="52" t="s">
        <v>574</v>
      </c>
      <c r="K22" s="52" t="s">
        <v>575</v>
      </c>
      <c r="L22" s="50">
        <v>270203</v>
      </c>
      <c r="M22" s="11">
        <v>1</v>
      </c>
      <c r="N22">
        <f t="shared" si="2"/>
        <v>5419.2697920404544</v>
      </c>
      <c r="O22">
        <f t="shared" si="3"/>
        <v>18588.590328057206</v>
      </c>
      <c r="Q22" s="51" t="s">
        <v>578</v>
      </c>
      <c r="R22" s="51" t="s">
        <v>579</v>
      </c>
      <c r="S22" s="36">
        <f t="shared" si="4"/>
        <v>12938.970392504882</v>
      </c>
      <c r="T22" s="36">
        <f t="shared" si="5"/>
        <v>38368.581817691738</v>
      </c>
    </row>
    <row r="23" spans="1:20" x14ac:dyDescent="0.25">
      <c r="A23" s="46" t="s">
        <v>66</v>
      </c>
      <c r="B23" s="46" t="s">
        <v>67</v>
      </c>
      <c r="C23" s="47">
        <v>766.57007063560604</v>
      </c>
      <c r="D23" s="36">
        <f t="shared" si="0"/>
        <v>809.95793663358131</v>
      </c>
      <c r="E23" s="48">
        <v>2492.9192105661741</v>
      </c>
      <c r="F23" s="36">
        <f t="shared" si="1"/>
        <v>2634.0184378842196</v>
      </c>
      <c r="H23" s="49" t="s">
        <v>68</v>
      </c>
      <c r="I23" s="49" t="s">
        <v>69</v>
      </c>
      <c r="J23" s="52" t="s">
        <v>574</v>
      </c>
      <c r="K23" s="52" t="s">
        <v>575</v>
      </c>
      <c r="L23" s="50">
        <v>174687</v>
      </c>
      <c r="M23" s="11">
        <v>1</v>
      </c>
      <c r="N23">
        <f t="shared" si="2"/>
        <v>3704.9115608024645</v>
      </c>
      <c r="O23">
        <f t="shared" si="3"/>
        <v>12691.378542766191</v>
      </c>
      <c r="Q23" s="51" t="s">
        <v>580</v>
      </c>
      <c r="R23" s="51" t="s">
        <v>581</v>
      </c>
      <c r="S23" s="36">
        <f t="shared" si="4"/>
        <v>29086.444061615319</v>
      </c>
      <c r="T23" s="36">
        <f t="shared" si="5"/>
        <v>89290.46259166098</v>
      </c>
    </row>
    <row r="24" spans="1:20" x14ac:dyDescent="0.25">
      <c r="A24" s="46" t="s">
        <v>70</v>
      </c>
      <c r="B24" s="46" t="s">
        <v>71</v>
      </c>
      <c r="C24" s="47">
        <v>8754.8040233563534</v>
      </c>
      <c r="D24" s="36">
        <f t="shared" si="0"/>
        <v>9250.3259310783233</v>
      </c>
      <c r="E24" s="48">
        <v>26056.675506536907</v>
      </c>
      <c r="F24" s="36">
        <f t="shared" si="1"/>
        <v>27531.483340206894</v>
      </c>
      <c r="H24" s="49" t="s">
        <v>72</v>
      </c>
      <c r="I24" s="49" t="s">
        <v>73</v>
      </c>
      <c r="J24" s="52" t="s">
        <v>574</v>
      </c>
      <c r="K24" s="52" t="s">
        <v>575</v>
      </c>
      <c r="L24" s="50">
        <v>294096</v>
      </c>
      <c r="M24" s="11">
        <v>1</v>
      </c>
      <c r="N24">
        <f t="shared" si="2"/>
        <v>5167.9879695226655</v>
      </c>
      <c r="O24">
        <f t="shared" si="3"/>
        <v>20136.513472199455</v>
      </c>
      <c r="Q24" s="51" t="s">
        <v>582</v>
      </c>
      <c r="R24" s="51" t="s">
        <v>583</v>
      </c>
      <c r="S24" s="36">
        <f t="shared" si="4"/>
        <v>37107.173626798089</v>
      </c>
      <c r="T24" s="36">
        <f t="shared" si="5"/>
        <v>104716.22187840623</v>
      </c>
    </row>
    <row r="25" spans="1:20" x14ac:dyDescent="0.25">
      <c r="A25" s="46" t="s">
        <v>40</v>
      </c>
      <c r="B25" s="46" t="s">
        <v>41</v>
      </c>
      <c r="C25" s="47">
        <v>4973.8464794182964</v>
      </c>
      <c r="D25" s="36">
        <f t="shared" si="0"/>
        <v>5255.3661901533724</v>
      </c>
      <c r="E25" s="48">
        <v>14321.368787310048</v>
      </c>
      <c r="F25" s="36">
        <f t="shared" si="1"/>
        <v>15131.958260671796</v>
      </c>
      <c r="H25" s="49" t="s">
        <v>74</v>
      </c>
      <c r="I25" s="49" t="s">
        <v>75</v>
      </c>
      <c r="J25" s="52" t="s">
        <v>574</v>
      </c>
      <c r="K25" s="52" t="s">
        <v>575</v>
      </c>
      <c r="L25" s="50">
        <v>6584</v>
      </c>
      <c r="M25" s="11">
        <v>1.2035242934961431E-2</v>
      </c>
      <c r="N25">
        <f t="shared" si="2"/>
        <v>120.04156208615105</v>
      </c>
      <c r="O25">
        <f t="shared" si="3"/>
        <v>426.4564109943887</v>
      </c>
      <c r="Q25" s="51" t="s">
        <v>574</v>
      </c>
      <c r="R25" s="51" t="s">
        <v>575</v>
      </c>
      <c r="S25" s="36">
        <f t="shared" si="4"/>
        <v>19115.616946831698</v>
      </c>
      <c r="T25" s="36">
        <f t="shared" si="5"/>
        <v>68207.854007643618</v>
      </c>
    </row>
    <row r="26" spans="1:20" x14ac:dyDescent="0.25">
      <c r="A26" s="46" t="s">
        <v>76</v>
      </c>
      <c r="B26" s="46" t="s">
        <v>77</v>
      </c>
      <c r="C26" s="47">
        <v>4373.3171655695051</v>
      </c>
      <c r="D26" s="36">
        <f t="shared" si="0"/>
        <v>4620.8469171407387</v>
      </c>
      <c r="E26" s="48">
        <v>12997.283780381233</v>
      </c>
      <c r="F26" s="36">
        <f t="shared" si="1"/>
        <v>13732.93004235081</v>
      </c>
      <c r="H26" s="49" t="s">
        <v>78</v>
      </c>
      <c r="I26" s="49" t="s">
        <v>79</v>
      </c>
      <c r="J26" s="49" t="s">
        <v>558</v>
      </c>
      <c r="K26" s="49" t="s">
        <v>559</v>
      </c>
      <c r="L26" s="50">
        <v>1140525</v>
      </c>
      <c r="M26" s="11">
        <v>1</v>
      </c>
      <c r="N26">
        <f t="shared" si="2"/>
        <v>33421.698363424475</v>
      </c>
      <c r="O26">
        <f t="shared" si="3"/>
        <v>97901.719461682966</v>
      </c>
      <c r="Q26" s="51" t="s">
        <v>584</v>
      </c>
      <c r="R26" s="51" t="s">
        <v>585</v>
      </c>
      <c r="S26" s="36">
        <f t="shared" si="4"/>
        <v>19015.16025586845</v>
      </c>
      <c r="T26" s="36">
        <f t="shared" si="5"/>
        <v>61416.005117963141</v>
      </c>
    </row>
    <row r="27" spans="1:20" x14ac:dyDescent="0.25">
      <c r="A27" s="46" t="s">
        <v>80</v>
      </c>
      <c r="B27" s="46" t="s">
        <v>81</v>
      </c>
      <c r="C27" s="47">
        <v>7522.7601661903218</v>
      </c>
      <c r="D27" s="36">
        <f t="shared" si="0"/>
        <v>7948.5483915966943</v>
      </c>
      <c r="E27" s="48">
        <v>22406.147224055887</v>
      </c>
      <c r="F27" s="36">
        <f t="shared" si="1"/>
        <v>23674.33515693745</v>
      </c>
      <c r="H27" s="49" t="s">
        <v>82</v>
      </c>
      <c r="I27" s="49" t="s">
        <v>83</v>
      </c>
      <c r="J27" s="52" t="s">
        <v>558</v>
      </c>
      <c r="K27" s="52" t="s">
        <v>559</v>
      </c>
      <c r="L27" s="50">
        <v>217487</v>
      </c>
      <c r="M27" s="11">
        <v>1</v>
      </c>
      <c r="N27">
        <f t="shared" si="2"/>
        <v>5194.1504930291203</v>
      </c>
      <c r="O27">
        <f t="shared" si="3"/>
        <v>18024.673385297159</v>
      </c>
      <c r="Q27" s="51" t="s">
        <v>586</v>
      </c>
      <c r="R27" s="51" t="s">
        <v>587</v>
      </c>
      <c r="S27" s="36">
        <f t="shared" si="4"/>
        <v>31628.428095016287</v>
      </c>
      <c r="T27" s="36">
        <f t="shared" si="5"/>
        <v>110909.74968845921</v>
      </c>
    </row>
    <row r="28" spans="1:20" x14ac:dyDescent="0.25">
      <c r="A28" s="46" t="s">
        <v>84</v>
      </c>
      <c r="B28" s="46" t="s">
        <v>85</v>
      </c>
      <c r="C28" s="47">
        <v>4121.7599374453557</v>
      </c>
      <c r="D28" s="36">
        <f t="shared" si="0"/>
        <v>4355.0515499047624</v>
      </c>
      <c r="E28" s="48">
        <v>13345.627063068943</v>
      </c>
      <c r="F28" s="36">
        <f t="shared" si="1"/>
        <v>14100.989554838645</v>
      </c>
      <c r="H28" s="49" t="s">
        <v>6</v>
      </c>
      <c r="I28" s="49" t="s">
        <v>7</v>
      </c>
      <c r="J28" s="49" t="s">
        <v>546</v>
      </c>
      <c r="K28" s="49" t="s">
        <v>547</v>
      </c>
      <c r="L28" s="50">
        <v>93836</v>
      </c>
      <c r="M28" s="11">
        <v>1</v>
      </c>
      <c r="N28">
        <f t="shared" si="2"/>
        <v>2990.627310300828</v>
      </c>
      <c r="O28">
        <f t="shared" si="3"/>
        <v>8493.1128389335045</v>
      </c>
      <c r="Q28" s="51" t="s">
        <v>566</v>
      </c>
      <c r="R28" s="51" t="s">
        <v>567</v>
      </c>
      <c r="S28" s="36">
        <f t="shared" si="4"/>
        <v>28657.607671627331</v>
      </c>
      <c r="T28" s="36">
        <f t="shared" si="5"/>
        <v>92161.997029692691</v>
      </c>
    </row>
    <row r="29" spans="1:20" x14ac:dyDescent="0.25">
      <c r="A29" s="46" t="s">
        <v>86</v>
      </c>
      <c r="B29" s="46" t="s">
        <v>87</v>
      </c>
      <c r="C29" s="47">
        <v>11456.534807329705</v>
      </c>
      <c r="D29" s="36">
        <f t="shared" si="0"/>
        <v>12104.974677424565</v>
      </c>
      <c r="E29" s="48">
        <v>34869.335182342642</v>
      </c>
      <c r="F29" s="36">
        <f t="shared" si="1"/>
        <v>36842.939553663236</v>
      </c>
      <c r="H29" s="49" t="s">
        <v>10</v>
      </c>
      <c r="I29" s="49" t="s">
        <v>11</v>
      </c>
      <c r="J29" s="52" t="s">
        <v>546</v>
      </c>
      <c r="K29" s="52" t="s">
        <v>547</v>
      </c>
      <c r="L29" s="50">
        <v>141285</v>
      </c>
      <c r="M29" s="11">
        <v>1</v>
      </c>
      <c r="N29">
        <f t="shared" si="2"/>
        <v>4523.2532806536237</v>
      </c>
      <c r="O29">
        <f t="shared" si="3"/>
        <v>13447.97443451807</v>
      </c>
      <c r="Q29" s="51" t="s">
        <v>588</v>
      </c>
      <c r="R29" s="51" t="s">
        <v>589</v>
      </c>
      <c r="S29" s="36">
        <f t="shared" si="4"/>
        <v>27970.630950609964</v>
      </c>
      <c r="T29" s="36">
        <f t="shared" si="5"/>
        <v>82356.744855677432</v>
      </c>
    </row>
    <row r="30" spans="1:20" x14ac:dyDescent="0.25">
      <c r="A30" s="46" t="s">
        <v>88</v>
      </c>
      <c r="B30" s="46" t="s">
        <v>89</v>
      </c>
      <c r="C30" s="47">
        <v>5218.5919964899331</v>
      </c>
      <c r="D30" s="36">
        <f t="shared" si="0"/>
        <v>5513.9643034912633</v>
      </c>
      <c r="E30" s="48">
        <v>16548.81340198062</v>
      </c>
      <c r="F30" s="36">
        <f t="shared" si="1"/>
        <v>17485.476240532724</v>
      </c>
      <c r="H30" s="49" t="s">
        <v>14</v>
      </c>
      <c r="I30" s="49" t="s">
        <v>15</v>
      </c>
      <c r="J30" s="52" t="s">
        <v>546</v>
      </c>
      <c r="K30" s="52" t="s">
        <v>547</v>
      </c>
      <c r="L30" s="50">
        <v>137228</v>
      </c>
      <c r="M30" s="11">
        <v>1</v>
      </c>
      <c r="N30">
        <f t="shared" si="2"/>
        <v>4298.1915801529412</v>
      </c>
      <c r="O30">
        <f t="shared" si="3"/>
        <v>12980.455066126193</v>
      </c>
      <c r="Q30" s="51" t="s">
        <v>590</v>
      </c>
      <c r="R30" s="51" t="s">
        <v>591</v>
      </c>
      <c r="S30" s="36">
        <f t="shared" si="4"/>
        <v>24557.340273868132</v>
      </c>
      <c r="T30" s="36">
        <f t="shared" si="5"/>
        <v>76852.911356774581</v>
      </c>
    </row>
    <row r="31" spans="1:20" x14ac:dyDescent="0.25">
      <c r="A31" s="46" t="s">
        <v>90</v>
      </c>
      <c r="B31" s="46" t="s">
        <v>91</v>
      </c>
      <c r="C31" s="47">
        <v>5281.2868735682887</v>
      </c>
      <c r="D31" s="36">
        <f t="shared" si="0"/>
        <v>5580.2077106122533</v>
      </c>
      <c r="E31" s="48">
        <v>16962.452404937801</v>
      </c>
      <c r="F31" s="36">
        <f t="shared" si="1"/>
        <v>17922.527211057281</v>
      </c>
      <c r="H31" s="49" t="s">
        <v>18</v>
      </c>
      <c r="I31" s="49" t="s">
        <v>19</v>
      </c>
      <c r="J31" s="52" t="s">
        <v>546</v>
      </c>
      <c r="K31" s="52" t="s">
        <v>547</v>
      </c>
      <c r="L31" s="50">
        <v>197419</v>
      </c>
      <c r="M31" s="11">
        <v>1</v>
      </c>
      <c r="N31">
        <f t="shared" si="2"/>
        <v>5044.2535689664546</v>
      </c>
      <c r="O31">
        <f t="shared" si="3"/>
        <v>16637.994043909617</v>
      </c>
      <c r="Q31" s="51" t="s">
        <v>592</v>
      </c>
      <c r="R31" s="51" t="s">
        <v>593</v>
      </c>
      <c r="S31" s="36">
        <f t="shared" si="4"/>
        <v>50789.849589047233</v>
      </c>
      <c r="T31" s="36">
        <f t="shared" si="5"/>
        <v>159156.59391674169</v>
      </c>
    </row>
    <row r="32" spans="1:20" x14ac:dyDescent="0.25">
      <c r="A32" s="46" t="s">
        <v>92</v>
      </c>
      <c r="B32" s="46" t="s">
        <v>93</v>
      </c>
      <c r="C32" s="47">
        <v>7252.8271875850205</v>
      </c>
      <c r="D32" s="36">
        <f t="shared" si="0"/>
        <v>7663.3372064023324</v>
      </c>
      <c r="E32" s="48">
        <v>20956.263233831036</v>
      </c>
      <c r="F32" s="36">
        <f t="shared" si="1"/>
        <v>22142.387732865871</v>
      </c>
      <c r="H32" s="49" t="s">
        <v>22</v>
      </c>
      <c r="I32" s="49" t="s">
        <v>23</v>
      </c>
      <c r="J32" s="52" t="s">
        <v>546</v>
      </c>
      <c r="K32" s="52" t="s">
        <v>547</v>
      </c>
      <c r="L32" s="50">
        <v>107402</v>
      </c>
      <c r="M32" s="11">
        <v>1</v>
      </c>
      <c r="N32">
        <f t="shared" si="2"/>
        <v>2990.9165828210075</v>
      </c>
      <c r="O32">
        <f t="shared" si="3"/>
        <v>9134.8275147393579</v>
      </c>
      <c r="Q32" s="51" t="s">
        <v>594</v>
      </c>
      <c r="R32" s="51" t="s">
        <v>595</v>
      </c>
      <c r="S32" s="36">
        <f t="shared" si="4"/>
        <v>38587.955817693677</v>
      </c>
      <c r="T32" s="36">
        <f t="shared" si="5"/>
        <v>120797.35016611077</v>
      </c>
    </row>
    <row r="33" spans="1:20" x14ac:dyDescent="0.25">
      <c r="A33" s="46" t="s">
        <v>94</v>
      </c>
      <c r="B33" s="46" t="s">
        <v>95</v>
      </c>
      <c r="C33" s="47">
        <v>4679.9507662709884</v>
      </c>
      <c r="D33" s="36">
        <f t="shared" si="0"/>
        <v>4944.8359796419263</v>
      </c>
      <c r="E33" s="48">
        <v>12416.933494677971</v>
      </c>
      <c r="F33" s="36">
        <f t="shared" si="1"/>
        <v>13119.731930476744</v>
      </c>
      <c r="H33" s="49" t="s">
        <v>96</v>
      </c>
      <c r="I33" s="49" t="s">
        <v>97</v>
      </c>
      <c r="J33" s="52" t="s">
        <v>546</v>
      </c>
      <c r="K33" s="52" t="s">
        <v>547</v>
      </c>
      <c r="L33" s="50">
        <v>533149</v>
      </c>
      <c r="M33" s="11">
        <v>1</v>
      </c>
      <c r="N33">
        <f t="shared" si="2"/>
        <v>16843.501751668213</v>
      </c>
      <c r="O33">
        <f t="shared" si="3"/>
        <v>50240.658826961699</v>
      </c>
      <c r="Q33" s="51" t="s">
        <v>596</v>
      </c>
      <c r="R33" s="51" t="s">
        <v>597</v>
      </c>
      <c r="S33" s="36">
        <f t="shared" si="4"/>
        <v>52989.869502360802</v>
      </c>
      <c r="T33" s="36">
        <f t="shared" si="5"/>
        <v>169181.06792976515</v>
      </c>
    </row>
    <row r="34" spans="1:20" x14ac:dyDescent="0.25">
      <c r="A34" s="46" t="s">
        <v>98</v>
      </c>
      <c r="B34" s="46" t="s">
        <v>99</v>
      </c>
      <c r="C34" s="47">
        <v>4344.8783022103144</v>
      </c>
      <c r="D34" s="36">
        <f t="shared" si="0"/>
        <v>4590.7984141154184</v>
      </c>
      <c r="E34" s="48">
        <v>14857.596138768014</v>
      </c>
      <c r="F34" s="36">
        <f t="shared" si="1"/>
        <v>15698.536080222284</v>
      </c>
      <c r="H34" s="49" t="s">
        <v>100</v>
      </c>
      <c r="I34" s="49" t="s">
        <v>101</v>
      </c>
      <c r="J34" s="52" t="s">
        <v>546</v>
      </c>
      <c r="K34" s="52" t="s">
        <v>547</v>
      </c>
      <c r="L34" s="50">
        <v>323820</v>
      </c>
      <c r="M34" s="11">
        <v>1</v>
      </c>
      <c r="N34">
        <f t="shared" si="2"/>
        <v>9079.7921006313809</v>
      </c>
      <c r="O34">
        <f t="shared" si="3"/>
        <v>28219.521685624251</v>
      </c>
      <c r="Q34" s="51" t="s">
        <v>598</v>
      </c>
      <c r="R34" s="51" t="s">
        <v>599</v>
      </c>
      <c r="S34" s="36">
        <f t="shared" si="4"/>
        <v>47125.406741831051</v>
      </c>
      <c r="T34" s="36">
        <f t="shared" si="5"/>
        <v>149035.33978115232</v>
      </c>
    </row>
    <row r="35" spans="1:20" x14ac:dyDescent="0.25">
      <c r="A35" s="46" t="s">
        <v>102</v>
      </c>
      <c r="B35" s="46" t="s">
        <v>103</v>
      </c>
      <c r="C35" s="47">
        <v>4482.7248987559578</v>
      </c>
      <c r="D35" s="36">
        <f t="shared" si="0"/>
        <v>4736.4471280255448</v>
      </c>
      <c r="E35" s="48">
        <v>13730.181845003057</v>
      </c>
      <c r="F35" s="36">
        <f t="shared" si="1"/>
        <v>14507.31013743023</v>
      </c>
      <c r="H35" s="49" t="s">
        <v>104</v>
      </c>
      <c r="I35" s="49" t="s">
        <v>105</v>
      </c>
      <c r="J35" s="52" t="s">
        <v>546</v>
      </c>
      <c r="K35" s="52" t="s">
        <v>547</v>
      </c>
      <c r="L35" s="50">
        <v>306824</v>
      </c>
      <c r="M35" s="11">
        <v>1</v>
      </c>
      <c r="N35">
        <f t="shared" si="2"/>
        <v>8956.7258427987708</v>
      </c>
      <c r="O35">
        <f t="shared" si="3"/>
        <v>26870.186716407399</v>
      </c>
      <c r="Q35" s="51" t="s">
        <v>600</v>
      </c>
      <c r="R35" s="51" t="s">
        <v>601</v>
      </c>
      <c r="S35" s="36">
        <f t="shared" si="4"/>
        <v>32333.839132582107</v>
      </c>
      <c r="T35" s="36">
        <f t="shared" si="5"/>
        <v>111647.45412405657</v>
      </c>
    </row>
    <row r="36" spans="1:20" x14ac:dyDescent="0.25">
      <c r="A36" s="46" t="s">
        <v>60</v>
      </c>
      <c r="B36" s="46" t="s">
        <v>61</v>
      </c>
      <c r="C36" s="47">
        <v>4451.4537785159628</v>
      </c>
      <c r="D36" s="36">
        <f t="shared" si="0"/>
        <v>4703.406062379966</v>
      </c>
      <c r="E36" s="48">
        <v>15488.278680320251</v>
      </c>
      <c r="F36" s="36">
        <f t="shared" si="1"/>
        <v>16364.915253626377</v>
      </c>
      <c r="H36" s="49" t="s">
        <v>106</v>
      </c>
      <c r="I36" s="49" t="s">
        <v>107</v>
      </c>
      <c r="J36" s="52" t="s">
        <v>546</v>
      </c>
      <c r="K36" s="52" t="s">
        <v>547</v>
      </c>
      <c r="L36" s="50">
        <v>208871</v>
      </c>
      <c r="M36" s="11">
        <v>1</v>
      </c>
      <c r="N36">
        <f t="shared" si="2"/>
        <v>6153.3077717629885</v>
      </c>
      <c r="O36">
        <f t="shared" si="3"/>
        <v>19326.46864628257</v>
      </c>
      <c r="Q36" s="51" t="s">
        <v>602</v>
      </c>
      <c r="R36" s="51" t="s">
        <v>603</v>
      </c>
      <c r="S36" s="36">
        <f t="shared" si="4"/>
        <v>32183.756790530271</v>
      </c>
      <c r="T36" s="36">
        <f t="shared" si="5"/>
        <v>113872.91635788015</v>
      </c>
    </row>
    <row r="37" spans="1:20" x14ac:dyDescent="0.25">
      <c r="A37" s="46" t="s">
        <v>48</v>
      </c>
      <c r="B37" s="46" t="s">
        <v>49</v>
      </c>
      <c r="C37" s="47">
        <v>4654.0861312572706</v>
      </c>
      <c r="D37" s="36">
        <f t="shared" si="0"/>
        <v>4917.5074062864323</v>
      </c>
      <c r="E37" s="48">
        <v>14311.579236298909</v>
      </c>
      <c r="F37" s="36">
        <f t="shared" si="1"/>
        <v>15121.614621073426</v>
      </c>
      <c r="H37" s="49" t="s">
        <v>108</v>
      </c>
      <c r="I37" s="49" t="s">
        <v>109</v>
      </c>
      <c r="J37" s="52" t="s">
        <v>546</v>
      </c>
      <c r="K37" s="52" t="s">
        <v>547</v>
      </c>
      <c r="L37" s="50">
        <v>151133</v>
      </c>
      <c r="M37" s="11">
        <v>1</v>
      </c>
      <c r="N37">
        <f t="shared" si="2"/>
        <v>5462.1333237030858</v>
      </c>
      <c r="O37">
        <f t="shared" si="3"/>
        <v>15688.244856000669</v>
      </c>
      <c r="Q37" s="51" t="s">
        <v>604</v>
      </c>
      <c r="R37" s="51" t="s">
        <v>605</v>
      </c>
      <c r="S37" s="36">
        <f t="shared" si="4"/>
        <v>14564.30259906476</v>
      </c>
      <c r="T37" s="36">
        <f t="shared" si="5"/>
        <v>51735.509309351299</v>
      </c>
    </row>
    <row r="38" spans="1:20" x14ac:dyDescent="0.25">
      <c r="A38" s="46" t="s">
        <v>52</v>
      </c>
      <c r="B38" s="46" t="s">
        <v>53</v>
      </c>
      <c r="C38" s="47">
        <v>3695.0510012937866</v>
      </c>
      <c r="D38" s="36">
        <f t="shared" si="0"/>
        <v>3904.190887967015</v>
      </c>
      <c r="E38" s="48">
        <v>12072.092574663771</v>
      </c>
      <c r="F38" s="36">
        <f t="shared" si="1"/>
        <v>12755.373014389741</v>
      </c>
      <c r="H38" s="49" t="s">
        <v>110</v>
      </c>
      <c r="I38" s="49" t="s">
        <v>111</v>
      </c>
      <c r="J38" s="52" t="s">
        <v>546</v>
      </c>
      <c r="K38" s="52" t="s">
        <v>547</v>
      </c>
      <c r="L38" s="50">
        <v>277846</v>
      </c>
      <c r="M38" s="11">
        <v>1</v>
      </c>
      <c r="N38">
        <f t="shared" si="2"/>
        <v>9356.2547120406871</v>
      </c>
      <c r="O38">
        <f t="shared" si="3"/>
        <v>27565.871615203054</v>
      </c>
      <c r="Q38" s="51" t="s">
        <v>606</v>
      </c>
      <c r="R38" s="51" t="s">
        <v>607</v>
      </c>
      <c r="S38" s="36">
        <f t="shared" si="4"/>
        <v>41459.431797994635</v>
      </c>
      <c r="T38" s="36">
        <f t="shared" si="5"/>
        <v>136873.39832553494</v>
      </c>
    </row>
    <row r="39" spans="1:20" x14ac:dyDescent="0.25">
      <c r="A39" s="46" t="s">
        <v>112</v>
      </c>
      <c r="B39" s="46" t="s">
        <v>113</v>
      </c>
      <c r="C39" s="47">
        <v>5636.1366797316268</v>
      </c>
      <c r="D39" s="36">
        <f t="shared" si="0"/>
        <v>5955.1420158044366</v>
      </c>
      <c r="E39" s="48">
        <v>20343.640869435858</v>
      </c>
      <c r="F39" s="36">
        <f t="shared" si="1"/>
        <v>21495.090942645926</v>
      </c>
      <c r="H39" s="49" t="s">
        <v>114</v>
      </c>
      <c r="I39" s="49" t="s">
        <v>115</v>
      </c>
      <c r="J39" s="52" t="s">
        <v>546</v>
      </c>
      <c r="K39" s="52" t="s">
        <v>547</v>
      </c>
      <c r="L39" s="50">
        <v>201950</v>
      </c>
      <c r="M39" s="11">
        <v>1</v>
      </c>
      <c r="N39">
        <f t="shared" si="2"/>
        <v>6763.2670398322816</v>
      </c>
      <c r="O39">
        <f t="shared" si="3"/>
        <v>18715.926496991622</v>
      </c>
      <c r="Q39" s="51" t="s">
        <v>608</v>
      </c>
      <c r="R39" s="51" t="s">
        <v>609</v>
      </c>
      <c r="S39" s="36">
        <f t="shared" si="4"/>
        <v>42743.527085630652</v>
      </c>
      <c r="T39" s="36">
        <f t="shared" si="5"/>
        <v>140413.271152523</v>
      </c>
    </row>
    <row r="40" spans="1:20" x14ac:dyDescent="0.25">
      <c r="A40" s="46" t="s">
        <v>116</v>
      </c>
      <c r="B40" s="46" t="s">
        <v>117</v>
      </c>
      <c r="C40" s="47">
        <v>2043.7071400048442</v>
      </c>
      <c r="D40" s="36">
        <f t="shared" si="0"/>
        <v>2159.3809641291182</v>
      </c>
      <c r="E40" s="48">
        <v>7574.8132819276952</v>
      </c>
      <c r="F40" s="36">
        <f t="shared" si="1"/>
        <v>8003.5477136848031</v>
      </c>
      <c r="H40" s="49" t="s">
        <v>16</v>
      </c>
      <c r="I40" s="49" t="s">
        <v>17</v>
      </c>
      <c r="J40" s="52" t="s">
        <v>546</v>
      </c>
      <c r="K40" s="52" t="s">
        <v>547</v>
      </c>
      <c r="L40" s="50">
        <v>319669</v>
      </c>
      <c r="M40" s="11">
        <v>0.63961815275090494</v>
      </c>
      <c r="N40">
        <f t="shared" si="2"/>
        <v>9570.4230179816605</v>
      </c>
      <c r="O40">
        <f t="shared" si="3"/>
        <v>28371.242139688246</v>
      </c>
      <c r="Q40" s="51" t="s">
        <v>610</v>
      </c>
      <c r="R40" s="51" t="s">
        <v>611</v>
      </c>
      <c r="S40" s="36">
        <f t="shared" si="4"/>
        <v>20928.977308722133</v>
      </c>
      <c r="T40" s="36">
        <f t="shared" si="5"/>
        <v>74768.13476255523</v>
      </c>
    </row>
    <row r="41" spans="1:20" x14ac:dyDescent="0.25">
      <c r="A41" s="46" t="s">
        <v>118</v>
      </c>
      <c r="B41" s="46" t="s">
        <v>119</v>
      </c>
      <c r="C41" s="47">
        <v>2829.1496357670821</v>
      </c>
      <c r="D41" s="36">
        <f t="shared" si="0"/>
        <v>2989.2795051514991</v>
      </c>
      <c r="E41" s="48">
        <v>10559.556376719233</v>
      </c>
      <c r="F41" s="36">
        <f t="shared" si="1"/>
        <v>11157.227267641541</v>
      </c>
      <c r="H41" s="49" t="s">
        <v>58</v>
      </c>
      <c r="I41" s="49" t="s">
        <v>59</v>
      </c>
      <c r="J41" s="49" t="s">
        <v>564</v>
      </c>
      <c r="K41" s="49" t="s">
        <v>565</v>
      </c>
      <c r="L41" s="50">
        <v>256814</v>
      </c>
      <c r="M41" s="11">
        <v>1</v>
      </c>
      <c r="N41">
        <f t="shared" si="2"/>
        <v>6854.4826012395224</v>
      </c>
      <c r="O41">
        <f t="shared" si="3"/>
        <v>20620.230886078225</v>
      </c>
      <c r="Q41" s="51" t="s">
        <v>612</v>
      </c>
      <c r="R41" s="51" t="s">
        <v>613</v>
      </c>
      <c r="S41" s="36">
        <f t="shared" si="4"/>
        <v>42325.789988169345</v>
      </c>
      <c r="T41" s="36">
        <f t="shared" si="5"/>
        <v>136700.71845120823</v>
      </c>
    </row>
    <row r="42" spans="1:20" x14ac:dyDescent="0.25">
      <c r="A42" s="46" t="s">
        <v>120</v>
      </c>
      <c r="B42" s="46" t="s">
        <v>121</v>
      </c>
      <c r="C42" s="47">
        <v>3216.6394459494168</v>
      </c>
      <c r="D42" s="36">
        <f t="shared" si="0"/>
        <v>3398.7012385901535</v>
      </c>
      <c r="E42" s="48">
        <v>11150.631249841397</v>
      </c>
      <c r="F42" s="36">
        <f t="shared" si="1"/>
        <v>11781.75697858242</v>
      </c>
      <c r="H42" s="49" t="s">
        <v>122</v>
      </c>
      <c r="I42" s="49" t="s">
        <v>123</v>
      </c>
      <c r="J42" s="52" t="s">
        <v>564</v>
      </c>
      <c r="K42" s="52" t="s">
        <v>565</v>
      </c>
      <c r="L42" s="50">
        <v>807183</v>
      </c>
      <c r="M42" s="11">
        <v>1</v>
      </c>
      <c r="N42">
        <f t="shared" si="2"/>
        <v>21647.202180701559</v>
      </c>
      <c r="O42">
        <f t="shared" si="3"/>
        <v>66394.506270343976</v>
      </c>
      <c r="Q42" s="51" t="s">
        <v>614</v>
      </c>
      <c r="R42" s="51" t="s">
        <v>615</v>
      </c>
      <c r="S42" s="36">
        <f t="shared" si="4"/>
        <v>19956.231461465148</v>
      </c>
      <c r="T42" s="36">
        <f t="shared" si="5"/>
        <v>66375.321150894204</v>
      </c>
    </row>
    <row r="43" spans="1:20" x14ac:dyDescent="0.25">
      <c r="A43" s="46" t="s">
        <v>124</v>
      </c>
      <c r="B43" s="46" t="s">
        <v>125</v>
      </c>
      <c r="C43" s="47">
        <v>2911.3601922080434</v>
      </c>
      <c r="D43" s="36">
        <f t="shared" si="0"/>
        <v>3076.1431790870188</v>
      </c>
      <c r="E43" s="48">
        <v>10034.713243142436</v>
      </c>
      <c r="F43" s="36">
        <f t="shared" si="1"/>
        <v>10602.678012704298</v>
      </c>
      <c r="H43" s="49" t="s">
        <v>56</v>
      </c>
      <c r="I43" s="49" t="s">
        <v>57</v>
      </c>
      <c r="J43" s="49" t="s">
        <v>590</v>
      </c>
      <c r="K43" s="49" t="s">
        <v>591</v>
      </c>
      <c r="L43" s="50">
        <v>344553</v>
      </c>
      <c r="M43" s="11">
        <v>0.23004568825825783</v>
      </c>
      <c r="N43">
        <f t="shared" si="2"/>
        <v>8126.7385227235263</v>
      </c>
      <c r="O43">
        <f t="shared" si="3"/>
        <v>26337.459621268648</v>
      </c>
      <c r="Q43" s="51" t="s">
        <v>616</v>
      </c>
      <c r="R43" s="51" t="s">
        <v>617</v>
      </c>
      <c r="S43" s="36">
        <f t="shared" si="4"/>
        <v>23199.14669152808</v>
      </c>
      <c r="T43" s="36">
        <f t="shared" si="5"/>
        <v>72250.943005253241</v>
      </c>
    </row>
    <row r="44" spans="1:20" x14ac:dyDescent="0.25">
      <c r="A44" s="46" t="s">
        <v>126</v>
      </c>
      <c r="B44" s="46" t="s">
        <v>127</v>
      </c>
      <c r="C44" s="47">
        <v>2691.1055807648231</v>
      </c>
      <c r="D44" s="36">
        <f t="shared" si="0"/>
        <v>2843.422156636112</v>
      </c>
      <c r="E44" s="48">
        <v>9810.2871129189334</v>
      </c>
      <c r="F44" s="36">
        <f t="shared" si="1"/>
        <v>10365.549363510145</v>
      </c>
      <c r="H44" s="49" t="s">
        <v>128</v>
      </c>
      <c r="I44" s="49" t="s">
        <v>129</v>
      </c>
      <c r="J44" s="52" t="s">
        <v>590</v>
      </c>
      <c r="K44" s="52" t="s">
        <v>591</v>
      </c>
      <c r="L44" s="50">
        <v>642624</v>
      </c>
      <c r="M44" s="11">
        <v>0.84417389385297259</v>
      </c>
      <c r="N44">
        <f t="shared" si="2"/>
        <v>16430.601751144608</v>
      </c>
      <c r="O44">
        <f t="shared" si="3"/>
        <v>50515.451735505929</v>
      </c>
      <c r="Q44" s="51" t="s">
        <v>618</v>
      </c>
      <c r="R44" s="51" t="s">
        <v>619</v>
      </c>
      <c r="S44" s="36">
        <f t="shared" si="4"/>
        <v>16746.043791672866</v>
      </c>
      <c r="T44" s="36">
        <f t="shared" si="5"/>
        <v>48765.950123328941</v>
      </c>
    </row>
    <row r="45" spans="1:20" x14ac:dyDescent="0.25">
      <c r="A45" s="46" t="s">
        <v>130</v>
      </c>
      <c r="B45" s="46" t="s">
        <v>131</v>
      </c>
      <c r="C45" s="47">
        <v>2268.2392104070577</v>
      </c>
      <c r="D45" s="36">
        <f t="shared" si="0"/>
        <v>2396.621549716097</v>
      </c>
      <c r="E45" s="48">
        <v>9157.6343477028513</v>
      </c>
      <c r="F45" s="36">
        <f t="shared" si="1"/>
        <v>9675.956451782833</v>
      </c>
      <c r="H45" s="49" t="s">
        <v>92</v>
      </c>
      <c r="I45" s="49" t="s">
        <v>93</v>
      </c>
      <c r="J45" s="49" t="s">
        <v>620</v>
      </c>
      <c r="K45" s="49" t="s">
        <v>621</v>
      </c>
      <c r="L45" s="50">
        <v>262839</v>
      </c>
      <c r="M45" s="11">
        <v>1</v>
      </c>
      <c r="N45">
        <f t="shared" si="2"/>
        <v>7663.3372064023324</v>
      </c>
      <c r="O45">
        <f t="shared" si="3"/>
        <v>22142.387732865871</v>
      </c>
      <c r="Q45" s="51" t="s">
        <v>620</v>
      </c>
      <c r="R45" s="51" t="s">
        <v>621</v>
      </c>
      <c r="S45" s="36">
        <f t="shared" si="4"/>
        <v>33946.399036055169</v>
      </c>
      <c r="T45" s="36">
        <f t="shared" si="5"/>
        <v>99847.67460098656</v>
      </c>
    </row>
    <row r="46" spans="1:20" x14ac:dyDescent="0.25">
      <c r="A46" s="46" t="s">
        <v>64</v>
      </c>
      <c r="B46" s="46" t="s">
        <v>65</v>
      </c>
      <c r="C46" s="47">
        <v>5128.9700852171627</v>
      </c>
      <c r="D46" s="36">
        <f t="shared" si="0"/>
        <v>5419.2697920404544</v>
      </c>
      <c r="E46" s="48">
        <v>17592.835820610642</v>
      </c>
      <c r="F46" s="36">
        <f t="shared" si="1"/>
        <v>18588.590328057206</v>
      </c>
      <c r="H46" s="49" t="s">
        <v>94</v>
      </c>
      <c r="I46" s="49" t="s">
        <v>95</v>
      </c>
      <c r="J46" s="52" t="s">
        <v>620</v>
      </c>
      <c r="K46" s="52" t="s">
        <v>621</v>
      </c>
      <c r="L46" s="50">
        <v>136218</v>
      </c>
      <c r="M46" s="11">
        <v>1</v>
      </c>
      <c r="N46">
        <f t="shared" si="2"/>
        <v>4944.8359796419263</v>
      </c>
      <c r="O46">
        <f t="shared" si="3"/>
        <v>13119.731930476744</v>
      </c>
      <c r="Q46" s="51" t="s">
        <v>622</v>
      </c>
      <c r="R46" s="51" t="s">
        <v>623</v>
      </c>
      <c r="S46" s="36">
        <f t="shared" si="4"/>
        <v>20628.747875231718</v>
      </c>
      <c r="T46" s="36">
        <f t="shared" si="5"/>
        <v>63952.718163605023</v>
      </c>
    </row>
    <row r="47" spans="1:20" x14ac:dyDescent="0.25">
      <c r="A47" s="46" t="s">
        <v>132</v>
      </c>
      <c r="B47" s="46" t="s">
        <v>133</v>
      </c>
      <c r="C47" s="47">
        <v>6939.6689780041434</v>
      </c>
      <c r="D47" s="36">
        <f t="shared" si="0"/>
        <v>7332.4542421591777</v>
      </c>
      <c r="E47" s="48">
        <v>21506.684533805026</v>
      </c>
      <c r="F47" s="36">
        <f t="shared" si="1"/>
        <v>22723.962878418391</v>
      </c>
      <c r="H47" s="49" t="s">
        <v>134</v>
      </c>
      <c r="I47" s="49" t="s">
        <v>135</v>
      </c>
      <c r="J47" s="52" t="s">
        <v>620</v>
      </c>
      <c r="K47" s="52" t="s">
        <v>621</v>
      </c>
      <c r="L47" s="50">
        <v>810716</v>
      </c>
      <c r="M47" s="11">
        <v>1</v>
      </c>
      <c r="N47">
        <f t="shared" si="2"/>
        <v>21338.225850010906</v>
      </c>
      <c r="O47">
        <f t="shared" si="3"/>
        <v>64585.554937643945</v>
      </c>
      <c r="Q47" s="51" t="s">
        <v>624</v>
      </c>
      <c r="R47" s="51" t="s">
        <v>625</v>
      </c>
      <c r="S47" s="36">
        <f t="shared" si="4"/>
        <v>15098.556151338551</v>
      </c>
      <c r="T47" s="36">
        <f t="shared" si="5"/>
        <v>46963.113772994788</v>
      </c>
    </row>
    <row r="48" spans="1:20" x14ac:dyDescent="0.25">
      <c r="A48" s="46" t="s">
        <v>136</v>
      </c>
      <c r="B48" s="46" t="s">
        <v>137</v>
      </c>
      <c r="C48" s="47">
        <v>5029.2184339797695</v>
      </c>
      <c r="D48" s="36">
        <f t="shared" si="0"/>
        <v>5313.8721973430247</v>
      </c>
      <c r="E48" s="48">
        <v>15913.840785492888</v>
      </c>
      <c r="F48" s="36">
        <f t="shared" si="1"/>
        <v>16814.564173951785</v>
      </c>
      <c r="H48" s="49" t="s">
        <v>138</v>
      </c>
      <c r="I48" s="49" t="s">
        <v>139</v>
      </c>
      <c r="J48" s="49" t="s">
        <v>570</v>
      </c>
      <c r="K48" s="49" t="s">
        <v>571</v>
      </c>
      <c r="L48" s="50">
        <v>766333</v>
      </c>
      <c r="M48" s="11">
        <v>1</v>
      </c>
      <c r="N48">
        <f t="shared" si="2"/>
        <v>20099.404762642214</v>
      </c>
      <c r="O48">
        <f t="shared" si="3"/>
        <v>61799.811547240133</v>
      </c>
      <c r="Q48" s="51" t="s">
        <v>626</v>
      </c>
      <c r="R48" s="51" t="s">
        <v>627</v>
      </c>
      <c r="S48" s="36">
        <f t="shared" si="4"/>
        <v>14905.095553717068</v>
      </c>
      <c r="T48" s="36">
        <f t="shared" si="5"/>
        <v>45631.80099676898</v>
      </c>
    </row>
    <row r="49" spans="1:15" x14ac:dyDescent="0.25">
      <c r="A49" s="46" t="s">
        <v>140</v>
      </c>
      <c r="B49" s="46" t="s">
        <v>141</v>
      </c>
      <c r="C49" s="47">
        <v>6265.9891800888736</v>
      </c>
      <c r="D49" s="36">
        <f t="shared" si="0"/>
        <v>6620.644167681904</v>
      </c>
      <c r="E49" s="48">
        <v>19566.573981850943</v>
      </c>
      <c r="F49" s="36">
        <f t="shared" si="1"/>
        <v>20674.042069223706</v>
      </c>
      <c r="H49" s="49" t="s">
        <v>62</v>
      </c>
      <c r="I49" s="49" t="s">
        <v>63</v>
      </c>
      <c r="J49" s="49" t="s">
        <v>568</v>
      </c>
      <c r="K49" s="49" t="s">
        <v>569</v>
      </c>
      <c r="L49" s="50">
        <v>354036</v>
      </c>
      <c r="M49" s="11">
        <v>1</v>
      </c>
      <c r="N49">
        <f t="shared" si="2"/>
        <v>9391.8275522212807</v>
      </c>
      <c r="O49">
        <f t="shared" si="3"/>
        <v>28134.912568543165</v>
      </c>
    </row>
    <row r="50" spans="1:15" x14ac:dyDescent="0.25">
      <c r="A50" s="46" t="s">
        <v>142</v>
      </c>
      <c r="B50" s="46" t="s">
        <v>143</v>
      </c>
      <c r="C50" s="47">
        <v>4328.8357111613404</v>
      </c>
      <c r="D50" s="36">
        <f t="shared" si="0"/>
        <v>4573.8478124130725</v>
      </c>
      <c r="E50" s="48">
        <v>12515.56925320009</v>
      </c>
      <c r="F50" s="36">
        <f t="shared" si="1"/>
        <v>13223.950472931216</v>
      </c>
      <c r="H50" s="49" t="s">
        <v>66</v>
      </c>
      <c r="I50" s="49" t="s">
        <v>67</v>
      </c>
      <c r="J50" s="52" t="s">
        <v>568</v>
      </c>
      <c r="K50" s="52" t="s">
        <v>569</v>
      </c>
      <c r="L50" s="50">
        <v>40476</v>
      </c>
      <c r="M50" s="11">
        <v>1</v>
      </c>
      <c r="N50">
        <f t="shared" si="2"/>
        <v>809.95793663358131</v>
      </c>
      <c r="O50">
        <f t="shared" si="3"/>
        <v>2634.0184378842196</v>
      </c>
    </row>
    <row r="51" spans="1:15" x14ac:dyDescent="0.25">
      <c r="A51" s="46" t="s">
        <v>96</v>
      </c>
      <c r="B51" s="46" t="s">
        <v>97</v>
      </c>
      <c r="C51" s="47">
        <v>15941.228233643966</v>
      </c>
      <c r="D51" s="36">
        <f t="shared" si="0"/>
        <v>16843.501751668213</v>
      </c>
      <c r="E51" s="48">
        <v>47549.364780391537</v>
      </c>
      <c r="F51" s="36">
        <f t="shared" si="1"/>
        <v>50240.658826961699</v>
      </c>
      <c r="H51" s="49" t="s">
        <v>144</v>
      </c>
      <c r="I51" s="49" t="s">
        <v>145</v>
      </c>
      <c r="J51" s="52" t="s">
        <v>568</v>
      </c>
      <c r="K51" s="52" t="s">
        <v>569</v>
      </c>
      <c r="L51" s="50">
        <v>713085</v>
      </c>
      <c r="M51" s="11">
        <v>1</v>
      </c>
      <c r="N51">
        <f t="shared" si="2"/>
        <v>14407.855291032922</v>
      </c>
      <c r="O51">
        <f t="shared" si="3"/>
        <v>46137.028677418028</v>
      </c>
    </row>
    <row r="52" spans="1:15" x14ac:dyDescent="0.25">
      <c r="A52" s="46" t="s">
        <v>146</v>
      </c>
      <c r="B52" s="46" t="s">
        <v>147</v>
      </c>
      <c r="C52" s="47">
        <v>8193.43326539808</v>
      </c>
      <c r="D52" s="36">
        <f t="shared" si="0"/>
        <v>8657.1815882196115</v>
      </c>
      <c r="E52" s="48">
        <v>27208.191948238265</v>
      </c>
      <c r="F52" s="36">
        <f t="shared" si="1"/>
        <v>28748.175612508552</v>
      </c>
      <c r="H52" s="49" t="s">
        <v>148</v>
      </c>
      <c r="I52" s="49" t="s">
        <v>149</v>
      </c>
      <c r="J52" s="49" t="s">
        <v>598</v>
      </c>
      <c r="K52" s="49" t="s">
        <v>599</v>
      </c>
      <c r="L52" s="50">
        <v>249301</v>
      </c>
      <c r="M52" s="11">
        <v>1</v>
      </c>
      <c r="N52">
        <f t="shared" si="2"/>
        <v>5540.3969000143443</v>
      </c>
      <c r="O52">
        <f t="shared" si="3"/>
        <v>18455.329093199318</v>
      </c>
    </row>
    <row r="53" spans="1:15" x14ac:dyDescent="0.25">
      <c r="A53" s="46" t="s">
        <v>150</v>
      </c>
      <c r="B53" s="46" t="s">
        <v>151</v>
      </c>
      <c r="C53" s="47">
        <v>8287.0867211102504</v>
      </c>
      <c r="D53" s="36">
        <f t="shared" si="0"/>
        <v>8756.1358295250902</v>
      </c>
      <c r="E53" s="48">
        <v>27037.38175423169</v>
      </c>
      <c r="F53" s="36">
        <f t="shared" si="1"/>
        <v>28567.697561521203</v>
      </c>
      <c r="H53" s="49" t="s">
        <v>152</v>
      </c>
      <c r="I53" s="49" t="s">
        <v>153</v>
      </c>
      <c r="J53" s="52" t="s">
        <v>598</v>
      </c>
      <c r="K53" s="52" t="s">
        <v>599</v>
      </c>
      <c r="L53" s="50">
        <v>332752</v>
      </c>
      <c r="M53" s="11">
        <v>1</v>
      </c>
      <c r="N53">
        <f t="shared" si="2"/>
        <v>7104.4537376481821</v>
      </c>
      <c r="O53">
        <f t="shared" si="3"/>
        <v>25538.690125796573</v>
      </c>
    </row>
    <row r="54" spans="1:15" x14ac:dyDescent="0.25">
      <c r="A54" s="46" t="s">
        <v>154</v>
      </c>
      <c r="B54" s="46" t="s">
        <v>155</v>
      </c>
      <c r="C54" s="47">
        <v>7872.5378339618992</v>
      </c>
      <c r="D54" s="36">
        <f t="shared" si="0"/>
        <v>8318.123475364142</v>
      </c>
      <c r="E54" s="48">
        <v>23315.967987261902</v>
      </c>
      <c r="F54" s="36">
        <f t="shared" si="1"/>
        <v>24635.651775340924</v>
      </c>
      <c r="H54" s="49" t="s">
        <v>156</v>
      </c>
      <c r="I54" s="49" t="s">
        <v>157</v>
      </c>
      <c r="J54" s="52" t="s">
        <v>598</v>
      </c>
      <c r="K54" s="52" t="s">
        <v>599</v>
      </c>
      <c r="L54" s="50">
        <v>289034</v>
      </c>
      <c r="M54" s="11">
        <v>1</v>
      </c>
      <c r="N54">
        <f t="shared" si="2"/>
        <v>7938.885921442572</v>
      </c>
      <c r="O54">
        <f t="shared" si="3"/>
        <v>23823.627615725149</v>
      </c>
    </row>
    <row r="55" spans="1:15" x14ac:dyDescent="0.25">
      <c r="A55" s="46" t="s">
        <v>158</v>
      </c>
      <c r="B55" s="46" t="s">
        <v>159</v>
      </c>
      <c r="C55" s="47">
        <v>15777.479448635801</v>
      </c>
      <c r="D55" s="36">
        <f t="shared" si="0"/>
        <v>16670.484785428587</v>
      </c>
      <c r="E55" s="48">
        <v>45964.273167319414</v>
      </c>
      <c r="F55" s="36">
        <f t="shared" si="1"/>
        <v>48565.851028589692</v>
      </c>
      <c r="H55" s="49" t="s">
        <v>160</v>
      </c>
      <c r="I55" s="49" t="s">
        <v>161</v>
      </c>
      <c r="J55" s="52" t="s">
        <v>598</v>
      </c>
      <c r="K55" s="52" t="s">
        <v>599</v>
      </c>
      <c r="L55" s="50">
        <v>321813</v>
      </c>
      <c r="M55" s="11">
        <v>1</v>
      </c>
      <c r="N55">
        <f t="shared" si="2"/>
        <v>9004.979315091814</v>
      </c>
      <c r="O55">
        <f t="shared" si="3"/>
        <v>28654.962322032741</v>
      </c>
    </row>
    <row r="56" spans="1:15" x14ac:dyDescent="0.25">
      <c r="A56" s="46" t="s">
        <v>162</v>
      </c>
      <c r="B56" s="46" t="s">
        <v>163</v>
      </c>
      <c r="C56" s="47">
        <v>71.511457736397006</v>
      </c>
      <c r="D56" s="36">
        <f t="shared" si="0"/>
        <v>75.559006244277072</v>
      </c>
      <c r="E56" s="48">
        <v>189.38017673599381</v>
      </c>
      <c r="F56" s="36">
        <f t="shared" si="1"/>
        <v>200.09909473925106</v>
      </c>
      <c r="H56" s="49" t="s">
        <v>164</v>
      </c>
      <c r="I56" s="49" t="s">
        <v>165</v>
      </c>
      <c r="J56" s="52" t="s">
        <v>598</v>
      </c>
      <c r="K56" s="52" t="s">
        <v>599</v>
      </c>
      <c r="L56" s="50">
        <v>305309</v>
      </c>
      <c r="M56" s="11">
        <v>1</v>
      </c>
      <c r="N56">
        <f t="shared" si="2"/>
        <v>8163.3089184584323</v>
      </c>
      <c r="O56">
        <f t="shared" si="3"/>
        <v>25971.816971612876</v>
      </c>
    </row>
    <row r="57" spans="1:15" x14ac:dyDescent="0.25">
      <c r="A57" s="46" t="s">
        <v>166</v>
      </c>
      <c r="B57" s="46" t="s">
        <v>167</v>
      </c>
      <c r="C57" s="47">
        <v>10296.955780939075</v>
      </c>
      <c r="D57" s="36">
        <f t="shared" si="0"/>
        <v>10879.763478140227</v>
      </c>
      <c r="E57" s="48">
        <v>34194.38851028544</v>
      </c>
      <c r="F57" s="36">
        <f t="shared" si="1"/>
        <v>36129.790899967593</v>
      </c>
      <c r="H57" s="49" t="s">
        <v>168</v>
      </c>
      <c r="I57" s="49" t="s">
        <v>169</v>
      </c>
      <c r="J57" s="52" t="s">
        <v>598</v>
      </c>
      <c r="K57" s="52" t="s">
        <v>599</v>
      </c>
      <c r="L57" s="50">
        <v>320017</v>
      </c>
      <c r="M57" s="11">
        <v>1</v>
      </c>
      <c r="N57">
        <f t="shared" si="2"/>
        <v>9373.3819491757076</v>
      </c>
      <c r="O57">
        <f t="shared" si="3"/>
        <v>26590.913652785664</v>
      </c>
    </row>
    <row r="58" spans="1:15" x14ac:dyDescent="0.25">
      <c r="A58" s="46" t="s">
        <v>68</v>
      </c>
      <c r="B58" s="46" t="s">
        <v>69</v>
      </c>
      <c r="C58" s="47">
        <v>3506.446678783328</v>
      </c>
      <c r="D58" s="36">
        <f t="shared" si="0"/>
        <v>3704.9115608024645</v>
      </c>
      <c r="E58" s="48">
        <v>12011.526161997153</v>
      </c>
      <c r="F58" s="36">
        <f t="shared" si="1"/>
        <v>12691.378542766191</v>
      </c>
      <c r="H58" s="49" t="s">
        <v>112</v>
      </c>
      <c r="I58" s="49" t="s">
        <v>113</v>
      </c>
      <c r="J58" s="49" t="s">
        <v>608</v>
      </c>
      <c r="K58" s="49" t="s">
        <v>609</v>
      </c>
      <c r="L58" s="50">
        <v>279142</v>
      </c>
      <c r="M58" s="11">
        <v>1</v>
      </c>
      <c r="N58">
        <f t="shared" si="2"/>
        <v>5955.1420158044366</v>
      </c>
      <c r="O58">
        <f t="shared" si="3"/>
        <v>21495.090942645926</v>
      </c>
    </row>
    <row r="59" spans="1:15" x14ac:dyDescent="0.25">
      <c r="A59" s="46" t="s">
        <v>72</v>
      </c>
      <c r="B59" s="46" t="s">
        <v>73</v>
      </c>
      <c r="C59" s="47">
        <v>4891.1489395444496</v>
      </c>
      <c r="D59" s="36">
        <f t="shared" si="0"/>
        <v>5167.9879695226655</v>
      </c>
      <c r="E59" s="48">
        <v>19057.839742759279</v>
      </c>
      <c r="F59" s="36">
        <f t="shared" si="1"/>
        <v>20136.513472199455</v>
      </c>
      <c r="H59" s="49" t="s">
        <v>170</v>
      </c>
      <c r="I59" s="49" t="s">
        <v>171</v>
      </c>
      <c r="J59" s="52" t="s">
        <v>608</v>
      </c>
      <c r="K59" s="52" t="s">
        <v>609</v>
      </c>
      <c r="L59" s="50">
        <v>1589057</v>
      </c>
      <c r="M59" s="11">
        <v>1</v>
      </c>
      <c r="N59">
        <f t="shared" si="2"/>
        <v>36788.385069826218</v>
      </c>
      <c r="O59">
        <f t="shared" si="3"/>
        <v>118918.18020987707</v>
      </c>
    </row>
    <row r="60" spans="1:15" x14ac:dyDescent="0.25">
      <c r="A60" s="46" t="s">
        <v>100</v>
      </c>
      <c r="B60" s="46" t="s">
        <v>101</v>
      </c>
      <c r="C60" s="47">
        <v>8593.4053574024056</v>
      </c>
      <c r="D60" s="36">
        <f t="shared" si="0"/>
        <v>9079.7921006313809</v>
      </c>
      <c r="E60" s="48">
        <v>26707.856980526456</v>
      </c>
      <c r="F60" s="36">
        <f t="shared" si="1"/>
        <v>28219.521685624251</v>
      </c>
      <c r="H60" s="49" t="s">
        <v>56</v>
      </c>
      <c r="I60" s="49" t="s">
        <v>57</v>
      </c>
      <c r="J60" s="49" t="s">
        <v>586</v>
      </c>
      <c r="K60" s="49" t="s">
        <v>587</v>
      </c>
      <c r="L60" s="50">
        <v>312214</v>
      </c>
      <c r="M60" s="11">
        <v>0.2084540970877157</v>
      </c>
      <c r="N60">
        <f t="shared" si="2"/>
        <v>7363.9804068854519</v>
      </c>
      <c r="O60">
        <f t="shared" si="3"/>
        <v>23865.482576540533</v>
      </c>
    </row>
    <row r="61" spans="1:15" x14ac:dyDescent="0.25">
      <c r="A61" s="46" t="s">
        <v>172</v>
      </c>
      <c r="B61" s="46" t="s">
        <v>173</v>
      </c>
      <c r="C61" s="47">
        <v>9870.4927795062995</v>
      </c>
      <c r="D61" s="36">
        <f t="shared" si="0"/>
        <v>10429.162670826356</v>
      </c>
      <c r="E61" s="48">
        <v>30817.785441810396</v>
      </c>
      <c r="F61" s="36">
        <f t="shared" si="1"/>
        <v>32562.072097816865</v>
      </c>
      <c r="H61" s="49" t="s">
        <v>174</v>
      </c>
      <c r="I61" s="49" t="s">
        <v>175</v>
      </c>
      <c r="J61" s="52" t="s">
        <v>586</v>
      </c>
      <c r="K61" s="52" t="s">
        <v>587</v>
      </c>
      <c r="L61" s="50">
        <v>1175847</v>
      </c>
      <c r="M61" s="11">
        <v>0.98341936584615175</v>
      </c>
      <c r="N61">
        <f t="shared" si="2"/>
        <v>24264.447688130836</v>
      </c>
      <c r="O61">
        <f t="shared" si="3"/>
        <v>87044.267111918685</v>
      </c>
    </row>
    <row r="62" spans="1:15" x14ac:dyDescent="0.25">
      <c r="A62" s="46" t="s">
        <v>176</v>
      </c>
      <c r="B62" s="46" t="s">
        <v>177</v>
      </c>
      <c r="C62" s="47">
        <v>9653.2133299312518</v>
      </c>
      <c r="D62" s="36">
        <f t="shared" si="0"/>
        <v>10199.585204405361</v>
      </c>
      <c r="E62" s="48">
        <v>29709.110416229563</v>
      </c>
      <c r="F62" s="36">
        <f t="shared" si="1"/>
        <v>31390.646065788154</v>
      </c>
      <c r="H62" s="49" t="s">
        <v>178</v>
      </c>
      <c r="I62" s="49" t="s">
        <v>179</v>
      </c>
      <c r="J62" s="49" t="s">
        <v>592</v>
      </c>
      <c r="K62" s="49" t="s">
        <v>593</v>
      </c>
      <c r="L62" s="50">
        <v>10938</v>
      </c>
      <c r="M62" s="11">
        <v>1</v>
      </c>
      <c r="N62">
        <f t="shared" si="2"/>
        <v>291.17455099752027</v>
      </c>
      <c r="O62">
        <f t="shared" si="3"/>
        <v>845.25923314550948</v>
      </c>
    </row>
    <row r="63" spans="1:15" x14ac:dyDescent="0.25">
      <c r="A63" s="46" t="s">
        <v>180</v>
      </c>
      <c r="B63" s="46" t="s">
        <v>181</v>
      </c>
      <c r="C63" s="47">
        <v>7094.5068803547119</v>
      </c>
      <c r="D63" s="36">
        <f t="shared" si="0"/>
        <v>7496.0559697827885</v>
      </c>
      <c r="E63" s="48">
        <v>23877.79043377667</v>
      </c>
      <c r="F63" s="36">
        <f t="shared" si="1"/>
        <v>25229.273372328429</v>
      </c>
      <c r="H63" s="49" t="s">
        <v>182</v>
      </c>
      <c r="I63" s="49" t="s">
        <v>183</v>
      </c>
      <c r="J63" s="52" t="s">
        <v>592</v>
      </c>
      <c r="K63" s="52" t="s">
        <v>593</v>
      </c>
      <c r="L63" s="50">
        <v>214107</v>
      </c>
      <c r="M63" s="11">
        <v>1</v>
      </c>
      <c r="N63">
        <f t="shared" si="2"/>
        <v>5449.0098230420454</v>
      </c>
      <c r="O63">
        <f t="shared" si="3"/>
        <v>17452.258784195696</v>
      </c>
    </row>
    <row r="64" spans="1:15" x14ac:dyDescent="0.25">
      <c r="A64" s="46" t="s">
        <v>184</v>
      </c>
      <c r="B64" s="46" t="s">
        <v>185</v>
      </c>
      <c r="C64" s="47">
        <v>8252.1509237846349</v>
      </c>
      <c r="D64" s="36">
        <f t="shared" si="0"/>
        <v>8719.2226660708457</v>
      </c>
      <c r="E64" s="48">
        <v>27774.041763445908</v>
      </c>
      <c r="F64" s="36">
        <f t="shared" si="1"/>
        <v>29346.052527256947</v>
      </c>
      <c r="H64" s="49" t="s">
        <v>186</v>
      </c>
      <c r="I64" s="49" t="s">
        <v>187</v>
      </c>
      <c r="J64" s="52" t="s">
        <v>592</v>
      </c>
      <c r="K64" s="52" t="s">
        <v>593</v>
      </c>
      <c r="L64" s="50">
        <v>280941</v>
      </c>
      <c r="M64" s="11">
        <v>1</v>
      </c>
      <c r="N64">
        <f t="shared" si="2"/>
        <v>8384.8417502063112</v>
      </c>
      <c r="O64">
        <f t="shared" si="3"/>
        <v>24408.325532270166</v>
      </c>
    </row>
    <row r="65" spans="1:15" x14ac:dyDescent="0.25">
      <c r="A65" s="46" t="s">
        <v>188</v>
      </c>
      <c r="B65" s="46" t="s">
        <v>189</v>
      </c>
      <c r="C65" s="47">
        <v>7851.5212280486876</v>
      </c>
      <c r="D65" s="36">
        <f t="shared" si="0"/>
        <v>8295.9173295562432</v>
      </c>
      <c r="E65" s="48">
        <v>23841.792087115122</v>
      </c>
      <c r="F65" s="36">
        <f t="shared" si="1"/>
        <v>25191.237519245838</v>
      </c>
      <c r="H65" s="49" t="s">
        <v>190</v>
      </c>
      <c r="I65" s="49" t="s">
        <v>191</v>
      </c>
      <c r="J65" s="52" t="s">
        <v>592</v>
      </c>
      <c r="K65" s="52" t="s">
        <v>593</v>
      </c>
      <c r="L65" s="50">
        <v>260651</v>
      </c>
      <c r="M65" s="11">
        <v>1</v>
      </c>
      <c r="N65">
        <f t="shared" si="2"/>
        <v>6001.7609703617809</v>
      </c>
      <c r="O65">
        <f t="shared" si="3"/>
        <v>21551.578127883371</v>
      </c>
    </row>
    <row r="66" spans="1:15" x14ac:dyDescent="0.25">
      <c r="A66" s="46" t="s">
        <v>192</v>
      </c>
      <c r="B66" s="46" t="s">
        <v>193</v>
      </c>
      <c r="C66" s="47">
        <v>4612.9142259502014</v>
      </c>
      <c r="D66" s="36">
        <f t="shared" si="0"/>
        <v>4874.0051711389824</v>
      </c>
      <c r="E66" s="48">
        <v>14854.177210423848</v>
      </c>
      <c r="F66" s="36">
        <f t="shared" si="1"/>
        <v>15694.923640533838</v>
      </c>
      <c r="H66" s="49" t="s">
        <v>194</v>
      </c>
      <c r="I66" s="49" t="s">
        <v>195</v>
      </c>
      <c r="J66" s="52" t="s">
        <v>592</v>
      </c>
      <c r="K66" s="52" t="s">
        <v>593</v>
      </c>
      <c r="L66" s="50">
        <v>355266</v>
      </c>
      <c r="M66" s="11">
        <v>1</v>
      </c>
      <c r="N66">
        <f t="shared" si="2"/>
        <v>8763.2614052765803</v>
      </c>
      <c r="O66">
        <f t="shared" si="3"/>
        <v>27270.719118154855</v>
      </c>
    </row>
    <row r="67" spans="1:15" x14ac:dyDescent="0.25">
      <c r="A67" s="46" t="s">
        <v>196</v>
      </c>
      <c r="B67" s="46" t="s">
        <v>197</v>
      </c>
      <c r="C67" s="47">
        <v>15058.27517955686</v>
      </c>
      <c r="D67" s="36">
        <f t="shared" si="0"/>
        <v>15910.573554719778</v>
      </c>
      <c r="E67" s="48">
        <v>47264.693420338037</v>
      </c>
      <c r="F67" s="36">
        <f t="shared" si="1"/>
        <v>49939.87506792917</v>
      </c>
      <c r="H67" s="49" t="s">
        <v>198</v>
      </c>
      <c r="I67" s="49" t="s">
        <v>199</v>
      </c>
      <c r="J67" s="52" t="s">
        <v>592</v>
      </c>
      <c r="K67" s="52" t="s">
        <v>593</v>
      </c>
      <c r="L67" s="50">
        <v>305658</v>
      </c>
      <c r="M67" s="11">
        <v>1</v>
      </c>
      <c r="N67">
        <f t="shared" si="2"/>
        <v>6659.973710724119</v>
      </c>
      <c r="O67">
        <f t="shared" si="3"/>
        <v>21652.187101931791</v>
      </c>
    </row>
    <row r="68" spans="1:15" x14ac:dyDescent="0.25">
      <c r="A68" s="46" t="s">
        <v>200</v>
      </c>
      <c r="B68" s="46" t="s">
        <v>201</v>
      </c>
      <c r="C68" s="47">
        <v>6339.2365762812988</v>
      </c>
      <c r="D68" s="36">
        <f t="shared" si="0"/>
        <v>6698.0373664988201</v>
      </c>
      <c r="E68" s="48">
        <v>19662.703443648017</v>
      </c>
      <c r="F68" s="36">
        <f t="shared" si="1"/>
        <v>20775.612458558495</v>
      </c>
      <c r="H68" s="49" t="s">
        <v>202</v>
      </c>
      <c r="I68" s="49" t="s">
        <v>203</v>
      </c>
      <c r="J68" s="52" t="s">
        <v>592</v>
      </c>
      <c r="K68" s="52" t="s">
        <v>593</v>
      </c>
      <c r="L68" s="50">
        <v>331969</v>
      </c>
      <c r="M68" s="11">
        <v>1</v>
      </c>
      <c r="N68">
        <f t="shared" si="2"/>
        <v>8742.6820974029579</v>
      </c>
      <c r="O68">
        <f t="shared" si="3"/>
        <v>24455.046577458059</v>
      </c>
    </row>
    <row r="69" spans="1:15" x14ac:dyDescent="0.25">
      <c r="A69" s="46" t="s">
        <v>204</v>
      </c>
      <c r="B69" s="46" t="s">
        <v>205</v>
      </c>
      <c r="C69" s="47">
        <v>6260.1853551462136</v>
      </c>
      <c r="D69" s="36">
        <f t="shared" si="0"/>
        <v>6614.5118462474893</v>
      </c>
      <c r="E69" s="48">
        <v>18872.306799718754</v>
      </c>
      <c r="F69" s="36">
        <f t="shared" si="1"/>
        <v>19940.479364582836</v>
      </c>
      <c r="H69" s="49" t="s">
        <v>206</v>
      </c>
      <c r="I69" s="49" t="s">
        <v>207</v>
      </c>
      <c r="J69" s="52" t="s">
        <v>592</v>
      </c>
      <c r="K69" s="52" t="s">
        <v>593</v>
      </c>
      <c r="L69" s="50">
        <v>276940</v>
      </c>
      <c r="M69" s="11">
        <v>1</v>
      </c>
      <c r="N69">
        <f t="shared" si="2"/>
        <v>6497.1452810359278</v>
      </c>
      <c r="O69">
        <f t="shared" si="3"/>
        <v>21521.219441702233</v>
      </c>
    </row>
    <row r="70" spans="1:15" x14ac:dyDescent="0.25">
      <c r="A70" s="46" t="s">
        <v>208</v>
      </c>
      <c r="B70" s="46" t="s">
        <v>209</v>
      </c>
      <c r="C70" s="47">
        <v>7442.3994199533754</v>
      </c>
      <c r="D70" s="36">
        <f t="shared" si="0"/>
        <v>7863.639227122736</v>
      </c>
      <c r="E70" s="48">
        <v>23000.878178819366</v>
      </c>
      <c r="F70" s="36">
        <f t="shared" si="1"/>
        <v>24302.727883740543</v>
      </c>
      <c r="H70" s="49" t="s">
        <v>210</v>
      </c>
      <c r="I70" s="49" t="s">
        <v>211</v>
      </c>
      <c r="J70" s="49" t="s">
        <v>594</v>
      </c>
      <c r="K70" s="49" t="s">
        <v>595</v>
      </c>
      <c r="L70" s="50">
        <v>399007</v>
      </c>
      <c r="M70" s="11">
        <v>1</v>
      </c>
      <c r="N70">
        <f t="shared" si="2"/>
        <v>8638.3903941101071</v>
      </c>
      <c r="O70">
        <f t="shared" si="3"/>
        <v>29344.199578326381</v>
      </c>
    </row>
    <row r="71" spans="1:15" x14ac:dyDescent="0.25">
      <c r="A71" s="46" t="s">
        <v>212</v>
      </c>
      <c r="B71" s="46" t="s">
        <v>213</v>
      </c>
      <c r="C71" s="47">
        <v>7247.8059280593816</v>
      </c>
      <c r="D71" s="36">
        <f t="shared" si="0"/>
        <v>7658.0317435875422</v>
      </c>
      <c r="E71" s="48">
        <v>23362.246117978579</v>
      </c>
      <c r="F71" s="36">
        <f t="shared" si="1"/>
        <v>24684.549248256168</v>
      </c>
      <c r="H71" s="49" t="s">
        <v>214</v>
      </c>
      <c r="I71" s="49" t="s">
        <v>215</v>
      </c>
      <c r="J71" s="52" t="s">
        <v>594</v>
      </c>
      <c r="K71" s="52" t="s">
        <v>595</v>
      </c>
      <c r="L71" s="50">
        <v>279516</v>
      </c>
      <c r="M71" s="11">
        <v>1</v>
      </c>
      <c r="N71">
        <f t="shared" si="2"/>
        <v>7673.2287906321681</v>
      </c>
      <c r="O71">
        <f t="shared" si="3"/>
        <v>22289.289635813428</v>
      </c>
    </row>
    <row r="72" spans="1:15" x14ac:dyDescent="0.25">
      <c r="A72" s="46" t="s">
        <v>216</v>
      </c>
      <c r="B72" s="46" t="s">
        <v>217</v>
      </c>
      <c r="C72" s="47">
        <v>6518.1811826379781</v>
      </c>
      <c r="D72" s="36">
        <f t="shared" ref="D72:D135" si="6">C72*(1+$D$3)</f>
        <v>6887.1102375752871</v>
      </c>
      <c r="E72" s="48">
        <v>18426.804338331873</v>
      </c>
      <c r="F72" s="36">
        <f t="shared" ref="F72:F135" si="7">E72*(1+$D$3)</f>
        <v>19469.761463881456</v>
      </c>
      <c r="H72" s="49" t="s">
        <v>218</v>
      </c>
      <c r="I72" s="49" t="s">
        <v>219</v>
      </c>
      <c r="J72" s="52" t="s">
        <v>594</v>
      </c>
      <c r="K72" s="52" t="s">
        <v>595</v>
      </c>
      <c r="L72" s="50">
        <v>333587</v>
      </c>
      <c r="M72" s="11">
        <v>1</v>
      </c>
      <c r="N72">
        <f t="shared" ref="N72:N135" si="8">IFERROR(INDEX($D$7:$D$158,MATCH($H72,$A$7:$A$158,0),1),0)*$M72</f>
        <v>7750.0562440777621</v>
      </c>
      <c r="O72">
        <f t="shared" ref="O72:O135" si="9">IFERROR(INDEX($F$7:$F$158,MATCH($H72,$A$7:$A$158,0),1),0)*$M72</f>
        <v>24907.998237487227</v>
      </c>
    </row>
    <row r="73" spans="1:15" x14ac:dyDescent="0.25">
      <c r="A73" s="46" t="s">
        <v>220</v>
      </c>
      <c r="B73" s="46" t="s">
        <v>221</v>
      </c>
      <c r="C73" s="47">
        <v>5341.491109009803</v>
      </c>
      <c r="D73" s="36">
        <f t="shared" si="6"/>
        <v>5643.8195057797575</v>
      </c>
      <c r="E73" s="48">
        <v>17374.041013846796</v>
      </c>
      <c r="F73" s="36">
        <f t="shared" si="7"/>
        <v>18357.411735230526</v>
      </c>
      <c r="H73" s="49" t="s">
        <v>222</v>
      </c>
      <c r="I73" s="49" t="s">
        <v>223</v>
      </c>
      <c r="J73" s="52" t="s">
        <v>594</v>
      </c>
      <c r="K73" s="52" t="s">
        <v>595</v>
      </c>
      <c r="L73" s="50">
        <v>266357</v>
      </c>
      <c r="M73" s="11">
        <v>1</v>
      </c>
      <c r="N73">
        <f t="shared" si="8"/>
        <v>6852.2938578346284</v>
      </c>
      <c r="O73">
        <f t="shared" si="9"/>
        <v>22210.640479731945</v>
      </c>
    </row>
    <row r="74" spans="1:15" x14ac:dyDescent="0.25">
      <c r="A74" s="46" t="s">
        <v>224</v>
      </c>
      <c r="B74" s="46" t="s">
        <v>225</v>
      </c>
      <c r="C74" s="47">
        <v>8993.1291120839924</v>
      </c>
      <c r="D74" s="36">
        <f t="shared" si="6"/>
        <v>9502.1402198279466</v>
      </c>
      <c r="E74" s="48">
        <v>26986.815184401796</v>
      </c>
      <c r="F74" s="36">
        <f t="shared" si="7"/>
        <v>28514.268923838936</v>
      </c>
      <c r="H74" s="49" t="s">
        <v>226</v>
      </c>
      <c r="I74" s="49" t="s">
        <v>227</v>
      </c>
      <c r="J74" s="52" t="s">
        <v>594</v>
      </c>
      <c r="K74" s="52" t="s">
        <v>595</v>
      </c>
      <c r="L74" s="50">
        <v>248115</v>
      </c>
      <c r="M74" s="11">
        <v>1</v>
      </c>
      <c r="N74">
        <f t="shared" si="8"/>
        <v>7673.9865310390105</v>
      </c>
      <c r="O74">
        <f t="shared" si="9"/>
        <v>22045.222234751793</v>
      </c>
    </row>
    <row r="75" spans="1:15" x14ac:dyDescent="0.25">
      <c r="A75" s="46" t="s">
        <v>228</v>
      </c>
      <c r="B75" s="46" t="s">
        <v>229</v>
      </c>
      <c r="C75" s="47">
        <v>5518.5677341388509</v>
      </c>
      <c r="D75" s="36">
        <f t="shared" si="6"/>
        <v>5830.9186678911101</v>
      </c>
      <c r="E75" s="48">
        <v>16121.6471613996</v>
      </c>
      <c r="F75" s="36">
        <f t="shared" si="7"/>
        <v>17034.132390734816</v>
      </c>
      <c r="H75" s="49" t="s">
        <v>230</v>
      </c>
      <c r="I75" s="49" t="s">
        <v>231</v>
      </c>
      <c r="J75" s="49" t="s">
        <v>588</v>
      </c>
      <c r="K75" s="49" t="s">
        <v>589</v>
      </c>
      <c r="L75" s="50">
        <v>914039</v>
      </c>
      <c r="M75" s="11">
        <v>1</v>
      </c>
      <c r="N75">
        <f t="shared" si="8"/>
        <v>24937.705257009544</v>
      </c>
      <c r="O75">
        <f t="shared" si="9"/>
        <v>73032.094802506079</v>
      </c>
    </row>
    <row r="76" spans="1:15" x14ac:dyDescent="0.25">
      <c r="A76" s="46" t="s">
        <v>232</v>
      </c>
      <c r="B76" s="46" t="s">
        <v>233</v>
      </c>
      <c r="C76" s="47">
        <v>16702.217377226592</v>
      </c>
      <c r="D76" s="36">
        <f t="shared" si="6"/>
        <v>17647.562880777616</v>
      </c>
      <c r="E76" s="48">
        <v>47890.506963297943</v>
      </c>
      <c r="F76" s="36">
        <f t="shared" si="7"/>
        <v>50601.109657420602</v>
      </c>
      <c r="H76" s="49" t="s">
        <v>128</v>
      </c>
      <c r="I76" s="49" t="s">
        <v>129</v>
      </c>
      <c r="J76" s="52" t="s">
        <v>588</v>
      </c>
      <c r="K76" s="52" t="s">
        <v>589</v>
      </c>
      <c r="L76" s="50">
        <v>118622</v>
      </c>
      <c r="M76" s="11">
        <v>0.15582610614702738</v>
      </c>
      <c r="N76">
        <f t="shared" si="8"/>
        <v>3032.9256936004194</v>
      </c>
      <c r="O76">
        <f t="shared" si="9"/>
        <v>9324.65005317135</v>
      </c>
    </row>
    <row r="77" spans="1:15" x14ac:dyDescent="0.25">
      <c r="A77" s="46" t="s">
        <v>234</v>
      </c>
      <c r="B77" s="46" t="s">
        <v>235</v>
      </c>
      <c r="C77" s="47">
        <v>5438.3620473034198</v>
      </c>
      <c r="D77" s="36">
        <f t="shared" si="6"/>
        <v>5746.1733391807929</v>
      </c>
      <c r="E77" s="48">
        <v>17121.720994874289</v>
      </c>
      <c r="F77" s="36">
        <f t="shared" si="7"/>
        <v>18090.810403184172</v>
      </c>
      <c r="H77" s="49" t="s">
        <v>80</v>
      </c>
      <c r="I77" s="49" t="s">
        <v>81</v>
      </c>
      <c r="J77" s="49" t="s">
        <v>580</v>
      </c>
      <c r="K77" s="49" t="s">
        <v>628</v>
      </c>
      <c r="L77" s="50">
        <v>256622</v>
      </c>
      <c r="M77" s="11">
        <v>1</v>
      </c>
      <c r="N77">
        <f t="shared" si="8"/>
        <v>7948.5483915966943</v>
      </c>
      <c r="O77">
        <f t="shared" si="9"/>
        <v>23674.33515693745</v>
      </c>
    </row>
    <row r="78" spans="1:15" x14ac:dyDescent="0.25">
      <c r="A78" s="46" t="s">
        <v>236</v>
      </c>
      <c r="B78" s="46" t="s">
        <v>237</v>
      </c>
      <c r="C78" s="47">
        <v>8612.7950510012815</v>
      </c>
      <c r="D78" s="36">
        <f t="shared" si="6"/>
        <v>9100.2792508879538</v>
      </c>
      <c r="E78" s="48">
        <v>25019.256514636836</v>
      </c>
      <c r="F78" s="36">
        <f t="shared" si="7"/>
        <v>26435.346433365281</v>
      </c>
      <c r="H78" s="49" t="s">
        <v>238</v>
      </c>
      <c r="I78" s="49" t="s">
        <v>239</v>
      </c>
      <c r="J78" s="52" t="s">
        <v>580</v>
      </c>
      <c r="K78" s="52" t="s">
        <v>628</v>
      </c>
      <c r="L78" s="50">
        <v>883172</v>
      </c>
      <c r="M78" s="11">
        <v>1</v>
      </c>
      <c r="N78">
        <f t="shared" si="8"/>
        <v>21137.895670018625</v>
      </c>
      <c r="O78">
        <f t="shared" si="9"/>
        <v>65616.12743472353</v>
      </c>
    </row>
    <row r="79" spans="1:15" x14ac:dyDescent="0.25">
      <c r="A79" s="46" t="s">
        <v>240</v>
      </c>
      <c r="B79" s="46" t="s">
        <v>241</v>
      </c>
      <c r="C79" s="47">
        <v>10168.777380358237</v>
      </c>
      <c r="D79" s="36">
        <f t="shared" si="6"/>
        <v>10744.330180086512</v>
      </c>
      <c r="E79" s="48">
        <v>30004.357438502382</v>
      </c>
      <c r="F79" s="36">
        <f t="shared" si="7"/>
        <v>31702.604069521618</v>
      </c>
      <c r="H79" s="49" t="s">
        <v>116</v>
      </c>
      <c r="I79" s="49" t="s">
        <v>117</v>
      </c>
      <c r="J79" s="49" t="s">
        <v>604</v>
      </c>
      <c r="K79" s="49" t="s">
        <v>605</v>
      </c>
      <c r="L79" s="50">
        <v>124165</v>
      </c>
      <c r="M79" s="11">
        <v>1</v>
      </c>
      <c r="N79">
        <f t="shared" si="8"/>
        <v>2159.3809641291182</v>
      </c>
      <c r="O79">
        <f t="shared" si="9"/>
        <v>8003.5477136848031</v>
      </c>
    </row>
    <row r="80" spans="1:15" x14ac:dyDescent="0.25">
      <c r="A80" s="46" t="s">
        <v>28</v>
      </c>
      <c r="B80" s="46" t="s">
        <v>29</v>
      </c>
      <c r="C80" s="47">
        <v>6994.6859919043372</v>
      </c>
      <c r="D80" s="36">
        <f t="shared" si="6"/>
        <v>7390.5852190461228</v>
      </c>
      <c r="E80" s="48">
        <v>21844.030663137066</v>
      </c>
      <c r="F80" s="36">
        <f t="shared" si="7"/>
        <v>23080.402798670624</v>
      </c>
      <c r="H80" s="49" t="s">
        <v>124</v>
      </c>
      <c r="I80" s="49" t="s">
        <v>125</v>
      </c>
      <c r="J80" s="52" t="s">
        <v>604</v>
      </c>
      <c r="K80" s="52" t="s">
        <v>605</v>
      </c>
      <c r="L80" s="50">
        <v>149577</v>
      </c>
      <c r="M80" s="11">
        <v>1</v>
      </c>
      <c r="N80">
        <f t="shared" si="8"/>
        <v>3076.1431790870188</v>
      </c>
      <c r="O80">
        <f t="shared" si="9"/>
        <v>10602.678012704298</v>
      </c>
    </row>
    <row r="81" spans="1:15" x14ac:dyDescent="0.25">
      <c r="A81" s="46" t="s">
        <v>32</v>
      </c>
      <c r="B81" s="46" t="s">
        <v>33</v>
      </c>
      <c r="C81" s="47">
        <v>8528.041762655781</v>
      </c>
      <c r="D81" s="36">
        <f t="shared" si="6"/>
        <v>9010.7289264220981</v>
      </c>
      <c r="E81" s="48">
        <v>25972.737142480182</v>
      </c>
      <c r="F81" s="36">
        <f t="shared" si="7"/>
        <v>27442.794064744561</v>
      </c>
      <c r="H81" s="49" t="s">
        <v>126</v>
      </c>
      <c r="I81" s="49" t="s">
        <v>127</v>
      </c>
      <c r="J81" s="52" t="s">
        <v>604</v>
      </c>
      <c r="K81" s="52" t="s">
        <v>605</v>
      </c>
      <c r="L81" s="50">
        <v>151273</v>
      </c>
      <c r="M81" s="11">
        <v>1</v>
      </c>
      <c r="N81">
        <f t="shared" si="8"/>
        <v>2843.422156636112</v>
      </c>
      <c r="O81">
        <f t="shared" si="9"/>
        <v>10365.549363510145</v>
      </c>
    </row>
    <row r="82" spans="1:15" x14ac:dyDescent="0.25">
      <c r="A82" s="46" t="s">
        <v>34</v>
      </c>
      <c r="B82" s="46" t="s">
        <v>35</v>
      </c>
      <c r="C82" s="47">
        <v>7598.3964462873419</v>
      </c>
      <c r="D82" s="36">
        <f t="shared" si="6"/>
        <v>8028.4656851472055</v>
      </c>
      <c r="E82" s="48">
        <v>21665.925752767285</v>
      </c>
      <c r="F82" s="36">
        <f t="shared" si="7"/>
        <v>22892.217150373912</v>
      </c>
      <c r="H82" s="49" t="s">
        <v>242</v>
      </c>
      <c r="I82" s="49" t="s">
        <v>243</v>
      </c>
      <c r="J82" s="52" t="s">
        <v>604</v>
      </c>
      <c r="K82" s="52" t="s">
        <v>605</v>
      </c>
      <c r="L82" s="50">
        <v>167593</v>
      </c>
      <c r="M82" s="11">
        <v>0.12063941560862824</v>
      </c>
      <c r="N82">
        <f t="shared" si="8"/>
        <v>3423.0351803164735</v>
      </c>
      <c r="O82">
        <f t="shared" si="9"/>
        <v>11820.399691104225</v>
      </c>
    </row>
    <row r="83" spans="1:15" x14ac:dyDescent="0.25">
      <c r="A83" s="46" t="s">
        <v>36</v>
      </c>
      <c r="B83" s="46" t="s">
        <v>37</v>
      </c>
      <c r="C83" s="47">
        <v>15279.760574999607</v>
      </c>
      <c r="D83" s="36">
        <f t="shared" si="6"/>
        <v>16144.595023544585</v>
      </c>
      <c r="E83" s="48">
        <v>44998.235623889886</v>
      </c>
      <c r="F83" s="36">
        <f t="shared" si="7"/>
        <v>47545.135760202051</v>
      </c>
      <c r="H83" s="49" t="s">
        <v>244</v>
      </c>
      <c r="I83" s="49" t="s">
        <v>245</v>
      </c>
      <c r="J83" s="52" t="s">
        <v>604</v>
      </c>
      <c r="K83" s="52" t="s">
        <v>605</v>
      </c>
      <c r="L83" s="50">
        <v>154131</v>
      </c>
      <c r="M83" s="11">
        <v>0.12845641611174544</v>
      </c>
      <c r="N83">
        <f t="shared" si="8"/>
        <v>3062.3211188960372</v>
      </c>
      <c r="O83">
        <f t="shared" si="9"/>
        <v>10943.334528347823</v>
      </c>
    </row>
    <row r="84" spans="1:15" x14ac:dyDescent="0.25">
      <c r="A84" s="46" t="s">
        <v>104</v>
      </c>
      <c r="B84" s="46" t="s">
        <v>105</v>
      </c>
      <c r="C84" s="47">
        <v>8476.9315188328328</v>
      </c>
      <c r="D84" s="36">
        <f t="shared" si="6"/>
        <v>8956.7258427987708</v>
      </c>
      <c r="E84" s="48">
        <v>25430.803252325761</v>
      </c>
      <c r="F84" s="36">
        <f t="shared" si="7"/>
        <v>26870.186716407399</v>
      </c>
      <c r="H84" s="49" t="s">
        <v>132</v>
      </c>
      <c r="I84" s="49" t="s">
        <v>133</v>
      </c>
      <c r="J84" s="49" t="s">
        <v>612</v>
      </c>
      <c r="K84" s="49" t="s">
        <v>613</v>
      </c>
      <c r="L84" s="50">
        <v>291738</v>
      </c>
      <c r="M84" s="11">
        <v>1</v>
      </c>
      <c r="N84">
        <f t="shared" si="8"/>
        <v>7332.4542421591777</v>
      </c>
      <c r="O84">
        <f t="shared" si="9"/>
        <v>22723.962878418391</v>
      </c>
    </row>
    <row r="85" spans="1:15" x14ac:dyDescent="0.25">
      <c r="A85" s="46" t="s">
        <v>106</v>
      </c>
      <c r="B85" s="46" t="s">
        <v>107</v>
      </c>
      <c r="C85" s="47">
        <v>5823.6870828724104</v>
      </c>
      <c r="D85" s="36">
        <f t="shared" si="6"/>
        <v>6153.3077717629885</v>
      </c>
      <c r="E85" s="48">
        <v>18291.187437329711</v>
      </c>
      <c r="F85" s="36">
        <f t="shared" si="7"/>
        <v>19326.46864628257</v>
      </c>
      <c r="H85" s="49" t="s">
        <v>246</v>
      </c>
      <c r="I85" s="49" t="s">
        <v>247</v>
      </c>
      <c r="J85" s="52" t="s">
        <v>612</v>
      </c>
      <c r="K85" s="52" t="s">
        <v>613</v>
      </c>
      <c r="L85" s="50">
        <v>558852</v>
      </c>
      <c r="M85" s="11">
        <v>1</v>
      </c>
      <c r="N85">
        <f t="shared" si="8"/>
        <v>15430.765161293675</v>
      </c>
      <c r="O85">
        <f t="shared" si="9"/>
        <v>46960.480084253526</v>
      </c>
    </row>
    <row r="86" spans="1:15" x14ac:dyDescent="0.25">
      <c r="A86" s="46" t="s">
        <v>108</v>
      </c>
      <c r="B86" s="46" t="s">
        <v>109</v>
      </c>
      <c r="C86" s="47">
        <v>5169.5375011386386</v>
      </c>
      <c r="D86" s="36">
        <f t="shared" si="6"/>
        <v>5462.1333237030858</v>
      </c>
      <c r="E86" s="48">
        <v>14847.856195344188</v>
      </c>
      <c r="F86" s="36">
        <f t="shared" si="7"/>
        <v>15688.244856000669</v>
      </c>
      <c r="H86" s="49" t="s">
        <v>248</v>
      </c>
      <c r="I86" s="49" t="s">
        <v>249</v>
      </c>
      <c r="J86" s="52" t="s">
        <v>612</v>
      </c>
      <c r="K86" s="52" t="s">
        <v>613</v>
      </c>
      <c r="L86" s="50">
        <v>860949</v>
      </c>
      <c r="M86" s="11">
        <v>0.99229399459450118</v>
      </c>
      <c r="N86">
        <f t="shared" si="8"/>
        <v>19562.57058471649</v>
      </c>
      <c r="O86">
        <f t="shared" si="9"/>
        <v>67016.27548853631</v>
      </c>
    </row>
    <row r="87" spans="1:15" x14ac:dyDescent="0.25">
      <c r="A87" s="46" t="s">
        <v>110</v>
      </c>
      <c r="B87" s="46" t="s">
        <v>111</v>
      </c>
      <c r="C87" s="47">
        <v>8855.0584062471007</v>
      </c>
      <c r="D87" s="36">
        <f t="shared" si="6"/>
        <v>9356.2547120406871</v>
      </c>
      <c r="E87" s="48">
        <v>26089.221668751707</v>
      </c>
      <c r="F87" s="36">
        <f t="shared" si="7"/>
        <v>27565.871615203054</v>
      </c>
      <c r="H87" s="49" t="s">
        <v>76</v>
      </c>
      <c r="I87" s="49" t="s">
        <v>77</v>
      </c>
      <c r="J87" s="49" t="s">
        <v>578</v>
      </c>
      <c r="K87" s="49" t="s">
        <v>579</v>
      </c>
      <c r="L87" s="50">
        <v>181322</v>
      </c>
      <c r="M87" s="11">
        <v>1</v>
      </c>
      <c r="N87">
        <f t="shared" si="8"/>
        <v>4620.8469171407387</v>
      </c>
      <c r="O87">
        <f t="shared" si="9"/>
        <v>13732.93004235081</v>
      </c>
    </row>
    <row r="88" spans="1:15" x14ac:dyDescent="0.25">
      <c r="A88" s="46" t="s">
        <v>78</v>
      </c>
      <c r="B88" s="46" t="s">
        <v>79</v>
      </c>
      <c r="C88" s="47">
        <v>31631.363205966754</v>
      </c>
      <c r="D88" s="36">
        <f t="shared" si="6"/>
        <v>33421.698363424475</v>
      </c>
      <c r="E88" s="48">
        <v>92657.315409504983</v>
      </c>
      <c r="F88" s="36">
        <f t="shared" si="7"/>
        <v>97901.719461682966</v>
      </c>
      <c r="H88" s="49" t="s">
        <v>154</v>
      </c>
      <c r="I88" s="49" t="s">
        <v>155</v>
      </c>
      <c r="J88" s="52" t="s">
        <v>578</v>
      </c>
      <c r="K88" s="52" t="s">
        <v>579</v>
      </c>
      <c r="L88" s="50">
        <v>325415</v>
      </c>
      <c r="M88" s="11">
        <v>1</v>
      </c>
      <c r="N88">
        <f t="shared" si="8"/>
        <v>8318.123475364142</v>
      </c>
      <c r="O88">
        <f t="shared" si="9"/>
        <v>24635.651775340924</v>
      </c>
    </row>
    <row r="89" spans="1:15" x14ac:dyDescent="0.25">
      <c r="A89" s="46" t="s">
        <v>250</v>
      </c>
      <c r="B89" s="46" t="s">
        <v>251</v>
      </c>
      <c r="C89" s="47">
        <v>8760.6454017478172</v>
      </c>
      <c r="D89" s="36">
        <f t="shared" si="6"/>
        <v>9256.4979314867433</v>
      </c>
      <c r="E89" s="48">
        <v>27391.358087066743</v>
      </c>
      <c r="F89" s="36">
        <f t="shared" si="7"/>
        <v>28941.708954794722</v>
      </c>
      <c r="H89" s="49" t="s">
        <v>188</v>
      </c>
      <c r="I89" s="49" t="s">
        <v>189</v>
      </c>
      <c r="J89" s="49" t="s">
        <v>556</v>
      </c>
      <c r="K89" s="49" t="s">
        <v>557</v>
      </c>
      <c r="L89" s="50">
        <v>288248</v>
      </c>
      <c r="M89" s="11">
        <v>1</v>
      </c>
      <c r="N89">
        <f t="shared" si="8"/>
        <v>8295.9173295562432</v>
      </c>
      <c r="O89">
        <f t="shared" si="9"/>
        <v>25191.237519245838</v>
      </c>
    </row>
    <row r="90" spans="1:15" x14ac:dyDescent="0.25">
      <c r="A90" s="46" t="s">
        <v>252</v>
      </c>
      <c r="B90" s="46" t="s">
        <v>253</v>
      </c>
      <c r="C90" s="47">
        <v>8820.2827012525395</v>
      </c>
      <c r="D90" s="36">
        <f t="shared" si="6"/>
        <v>9319.5107021434324</v>
      </c>
      <c r="E90" s="48">
        <v>25460.462043373511</v>
      </c>
      <c r="F90" s="36">
        <f t="shared" si="7"/>
        <v>26901.524195028451</v>
      </c>
      <c r="H90" s="49" t="s">
        <v>192</v>
      </c>
      <c r="I90" s="49" t="s">
        <v>193</v>
      </c>
      <c r="J90" s="52" t="s">
        <v>556</v>
      </c>
      <c r="K90" s="52" t="s">
        <v>557</v>
      </c>
      <c r="L90" s="50">
        <v>190708</v>
      </c>
      <c r="M90" s="11">
        <v>1</v>
      </c>
      <c r="N90">
        <f t="shared" si="8"/>
        <v>4874.0051711389824</v>
      </c>
      <c r="O90">
        <f t="shared" si="9"/>
        <v>15694.923640533838</v>
      </c>
    </row>
    <row r="91" spans="1:15" x14ac:dyDescent="0.25">
      <c r="A91" s="46" t="s">
        <v>254</v>
      </c>
      <c r="B91" s="46" t="s">
        <v>255</v>
      </c>
      <c r="C91" s="47">
        <v>10437.392354050655</v>
      </c>
      <c r="D91" s="36">
        <f t="shared" si="6"/>
        <v>11028.148761289922</v>
      </c>
      <c r="E91" s="48">
        <v>28370.452695814733</v>
      </c>
      <c r="F91" s="36">
        <f t="shared" si="7"/>
        <v>29976.220318397845</v>
      </c>
      <c r="H91" s="49" t="s">
        <v>196</v>
      </c>
      <c r="I91" s="49" t="s">
        <v>197</v>
      </c>
      <c r="J91" s="52" t="s">
        <v>556</v>
      </c>
      <c r="K91" s="52" t="s">
        <v>557</v>
      </c>
      <c r="L91" s="50">
        <v>555741</v>
      </c>
      <c r="M91" s="11">
        <v>1</v>
      </c>
      <c r="N91">
        <f t="shared" si="8"/>
        <v>15910.573554719778</v>
      </c>
      <c r="O91">
        <f t="shared" si="9"/>
        <v>49939.87506792917</v>
      </c>
    </row>
    <row r="92" spans="1:15" x14ac:dyDescent="0.25">
      <c r="A92" s="46" t="s">
        <v>82</v>
      </c>
      <c r="B92" s="46" t="s">
        <v>83</v>
      </c>
      <c r="C92" s="47">
        <v>4915.9099877239451</v>
      </c>
      <c r="D92" s="36">
        <f t="shared" si="6"/>
        <v>5194.1504930291203</v>
      </c>
      <c r="E92" s="48">
        <v>17059.12680796627</v>
      </c>
      <c r="F92" s="36">
        <f t="shared" si="7"/>
        <v>18024.673385297159</v>
      </c>
      <c r="H92" s="49" t="s">
        <v>200</v>
      </c>
      <c r="I92" s="49" t="s">
        <v>201</v>
      </c>
      <c r="J92" s="52" t="s">
        <v>556</v>
      </c>
      <c r="K92" s="52" t="s">
        <v>557</v>
      </c>
      <c r="L92" s="50">
        <v>237628</v>
      </c>
      <c r="M92" s="11">
        <v>1</v>
      </c>
      <c r="N92">
        <f t="shared" si="8"/>
        <v>6698.0373664988201</v>
      </c>
      <c r="O92">
        <f t="shared" si="9"/>
        <v>20775.612458558495</v>
      </c>
    </row>
    <row r="93" spans="1:15" x14ac:dyDescent="0.25">
      <c r="A93" s="46" t="s">
        <v>256</v>
      </c>
      <c r="B93" s="46" t="s">
        <v>257</v>
      </c>
      <c r="C93" s="47">
        <v>8087.1751763049087</v>
      </c>
      <c r="D93" s="36">
        <f t="shared" si="6"/>
        <v>8544.9092912837659</v>
      </c>
      <c r="E93" s="48">
        <v>23271.178879284947</v>
      </c>
      <c r="F93" s="36">
        <f t="shared" si="7"/>
        <v>24588.327603852475</v>
      </c>
      <c r="H93" s="49" t="s">
        <v>204</v>
      </c>
      <c r="I93" s="49" t="s">
        <v>205</v>
      </c>
      <c r="J93" s="52" t="s">
        <v>556</v>
      </c>
      <c r="K93" s="52" t="s">
        <v>557</v>
      </c>
      <c r="L93" s="50">
        <v>223659</v>
      </c>
      <c r="M93" s="11">
        <v>1</v>
      </c>
      <c r="N93">
        <f t="shared" si="8"/>
        <v>6614.5118462474893</v>
      </c>
      <c r="O93">
        <f t="shared" si="9"/>
        <v>19940.479364582836</v>
      </c>
    </row>
    <row r="94" spans="1:15" x14ac:dyDescent="0.25">
      <c r="A94" s="46" t="s">
        <v>258</v>
      </c>
      <c r="B94" s="46" t="s">
        <v>259</v>
      </c>
      <c r="C94" s="47">
        <v>7774.5645202356345</v>
      </c>
      <c r="D94" s="36">
        <f t="shared" si="6"/>
        <v>8214.6048720809722</v>
      </c>
      <c r="E94" s="48">
        <v>22004.684612083529</v>
      </c>
      <c r="F94" s="36">
        <f t="shared" si="7"/>
        <v>23250.149761127457</v>
      </c>
      <c r="H94" s="49" t="s">
        <v>208</v>
      </c>
      <c r="I94" s="49" t="s">
        <v>209</v>
      </c>
      <c r="J94" s="52" t="s">
        <v>556</v>
      </c>
      <c r="K94" s="52" t="s">
        <v>557</v>
      </c>
      <c r="L94" s="50">
        <v>262697</v>
      </c>
      <c r="M94" s="11">
        <v>1</v>
      </c>
      <c r="N94">
        <f t="shared" si="8"/>
        <v>7863.639227122736</v>
      </c>
      <c r="O94">
        <f t="shared" si="9"/>
        <v>24302.727883740543</v>
      </c>
    </row>
    <row r="95" spans="1:15" x14ac:dyDescent="0.25">
      <c r="A95" s="46" t="s">
        <v>260</v>
      </c>
      <c r="B95" s="46" t="s">
        <v>261</v>
      </c>
      <c r="C95" s="47">
        <v>12975.006086937243</v>
      </c>
      <c r="D95" s="36">
        <f t="shared" si="6"/>
        <v>13709.391431457891</v>
      </c>
      <c r="E95" s="48">
        <v>41952.249418919091</v>
      </c>
      <c r="F95" s="36">
        <f t="shared" si="7"/>
        <v>44326.746736029912</v>
      </c>
      <c r="H95" s="49" t="s">
        <v>212</v>
      </c>
      <c r="I95" s="49" t="s">
        <v>213</v>
      </c>
      <c r="J95" s="52" t="s">
        <v>556</v>
      </c>
      <c r="K95" s="52" t="s">
        <v>557</v>
      </c>
      <c r="L95" s="50">
        <v>294197</v>
      </c>
      <c r="M95" s="11">
        <v>1</v>
      </c>
      <c r="N95">
        <f t="shared" si="8"/>
        <v>7658.0317435875422</v>
      </c>
      <c r="O95">
        <f t="shared" si="9"/>
        <v>24684.549248256168</v>
      </c>
    </row>
    <row r="96" spans="1:15" x14ac:dyDescent="0.25">
      <c r="A96" s="46" t="s">
        <v>262</v>
      </c>
      <c r="B96" s="46" t="s">
        <v>263</v>
      </c>
      <c r="C96" s="47">
        <v>5199.7910440561882</v>
      </c>
      <c r="D96" s="36">
        <f t="shared" si="6"/>
        <v>5494.0992171497683</v>
      </c>
      <c r="E96" s="48">
        <v>16274.952163356011</v>
      </c>
      <c r="F96" s="36">
        <f t="shared" si="7"/>
        <v>17196.114455801962</v>
      </c>
      <c r="H96" s="49" t="s">
        <v>216</v>
      </c>
      <c r="I96" s="49" t="s">
        <v>217</v>
      </c>
      <c r="J96" s="52" t="s">
        <v>556</v>
      </c>
      <c r="K96" s="52" t="s">
        <v>557</v>
      </c>
      <c r="L96" s="50">
        <v>227117</v>
      </c>
      <c r="M96" s="11">
        <v>1</v>
      </c>
      <c r="N96">
        <f t="shared" si="8"/>
        <v>6887.1102375752871</v>
      </c>
      <c r="O96">
        <f t="shared" si="9"/>
        <v>19469.761463881456</v>
      </c>
    </row>
    <row r="97" spans="1:15" x14ac:dyDescent="0.25">
      <c r="A97" s="46" t="s">
        <v>264</v>
      </c>
      <c r="B97" s="46" t="s">
        <v>265</v>
      </c>
      <c r="C97" s="47">
        <v>10504.907397993305</v>
      </c>
      <c r="D97" s="36">
        <f t="shared" si="6"/>
        <v>11099.485156719726</v>
      </c>
      <c r="E97" s="48">
        <v>31919.591057957627</v>
      </c>
      <c r="F97" s="36">
        <f t="shared" si="7"/>
        <v>33726.239911838027</v>
      </c>
      <c r="H97" s="49" t="s">
        <v>220</v>
      </c>
      <c r="I97" s="49" t="s">
        <v>221</v>
      </c>
      <c r="J97" s="52" t="s">
        <v>556</v>
      </c>
      <c r="K97" s="52" t="s">
        <v>557</v>
      </c>
      <c r="L97" s="50">
        <v>237579</v>
      </c>
      <c r="M97" s="11">
        <v>1</v>
      </c>
      <c r="N97">
        <f t="shared" si="8"/>
        <v>5643.8195057797575</v>
      </c>
      <c r="O97">
        <f t="shared" si="9"/>
        <v>18357.411735230526</v>
      </c>
    </row>
    <row r="98" spans="1:15" x14ac:dyDescent="0.25">
      <c r="A98" s="46" t="s">
        <v>266</v>
      </c>
      <c r="B98" s="46" t="s">
        <v>267</v>
      </c>
      <c r="C98" s="47">
        <v>18699.529048335815</v>
      </c>
      <c r="D98" s="36">
        <f t="shared" si="6"/>
        <v>19757.922392471621</v>
      </c>
      <c r="E98" s="48">
        <v>60996.585581380335</v>
      </c>
      <c r="F98" s="36">
        <f t="shared" si="7"/>
        <v>64448.992325286461</v>
      </c>
      <c r="H98" s="49" t="s">
        <v>224</v>
      </c>
      <c r="I98" s="49" t="s">
        <v>225</v>
      </c>
      <c r="J98" s="52" t="s">
        <v>556</v>
      </c>
      <c r="K98" s="52" t="s">
        <v>557</v>
      </c>
      <c r="L98" s="50">
        <v>330712</v>
      </c>
      <c r="M98" s="11">
        <v>1</v>
      </c>
      <c r="N98">
        <f t="shared" si="8"/>
        <v>9502.1402198279466</v>
      </c>
      <c r="O98">
        <f t="shared" si="9"/>
        <v>28514.268923838936</v>
      </c>
    </row>
    <row r="99" spans="1:15" x14ac:dyDescent="0.25">
      <c r="A99" s="46" t="s">
        <v>268</v>
      </c>
      <c r="B99" s="46" t="s">
        <v>269</v>
      </c>
      <c r="C99" s="47">
        <v>9313.1123581346965</v>
      </c>
      <c r="D99" s="36">
        <f t="shared" si="6"/>
        <v>9840.2345176051203</v>
      </c>
      <c r="E99" s="48">
        <v>29407.216706471561</v>
      </c>
      <c r="F99" s="36">
        <f t="shared" si="7"/>
        <v>31071.665172057852</v>
      </c>
      <c r="H99" s="49" t="s">
        <v>38</v>
      </c>
      <c r="I99" s="49" t="s">
        <v>39</v>
      </c>
      <c r="J99" s="49" t="s">
        <v>548</v>
      </c>
      <c r="K99" s="49" t="s">
        <v>549</v>
      </c>
      <c r="L99" s="50">
        <v>259126</v>
      </c>
      <c r="M99" s="11">
        <v>1</v>
      </c>
      <c r="N99">
        <f t="shared" si="8"/>
        <v>8670.9399524647615</v>
      </c>
      <c r="O99">
        <f t="shared" si="9"/>
        <v>25038.38530896898</v>
      </c>
    </row>
    <row r="100" spans="1:15" x14ac:dyDescent="0.25">
      <c r="A100" s="46" t="s">
        <v>114</v>
      </c>
      <c r="B100" s="46" t="s">
        <v>115</v>
      </c>
      <c r="C100" s="47">
        <v>6400.9720233127782</v>
      </c>
      <c r="D100" s="36">
        <f t="shared" si="6"/>
        <v>6763.2670398322816</v>
      </c>
      <c r="E100" s="48">
        <v>17713.350839477211</v>
      </c>
      <c r="F100" s="36">
        <f t="shared" si="7"/>
        <v>18715.926496991622</v>
      </c>
      <c r="H100" s="49" t="s">
        <v>42</v>
      </c>
      <c r="I100" s="49" t="s">
        <v>43</v>
      </c>
      <c r="J100" s="52" t="s">
        <v>548</v>
      </c>
      <c r="K100" s="52" t="s">
        <v>549</v>
      </c>
      <c r="L100" s="50">
        <v>343201</v>
      </c>
      <c r="M100" s="11">
        <v>1</v>
      </c>
      <c r="N100">
        <f t="shared" si="8"/>
        <v>8629.3154287646685</v>
      </c>
      <c r="O100">
        <f t="shared" si="9"/>
        <v>25804.911505928492</v>
      </c>
    </row>
    <row r="101" spans="1:15" x14ac:dyDescent="0.25">
      <c r="A101" s="46" t="s">
        <v>178</v>
      </c>
      <c r="B101" s="46" t="s">
        <v>179</v>
      </c>
      <c r="C101" s="47">
        <v>275.57689854014791</v>
      </c>
      <c r="D101" s="36">
        <f t="shared" si="6"/>
        <v>291.17455099752027</v>
      </c>
      <c r="E101" s="48">
        <v>799.98034558537711</v>
      </c>
      <c r="F101" s="36">
        <f t="shared" si="7"/>
        <v>845.25923314550948</v>
      </c>
      <c r="H101" s="49" t="s">
        <v>46</v>
      </c>
      <c r="I101" s="49" t="s">
        <v>47</v>
      </c>
      <c r="J101" s="52" t="s">
        <v>548</v>
      </c>
      <c r="K101" s="52" t="s">
        <v>549</v>
      </c>
      <c r="L101" s="50">
        <v>159364</v>
      </c>
      <c r="M101" s="11">
        <v>1</v>
      </c>
      <c r="N101">
        <f t="shared" si="8"/>
        <v>4653.1878408901312</v>
      </c>
      <c r="O101">
        <f t="shared" si="9"/>
        <v>13994.082314373156</v>
      </c>
    </row>
    <row r="102" spans="1:15" x14ac:dyDescent="0.25">
      <c r="A102" s="46" t="s">
        <v>182</v>
      </c>
      <c r="B102" s="46" t="s">
        <v>183</v>
      </c>
      <c r="C102" s="47">
        <v>5157.1170007969386</v>
      </c>
      <c r="D102" s="36">
        <f t="shared" si="6"/>
        <v>5449.0098230420454</v>
      </c>
      <c r="E102" s="48">
        <v>16517.375339954284</v>
      </c>
      <c r="F102" s="36">
        <f t="shared" si="7"/>
        <v>17452.258784195696</v>
      </c>
      <c r="H102" s="49" t="s">
        <v>50</v>
      </c>
      <c r="I102" s="49" t="s">
        <v>51</v>
      </c>
      <c r="J102" s="52" t="s">
        <v>548</v>
      </c>
      <c r="K102" s="52" t="s">
        <v>549</v>
      </c>
      <c r="L102" s="50">
        <v>172748</v>
      </c>
      <c r="M102" s="11">
        <v>1</v>
      </c>
      <c r="N102">
        <f t="shared" si="8"/>
        <v>4541.0473805453421</v>
      </c>
      <c r="O102">
        <f t="shared" si="9"/>
        <v>14028.495726233965</v>
      </c>
    </row>
    <row r="103" spans="1:15" x14ac:dyDescent="0.25">
      <c r="A103" s="46" t="s">
        <v>210</v>
      </c>
      <c r="B103" s="46" t="s">
        <v>211</v>
      </c>
      <c r="C103" s="47">
        <v>8175.6486788852053</v>
      </c>
      <c r="D103" s="36">
        <f t="shared" si="6"/>
        <v>8638.3903941101071</v>
      </c>
      <c r="E103" s="48">
        <v>27772.288073373446</v>
      </c>
      <c r="F103" s="36">
        <f t="shared" si="7"/>
        <v>29344.199578326381</v>
      </c>
      <c r="H103" s="49" t="s">
        <v>54</v>
      </c>
      <c r="I103" s="49" t="s">
        <v>55</v>
      </c>
      <c r="J103" s="52" t="s">
        <v>548</v>
      </c>
      <c r="K103" s="52" t="s">
        <v>549</v>
      </c>
      <c r="L103" s="50">
        <v>211012</v>
      </c>
      <c r="M103" s="11">
        <v>1</v>
      </c>
      <c r="N103">
        <f t="shared" si="8"/>
        <v>4367.272673898874</v>
      </c>
      <c r="O103">
        <f t="shared" si="9"/>
        <v>14085.694552699346</v>
      </c>
    </row>
    <row r="104" spans="1:15" x14ac:dyDescent="0.25">
      <c r="A104" s="46" t="s">
        <v>148</v>
      </c>
      <c r="B104" s="46" t="s">
        <v>149</v>
      </c>
      <c r="C104" s="47">
        <v>5243.608650401613</v>
      </c>
      <c r="D104" s="36">
        <f t="shared" si="6"/>
        <v>5540.3969000143443</v>
      </c>
      <c r="E104" s="48">
        <v>17466.713130039105</v>
      </c>
      <c r="F104" s="36">
        <f t="shared" si="7"/>
        <v>18455.329093199318</v>
      </c>
      <c r="H104" s="49" t="s">
        <v>24</v>
      </c>
      <c r="I104" s="49" t="s">
        <v>25</v>
      </c>
      <c r="J104" s="52" t="s">
        <v>548</v>
      </c>
      <c r="K104" s="52" t="s">
        <v>549</v>
      </c>
      <c r="L104" s="50">
        <v>563272</v>
      </c>
      <c r="M104" s="11">
        <v>0.90761025442709597</v>
      </c>
      <c r="N104">
        <f t="shared" si="8"/>
        <v>13127.380588653785</v>
      </c>
      <c r="O104">
        <f t="shared" si="9"/>
        <v>41884.053790439175</v>
      </c>
    </row>
    <row r="105" spans="1:15" x14ac:dyDescent="0.25">
      <c r="A105" s="46" t="s">
        <v>270</v>
      </c>
      <c r="B105" s="46" t="s">
        <v>271</v>
      </c>
      <c r="C105" s="47">
        <v>7585.6864209693749</v>
      </c>
      <c r="D105" s="36">
        <f t="shared" si="6"/>
        <v>8015.0362723962417</v>
      </c>
      <c r="E105" s="48">
        <v>24452.535261369121</v>
      </c>
      <c r="F105" s="36">
        <f t="shared" si="7"/>
        <v>25836.548757162614</v>
      </c>
      <c r="H105" s="49" t="s">
        <v>84</v>
      </c>
      <c r="I105" s="49" t="s">
        <v>85</v>
      </c>
      <c r="J105" s="49" t="s">
        <v>614</v>
      </c>
      <c r="K105" s="49" t="s">
        <v>615</v>
      </c>
      <c r="L105" s="50">
        <v>196357</v>
      </c>
      <c r="M105" s="11">
        <v>1</v>
      </c>
      <c r="N105">
        <f t="shared" si="8"/>
        <v>4355.0515499047624</v>
      </c>
      <c r="O105">
        <f t="shared" si="9"/>
        <v>14100.989554838645</v>
      </c>
    </row>
    <row r="106" spans="1:15" x14ac:dyDescent="0.25">
      <c r="A106" s="46" t="s">
        <v>152</v>
      </c>
      <c r="B106" s="46" t="s">
        <v>153</v>
      </c>
      <c r="C106" s="47">
        <v>6723.8820155670855</v>
      </c>
      <c r="D106" s="36">
        <f t="shared" si="6"/>
        <v>7104.4537376481821</v>
      </c>
      <c r="E106" s="48">
        <v>24170.632335601527</v>
      </c>
      <c r="F106" s="36">
        <f t="shared" si="7"/>
        <v>25538.690125796573</v>
      </c>
      <c r="H106" s="49" t="s">
        <v>98</v>
      </c>
      <c r="I106" s="49" t="s">
        <v>99</v>
      </c>
      <c r="J106" s="52" t="s">
        <v>614</v>
      </c>
      <c r="K106" s="52" t="s">
        <v>615</v>
      </c>
      <c r="L106" s="50">
        <v>222881</v>
      </c>
      <c r="M106" s="11">
        <v>1</v>
      </c>
      <c r="N106">
        <f t="shared" si="8"/>
        <v>4590.7984141154184</v>
      </c>
      <c r="O106">
        <f t="shared" si="9"/>
        <v>15698.536080222284</v>
      </c>
    </row>
    <row r="107" spans="1:15" x14ac:dyDescent="0.25">
      <c r="A107" s="46" t="s">
        <v>214</v>
      </c>
      <c r="B107" s="46" t="s">
        <v>215</v>
      </c>
      <c r="C107" s="47">
        <v>7262.1888989515128</v>
      </c>
      <c r="D107" s="36">
        <f t="shared" si="6"/>
        <v>7673.2287906321681</v>
      </c>
      <c r="E107" s="48">
        <v>21095.295888523025</v>
      </c>
      <c r="F107" s="36">
        <f t="shared" si="7"/>
        <v>22289.289635813428</v>
      </c>
      <c r="H107" s="49" t="s">
        <v>166</v>
      </c>
      <c r="I107" s="49" t="s">
        <v>167</v>
      </c>
      <c r="J107" s="52" t="s">
        <v>614</v>
      </c>
      <c r="K107" s="52" t="s">
        <v>615</v>
      </c>
      <c r="L107" s="50">
        <v>504070</v>
      </c>
      <c r="M107" s="11">
        <v>1</v>
      </c>
      <c r="N107">
        <f t="shared" si="8"/>
        <v>10879.763478140227</v>
      </c>
      <c r="O107">
        <f t="shared" si="9"/>
        <v>36129.790899967593</v>
      </c>
    </row>
    <row r="108" spans="1:15" x14ac:dyDescent="0.25">
      <c r="A108" s="46" t="s">
        <v>272</v>
      </c>
      <c r="B108" s="46" t="s">
        <v>273</v>
      </c>
      <c r="C108" s="47">
        <v>7914.9877679298952</v>
      </c>
      <c r="D108" s="36">
        <f t="shared" si="6"/>
        <v>8362.9760755947264</v>
      </c>
      <c r="E108" s="48">
        <v>27768.136653926627</v>
      </c>
      <c r="F108" s="36">
        <f t="shared" si="7"/>
        <v>29339.813188538876</v>
      </c>
      <c r="H108" s="49" t="s">
        <v>274</v>
      </c>
      <c r="I108" s="49" t="s">
        <v>275</v>
      </c>
      <c r="J108" s="52" t="s">
        <v>614</v>
      </c>
      <c r="K108" s="52" t="s">
        <v>615</v>
      </c>
      <c r="L108" s="50">
        <v>6656</v>
      </c>
      <c r="M108" s="11">
        <v>9.5511422339570658E-3</v>
      </c>
      <c r="N108">
        <f t="shared" si="8"/>
        <v>130.61801930473999</v>
      </c>
      <c r="O108">
        <f t="shared" si="9"/>
        <v>446.00461586569179</v>
      </c>
    </row>
    <row r="109" spans="1:15" x14ac:dyDescent="0.25">
      <c r="A109" s="46" t="s">
        <v>276</v>
      </c>
      <c r="B109" s="46" t="s">
        <v>277</v>
      </c>
      <c r="C109" s="47">
        <v>8006.6533136585758</v>
      </c>
      <c r="D109" s="36">
        <f t="shared" si="6"/>
        <v>8459.8298912116516</v>
      </c>
      <c r="E109" s="48">
        <v>27241.766023485758</v>
      </c>
      <c r="F109" s="36">
        <f t="shared" si="7"/>
        <v>28783.649980415052</v>
      </c>
      <c r="H109" s="49" t="s">
        <v>180</v>
      </c>
      <c r="I109" s="49" t="s">
        <v>181</v>
      </c>
      <c r="J109" s="49" t="s">
        <v>572</v>
      </c>
      <c r="K109" s="49" t="s">
        <v>573</v>
      </c>
      <c r="L109" s="50">
        <v>350448</v>
      </c>
      <c r="M109" s="11">
        <v>1</v>
      </c>
      <c r="N109">
        <f t="shared" si="8"/>
        <v>7496.0559697827885</v>
      </c>
      <c r="O109">
        <f t="shared" si="9"/>
        <v>25229.273372328429</v>
      </c>
    </row>
    <row r="110" spans="1:15" x14ac:dyDescent="0.25">
      <c r="A110" s="46" t="s">
        <v>218</v>
      </c>
      <c r="B110" s="46" t="s">
        <v>219</v>
      </c>
      <c r="C110" s="47">
        <v>7334.9008556480812</v>
      </c>
      <c r="D110" s="36">
        <f t="shared" si="6"/>
        <v>7750.0562440777621</v>
      </c>
      <c r="E110" s="48">
        <v>23573.725380926771</v>
      </c>
      <c r="F110" s="36">
        <f t="shared" si="7"/>
        <v>24907.998237487227</v>
      </c>
      <c r="H110" s="49" t="s">
        <v>184</v>
      </c>
      <c r="I110" s="49" t="s">
        <v>185</v>
      </c>
      <c r="J110" s="52" t="s">
        <v>572</v>
      </c>
      <c r="K110" s="52" t="s">
        <v>573</v>
      </c>
      <c r="L110" s="50">
        <v>406733</v>
      </c>
      <c r="M110" s="11">
        <v>1</v>
      </c>
      <c r="N110">
        <f t="shared" si="8"/>
        <v>8719.2226660708457</v>
      </c>
      <c r="O110">
        <f t="shared" si="9"/>
        <v>29346.052527256947</v>
      </c>
    </row>
    <row r="111" spans="1:15" x14ac:dyDescent="0.25">
      <c r="A111" s="46" t="s">
        <v>156</v>
      </c>
      <c r="B111" s="46" t="s">
        <v>157</v>
      </c>
      <c r="C111" s="47">
        <v>7513.6152957056329</v>
      </c>
      <c r="D111" s="36">
        <f t="shared" si="6"/>
        <v>7938.885921442572</v>
      </c>
      <c r="E111" s="48">
        <v>22547.442377176936</v>
      </c>
      <c r="F111" s="36">
        <f t="shared" si="7"/>
        <v>23823.627615725149</v>
      </c>
      <c r="H111" s="49" t="s">
        <v>278</v>
      </c>
      <c r="I111" s="49" t="s">
        <v>279</v>
      </c>
      <c r="J111" s="49" t="s">
        <v>624</v>
      </c>
      <c r="K111" s="49" t="s">
        <v>625</v>
      </c>
      <c r="L111" s="50">
        <v>640650</v>
      </c>
      <c r="M111" s="11">
        <v>1</v>
      </c>
      <c r="N111">
        <f t="shared" si="8"/>
        <v>15098.556151338551</v>
      </c>
      <c r="O111">
        <f t="shared" si="9"/>
        <v>46963.113772994788</v>
      </c>
    </row>
    <row r="112" spans="1:15" x14ac:dyDescent="0.25">
      <c r="A112" s="46" t="s">
        <v>186</v>
      </c>
      <c r="B112" s="46" t="s">
        <v>187</v>
      </c>
      <c r="C112" s="47">
        <v>7935.6821410243347</v>
      </c>
      <c r="D112" s="36">
        <f t="shared" si="6"/>
        <v>8384.8417502063112</v>
      </c>
      <c r="E112" s="48">
        <v>23100.819167395577</v>
      </c>
      <c r="F112" s="36">
        <f t="shared" si="7"/>
        <v>24408.325532270166</v>
      </c>
      <c r="H112" s="49" t="s">
        <v>136</v>
      </c>
      <c r="I112" s="49" t="s">
        <v>137</v>
      </c>
      <c r="J112" s="49" t="s">
        <v>606</v>
      </c>
      <c r="K112" s="49" t="s">
        <v>629</v>
      </c>
      <c r="L112" s="50">
        <v>214692</v>
      </c>
      <c r="M112" s="11">
        <v>1</v>
      </c>
      <c r="N112">
        <f t="shared" si="8"/>
        <v>5313.8721973430247</v>
      </c>
      <c r="O112">
        <f t="shared" si="9"/>
        <v>16814.564173951785</v>
      </c>
    </row>
    <row r="113" spans="1:15" x14ac:dyDescent="0.25">
      <c r="A113" s="46" t="s">
        <v>280</v>
      </c>
      <c r="B113" s="46" t="s">
        <v>281</v>
      </c>
      <c r="C113" s="47">
        <v>5187.1633940452757</v>
      </c>
      <c r="D113" s="36">
        <f t="shared" si="6"/>
        <v>5480.7568421482383</v>
      </c>
      <c r="E113" s="48">
        <v>15374.299898431174</v>
      </c>
      <c r="F113" s="36">
        <f t="shared" si="7"/>
        <v>16244.485272682379</v>
      </c>
      <c r="H113" s="49" t="s">
        <v>140</v>
      </c>
      <c r="I113" s="49" t="s">
        <v>141</v>
      </c>
      <c r="J113" s="52" t="s">
        <v>606</v>
      </c>
      <c r="K113" s="52" t="s">
        <v>629</v>
      </c>
      <c r="L113" s="50">
        <v>252872</v>
      </c>
      <c r="M113" s="11">
        <v>1</v>
      </c>
      <c r="N113">
        <f t="shared" si="8"/>
        <v>6620.644167681904</v>
      </c>
      <c r="O113">
        <f t="shared" si="9"/>
        <v>20674.042069223706</v>
      </c>
    </row>
    <row r="114" spans="1:15" x14ac:dyDescent="0.25">
      <c r="A114" s="46" t="s">
        <v>222</v>
      </c>
      <c r="B114" s="46" t="s">
        <v>223</v>
      </c>
      <c r="C114" s="47">
        <v>6485.2298484143748</v>
      </c>
      <c r="D114" s="36">
        <f t="shared" si="6"/>
        <v>6852.2938578346284</v>
      </c>
      <c r="E114" s="48">
        <v>21020.859814245643</v>
      </c>
      <c r="F114" s="36">
        <f t="shared" si="7"/>
        <v>22210.640479731945</v>
      </c>
      <c r="H114" s="49" t="s">
        <v>142</v>
      </c>
      <c r="I114" s="49" t="s">
        <v>143</v>
      </c>
      <c r="J114" s="52" t="s">
        <v>606</v>
      </c>
      <c r="K114" s="52" t="s">
        <v>629</v>
      </c>
      <c r="L114" s="50">
        <v>142296</v>
      </c>
      <c r="M114" s="11">
        <v>1</v>
      </c>
      <c r="N114">
        <f t="shared" si="8"/>
        <v>4573.8478124130725</v>
      </c>
      <c r="O114">
        <f t="shared" si="9"/>
        <v>13223.950472931216</v>
      </c>
    </row>
    <row r="115" spans="1:15" x14ac:dyDescent="0.25">
      <c r="A115" s="46" t="s">
        <v>282</v>
      </c>
      <c r="B115" s="46" t="s">
        <v>283</v>
      </c>
      <c r="C115" s="47">
        <v>5477.7459238867632</v>
      </c>
      <c r="D115" s="36">
        <f t="shared" si="6"/>
        <v>5787.7863431787537</v>
      </c>
      <c r="E115" s="48">
        <v>17088.598661189928</v>
      </c>
      <c r="F115" s="36">
        <f t="shared" si="7"/>
        <v>18055.813345413277</v>
      </c>
      <c r="H115" s="49" t="s">
        <v>242</v>
      </c>
      <c r="I115" s="49" t="s">
        <v>243</v>
      </c>
      <c r="J115" s="52" t="s">
        <v>606</v>
      </c>
      <c r="K115" s="52" t="s">
        <v>629</v>
      </c>
      <c r="L115" s="50">
        <v>1221613</v>
      </c>
      <c r="M115" s="11">
        <v>0.87936058439137177</v>
      </c>
      <c r="N115">
        <f t="shared" si="8"/>
        <v>24951.067620556634</v>
      </c>
      <c r="O115">
        <f t="shared" si="9"/>
        <v>86160.841609428229</v>
      </c>
    </row>
    <row r="116" spans="1:15" x14ac:dyDescent="0.25">
      <c r="A116" s="46" t="s">
        <v>190</v>
      </c>
      <c r="B116" s="46" t="s">
        <v>191</v>
      </c>
      <c r="C116" s="47">
        <v>5680.2583478722136</v>
      </c>
      <c r="D116" s="36">
        <f t="shared" si="6"/>
        <v>6001.7609703617809</v>
      </c>
      <c r="E116" s="48">
        <v>20397.102146397287</v>
      </c>
      <c r="F116" s="36">
        <f t="shared" si="7"/>
        <v>21551.578127883371</v>
      </c>
      <c r="H116" s="49" t="s">
        <v>270</v>
      </c>
      <c r="I116" s="49" t="s">
        <v>271</v>
      </c>
      <c r="J116" s="49" t="s">
        <v>596</v>
      </c>
      <c r="K116" s="49" t="s">
        <v>597</v>
      </c>
      <c r="L116" s="50">
        <v>327753</v>
      </c>
      <c r="M116" s="11">
        <v>1</v>
      </c>
      <c r="N116">
        <f t="shared" si="8"/>
        <v>8015.0362723962417</v>
      </c>
      <c r="O116">
        <f t="shared" si="9"/>
        <v>25836.548757162614</v>
      </c>
    </row>
    <row r="117" spans="1:15" x14ac:dyDescent="0.25">
      <c r="A117" s="46" t="s">
        <v>284</v>
      </c>
      <c r="B117" s="46" t="s">
        <v>285</v>
      </c>
      <c r="C117" s="47">
        <v>5880.3419117011099</v>
      </c>
      <c r="D117" s="36">
        <f t="shared" si="6"/>
        <v>6213.1692639033927</v>
      </c>
      <c r="E117" s="48">
        <v>20485.056787383393</v>
      </c>
      <c r="F117" s="36">
        <f t="shared" si="7"/>
        <v>21644.511001549294</v>
      </c>
      <c r="H117" s="49" t="s">
        <v>276</v>
      </c>
      <c r="I117" s="49" t="s">
        <v>277</v>
      </c>
      <c r="J117" s="52" t="s">
        <v>596</v>
      </c>
      <c r="K117" s="52" t="s">
        <v>597</v>
      </c>
      <c r="L117" s="50">
        <v>340341</v>
      </c>
      <c r="M117" s="11">
        <v>1</v>
      </c>
      <c r="N117">
        <f t="shared" si="8"/>
        <v>8459.8298912116516</v>
      </c>
      <c r="O117">
        <f t="shared" si="9"/>
        <v>28783.649980415052</v>
      </c>
    </row>
    <row r="118" spans="1:15" x14ac:dyDescent="0.25">
      <c r="A118" s="46" t="s">
        <v>286</v>
      </c>
      <c r="B118" s="46" t="s">
        <v>287</v>
      </c>
      <c r="C118" s="47">
        <v>5644.4420489252961</v>
      </c>
      <c r="D118" s="36">
        <f t="shared" si="6"/>
        <v>5963.9174688944677</v>
      </c>
      <c r="E118" s="48">
        <v>19367.602558111917</v>
      </c>
      <c r="F118" s="36">
        <f t="shared" si="7"/>
        <v>20463.808862901053</v>
      </c>
      <c r="H118" s="49" t="s">
        <v>280</v>
      </c>
      <c r="I118" s="49" t="s">
        <v>281</v>
      </c>
      <c r="J118" s="52" t="s">
        <v>596</v>
      </c>
      <c r="K118" s="52" t="s">
        <v>597</v>
      </c>
      <c r="L118" s="50">
        <v>183544</v>
      </c>
      <c r="M118" s="11">
        <v>1</v>
      </c>
      <c r="N118">
        <f t="shared" si="8"/>
        <v>5480.7568421482383</v>
      </c>
      <c r="O118">
        <f t="shared" si="9"/>
        <v>16244.485272682379</v>
      </c>
    </row>
    <row r="119" spans="1:15" x14ac:dyDescent="0.25">
      <c r="A119" s="46" t="s">
        <v>226</v>
      </c>
      <c r="B119" s="46" t="s">
        <v>227</v>
      </c>
      <c r="C119" s="47">
        <v>7262.9060486835233</v>
      </c>
      <c r="D119" s="36">
        <f t="shared" si="6"/>
        <v>7673.9865310390105</v>
      </c>
      <c r="E119" s="48">
        <v>20864.30270182831</v>
      </c>
      <c r="F119" s="36">
        <f t="shared" si="7"/>
        <v>22045.222234751793</v>
      </c>
      <c r="H119" s="49" t="s">
        <v>282</v>
      </c>
      <c r="I119" s="49" t="s">
        <v>283</v>
      </c>
      <c r="J119" s="52" t="s">
        <v>596</v>
      </c>
      <c r="K119" s="52" t="s">
        <v>597</v>
      </c>
      <c r="L119" s="50">
        <v>252338</v>
      </c>
      <c r="M119" s="11">
        <v>1</v>
      </c>
      <c r="N119">
        <f t="shared" si="8"/>
        <v>5787.7863431787537</v>
      </c>
      <c r="O119">
        <f t="shared" si="9"/>
        <v>18055.813345413277</v>
      </c>
    </row>
    <row r="120" spans="1:15" x14ac:dyDescent="0.25">
      <c r="A120" s="46" t="s">
        <v>288</v>
      </c>
      <c r="B120" s="46" t="s">
        <v>289</v>
      </c>
      <c r="C120" s="47">
        <v>4895.8576574639073</v>
      </c>
      <c r="D120" s="36">
        <f t="shared" si="6"/>
        <v>5172.9632008763647</v>
      </c>
      <c r="E120" s="48">
        <v>14048.902933692705</v>
      </c>
      <c r="F120" s="36">
        <f t="shared" si="7"/>
        <v>14844.070839739712</v>
      </c>
      <c r="H120" s="49" t="s">
        <v>284</v>
      </c>
      <c r="I120" s="49" t="s">
        <v>285</v>
      </c>
      <c r="J120" s="52" t="s">
        <v>596</v>
      </c>
      <c r="K120" s="52" t="s">
        <v>597</v>
      </c>
      <c r="L120" s="50">
        <v>309014</v>
      </c>
      <c r="M120" s="11">
        <v>1</v>
      </c>
      <c r="N120">
        <f t="shared" si="8"/>
        <v>6213.1692639033927</v>
      </c>
      <c r="O120">
        <f t="shared" si="9"/>
        <v>21644.511001549294</v>
      </c>
    </row>
    <row r="121" spans="1:15" x14ac:dyDescent="0.25">
      <c r="A121" s="46" t="s">
        <v>290</v>
      </c>
      <c r="B121" s="46" t="s">
        <v>291</v>
      </c>
      <c r="C121" s="47">
        <v>3237.4065031383147</v>
      </c>
      <c r="D121" s="36">
        <f t="shared" si="6"/>
        <v>3420.6437112159433</v>
      </c>
      <c r="E121" s="48">
        <v>12324.914543822184</v>
      </c>
      <c r="F121" s="36">
        <f t="shared" si="7"/>
        <v>13022.504707002519</v>
      </c>
      <c r="H121" s="49" t="s">
        <v>286</v>
      </c>
      <c r="I121" s="49" t="s">
        <v>287</v>
      </c>
      <c r="J121" s="52" t="s">
        <v>596</v>
      </c>
      <c r="K121" s="52" t="s">
        <v>597</v>
      </c>
      <c r="L121" s="50">
        <v>271767</v>
      </c>
      <c r="M121" s="11">
        <v>1</v>
      </c>
      <c r="N121">
        <f t="shared" si="8"/>
        <v>5963.9174688944677</v>
      </c>
      <c r="O121">
        <f t="shared" si="9"/>
        <v>20463.808862901053</v>
      </c>
    </row>
    <row r="122" spans="1:15" x14ac:dyDescent="0.25">
      <c r="A122" s="46" t="s">
        <v>160</v>
      </c>
      <c r="B122" s="46" t="s">
        <v>161</v>
      </c>
      <c r="C122" s="47">
        <v>8522.6001467838487</v>
      </c>
      <c r="D122" s="36">
        <f t="shared" si="6"/>
        <v>9004.979315091814</v>
      </c>
      <c r="E122" s="48">
        <v>27119.97191182353</v>
      </c>
      <c r="F122" s="36">
        <f t="shared" si="7"/>
        <v>28654.962322032741</v>
      </c>
      <c r="H122" s="49" t="s">
        <v>288</v>
      </c>
      <c r="I122" s="49" t="s">
        <v>289</v>
      </c>
      <c r="J122" s="52" t="s">
        <v>596</v>
      </c>
      <c r="K122" s="52" t="s">
        <v>597</v>
      </c>
      <c r="L122" s="50">
        <v>156864</v>
      </c>
      <c r="M122" s="11">
        <v>1</v>
      </c>
      <c r="N122">
        <f t="shared" si="8"/>
        <v>5172.9632008763647</v>
      </c>
      <c r="O122">
        <f t="shared" si="9"/>
        <v>14844.070839739712</v>
      </c>
    </row>
    <row r="123" spans="1:15" x14ac:dyDescent="0.25">
      <c r="A123" s="46" t="s">
        <v>164</v>
      </c>
      <c r="B123" s="46" t="s">
        <v>165</v>
      </c>
      <c r="C123" s="47">
        <v>7726.0163907424121</v>
      </c>
      <c r="D123" s="36">
        <f t="shared" si="6"/>
        <v>8163.3089184584323</v>
      </c>
      <c r="E123" s="48">
        <v>24580.557421552978</v>
      </c>
      <c r="F123" s="36">
        <f t="shared" si="7"/>
        <v>25971.816971612876</v>
      </c>
      <c r="H123" s="49" t="s">
        <v>292</v>
      </c>
      <c r="I123" s="49" t="s">
        <v>293</v>
      </c>
      <c r="J123" s="52" t="s">
        <v>596</v>
      </c>
      <c r="K123" s="52" t="s">
        <v>597</v>
      </c>
      <c r="L123" s="50">
        <v>269848</v>
      </c>
      <c r="M123" s="11">
        <v>1</v>
      </c>
      <c r="N123">
        <f t="shared" si="8"/>
        <v>7896.4102197516868</v>
      </c>
      <c r="O123">
        <f t="shared" si="9"/>
        <v>23308.179869901767</v>
      </c>
    </row>
    <row r="124" spans="1:15" x14ac:dyDescent="0.25">
      <c r="A124" s="46" t="s">
        <v>294</v>
      </c>
      <c r="B124" s="46" t="s">
        <v>295</v>
      </c>
      <c r="C124" s="47">
        <v>4224.3147719257722</v>
      </c>
      <c r="D124" s="36">
        <f t="shared" si="6"/>
        <v>4463.4109880167707</v>
      </c>
      <c r="E124" s="48">
        <v>14250.968256857892</v>
      </c>
      <c r="F124" s="36">
        <f t="shared" si="7"/>
        <v>15057.573060196048</v>
      </c>
      <c r="H124" s="49" t="s">
        <v>296</v>
      </c>
      <c r="I124" s="49" t="s">
        <v>297</v>
      </c>
      <c r="J124" s="49" t="s">
        <v>626</v>
      </c>
      <c r="K124" s="49" t="s">
        <v>627</v>
      </c>
      <c r="L124" s="50">
        <v>563851</v>
      </c>
      <c r="M124" s="11">
        <v>1</v>
      </c>
      <c r="N124">
        <f t="shared" si="8"/>
        <v>14905.095553717068</v>
      </c>
      <c r="O124">
        <f t="shared" si="9"/>
        <v>45631.80099676898</v>
      </c>
    </row>
    <row r="125" spans="1:15" x14ac:dyDescent="0.25">
      <c r="A125" s="46" t="s">
        <v>194</v>
      </c>
      <c r="B125" s="46" t="s">
        <v>195</v>
      </c>
      <c r="C125" s="47">
        <v>8293.8305936745983</v>
      </c>
      <c r="D125" s="36">
        <f t="shared" si="6"/>
        <v>8763.2614052765803</v>
      </c>
      <c r="E125" s="48">
        <v>25809.879914967685</v>
      </c>
      <c r="F125" s="36">
        <f t="shared" si="7"/>
        <v>27270.719118154855</v>
      </c>
      <c r="H125" s="49" t="s">
        <v>70</v>
      </c>
      <c r="I125" s="49" t="s">
        <v>71</v>
      </c>
      <c r="J125" s="49" t="s">
        <v>576</v>
      </c>
      <c r="K125" s="49" t="s">
        <v>577</v>
      </c>
      <c r="L125" s="50">
        <v>337098</v>
      </c>
      <c r="M125" s="11">
        <v>1</v>
      </c>
      <c r="N125">
        <f t="shared" si="8"/>
        <v>9250.3259310783233</v>
      </c>
      <c r="O125">
        <f t="shared" si="9"/>
        <v>27531.483340206894</v>
      </c>
    </row>
    <row r="126" spans="1:15" x14ac:dyDescent="0.25">
      <c r="A126" s="46" t="s">
        <v>198</v>
      </c>
      <c r="B126" s="46" t="s">
        <v>199</v>
      </c>
      <c r="C126" s="47">
        <v>6303.2119162635991</v>
      </c>
      <c r="D126" s="36">
        <f t="shared" si="6"/>
        <v>6659.973710724119</v>
      </c>
      <c r="E126" s="48">
        <v>20492.321694048638</v>
      </c>
      <c r="F126" s="36">
        <f t="shared" si="7"/>
        <v>21652.187101931791</v>
      </c>
      <c r="H126" s="49" t="s">
        <v>298</v>
      </c>
      <c r="I126" s="49" t="s">
        <v>299</v>
      </c>
      <c r="J126" s="52" t="s">
        <v>576</v>
      </c>
      <c r="K126" s="52" t="s">
        <v>577</v>
      </c>
      <c r="L126" s="50">
        <v>833377</v>
      </c>
      <c r="M126" s="11">
        <v>1</v>
      </c>
      <c r="N126">
        <f t="shared" si="8"/>
        <v>21049.010928342563</v>
      </c>
      <c r="O126">
        <f t="shared" si="9"/>
        <v>64842.695822066795</v>
      </c>
    </row>
    <row r="127" spans="1:15" x14ac:dyDescent="0.25">
      <c r="A127" s="46" t="s">
        <v>300</v>
      </c>
      <c r="B127" s="46" t="s">
        <v>301</v>
      </c>
      <c r="C127" s="47">
        <v>3732.5414572164395</v>
      </c>
      <c r="D127" s="36">
        <f t="shared" si="6"/>
        <v>3943.80330369489</v>
      </c>
      <c r="E127" s="48">
        <v>13113.871949307586</v>
      </c>
      <c r="F127" s="36">
        <f t="shared" si="7"/>
        <v>13856.117101638396</v>
      </c>
      <c r="H127" s="49" t="s">
        <v>158</v>
      </c>
      <c r="I127" s="49" t="s">
        <v>159</v>
      </c>
      <c r="J127" s="49" t="s">
        <v>618</v>
      </c>
      <c r="K127" s="49" t="s">
        <v>630</v>
      </c>
      <c r="L127" s="50">
        <v>573299</v>
      </c>
      <c r="M127" s="11">
        <v>1</v>
      </c>
      <c r="N127">
        <f t="shared" si="8"/>
        <v>16670.484785428587</v>
      </c>
      <c r="O127">
        <f t="shared" si="9"/>
        <v>48565.851028589692</v>
      </c>
    </row>
    <row r="128" spans="1:15" x14ac:dyDescent="0.25">
      <c r="A128" s="46" t="s">
        <v>168</v>
      </c>
      <c r="B128" s="46" t="s">
        <v>169</v>
      </c>
      <c r="C128" s="47">
        <v>8871.2681707133324</v>
      </c>
      <c r="D128" s="36">
        <f t="shared" si="6"/>
        <v>9373.3819491757076</v>
      </c>
      <c r="E128" s="48">
        <v>25166.490301708938</v>
      </c>
      <c r="F128" s="36">
        <f t="shared" si="7"/>
        <v>26590.913652785664</v>
      </c>
      <c r="H128" s="49" t="s">
        <v>162</v>
      </c>
      <c r="I128" s="49" t="s">
        <v>163</v>
      </c>
      <c r="J128" s="52" t="s">
        <v>618</v>
      </c>
      <c r="K128" s="52" t="s">
        <v>630</v>
      </c>
      <c r="L128" s="50">
        <v>2226</v>
      </c>
      <c r="M128" s="11">
        <v>1</v>
      </c>
      <c r="N128">
        <f t="shared" si="8"/>
        <v>75.559006244277072</v>
      </c>
      <c r="O128">
        <f t="shared" si="9"/>
        <v>200.09909473925106</v>
      </c>
    </row>
    <row r="129" spans="1:15" x14ac:dyDescent="0.25">
      <c r="A129" s="46" t="s">
        <v>302</v>
      </c>
      <c r="B129" s="46" t="s">
        <v>303</v>
      </c>
      <c r="C129" s="47">
        <v>4164.2886125156856</v>
      </c>
      <c r="D129" s="36">
        <f t="shared" si="6"/>
        <v>4399.9873479840735</v>
      </c>
      <c r="E129" s="48">
        <v>14038.489132894807</v>
      </c>
      <c r="F129" s="36">
        <f t="shared" si="7"/>
        <v>14833.067617816652</v>
      </c>
      <c r="H129" s="49" t="s">
        <v>118</v>
      </c>
      <c r="I129" s="49" t="s">
        <v>119</v>
      </c>
      <c r="J129" s="49" t="s">
        <v>602</v>
      </c>
      <c r="K129" s="49" t="s">
        <v>603</v>
      </c>
      <c r="L129" s="50">
        <v>158465</v>
      </c>
      <c r="M129" s="11">
        <v>1</v>
      </c>
      <c r="N129">
        <f t="shared" si="8"/>
        <v>2989.2795051514991</v>
      </c>
      <c r="O129">
        <f t="shared" si="9"/>
        <v>11157.227267641541</v>
      </c>
    </row>
    <row r="130" spans="1:15" x14ac:dyDescent="0.25">
      <c r="A130" s="46" t="s">
        <v>202</v>
      </c>
      <c r="B130" s="46" t="s">
        <v>203</v>
      </c>
      <c r="C130" s="47">
        <v>8274.3536791623683</v>
      </c>
      <c r="D130" s="36">
        <f t="shared" si="6"/>
        <v>8742.6820974029579</v>
      </c>
      <c r="E130" s="48">
        <v>23145.037457370869</v>
      </c>
      <c r="F130" s="36">
        <f t="shared" si="7"/>
        <v>24455.046577458059</v>
      </c>
      <c r="H130" s="49" t="s">
        <v>120</v>
      </c>
      <c r="I130" s="49" t="s">
        <v>121</v>
      </c>
      <c r="J130" s="52" t="s">
        <v>602</v>
      </c>
      <c r="K130" s="52" t="s">
        <v>603</v>
      </c>
      <c r="L130" s="50">
        <v>160337</v>
      </c>
      <c r="M130" s="11">
        <v>1</v>
      </c>
      <c r="N130">
        <f t="shared" si="8"/>
        <v>3398.7012385901535</v>
      </c>
      <c r="O130">
        <f t="shared" si="9"/>
        <v>11781.75697858242</v>
      </c>
    </row>
    <row r="131" spans="1:15" x14ac:dyDescent="0.25">
      <c r="A131" s="46" t="s">
        <v>206</v>
      </c>
      <c r="B131" s="46" t="s">
        <v>207</v>
      </c>
      <c r="C131" s="47">
        <v>6149.1058877871737</v>
      </c>
      <c r="D131" s="36">
        <f t="shared" si="6"/>
        <v>6497.1452810359278</v>
      </c>
      <c r="E131" s="48">
        <v>20368.369715788598</v>
      </c>
      <c r="F131" s="36">
        <f t="shared" si="7"/>
        <v>21521.219441702233</v>
      </c>
      <c r="H131" s="49" t="s">
        <v>130</v>
      </c>
      <c r="I131" s="49" t="s">
        <v>131</v>
      </c>
      <c r="J131" s="52" t="s">
        <v>602</v>
      </c>
      <c r="K131" s="52" t="s">
        <v>603</v>
      </c>
      <c r="L131" s="50">
        <v>173945</v>
      </c>
      <c r="M131" s="11">
        <v>1</v>
      </c>
      <c r="N131">
        <f t="shared" si="8"/>
        <v>2396.621549716097</v>
      </c>
      <c r="O131">
        <f t="shared" si="9"/>
        <v>9675.956451782833</v>
      </c>
    </row>
    <row r="132" spans="1:15" x14ac:dyDescent="0.25">
      <c r="A132" s="46" t="s">
        <v>304</v>
      </c>
      <c r="B132" s="46" t="s">
        <v>305</v>
      </c>
      <c r="C132" s="47">
        <v>7328.2393583907879</v>
      </c>
      <c r="D132" s="36">
        <f t="shared" si="6"/>
        <v>7743.017706075706</v>
      </c>
      <c r="E132" s="48">
        <v>24170.337354594059</v>
      </c>
      <c r="F132" s="36">
        <f t="shared" si="7"/>
        <v>25538.378448864081</v>
      </c>
      <c r="H132" s="49" t="s">
        <v>74</v>
      </c>
      <c r="I132" s="49" t="s">
        <v>75</v>
      </c>
      <c r="J132" s="52" t="s">
        <v>602</v>
      </c>
      <c r="K132" s="52" t="s">
        <v>603</v>
      </c>
      <c r="L132" s="50">
        <v>540476</v>
      </c>
      <c r="M132" s="11">
        <v>0.98796475706503861</v>
      </c>
      <c r="N132">
        <f t="shared" si="8"/>
        <v>9854.1286922956515</v>
      </c>
      <c r="O132">
        <f t="shared" si="9"/>
        <v>35007.511419897208</v>
      </c>
    </row>
    <row r="133" spans="1:15" x14ac:dyDescent="0.25">
      <c r="A133" s="46" t="s">
        <v>292</v>
      </c>
      <c r="B133" s="46" t="s">
        <v>293</v>
      </c>
      <c r="C133" s="47">
        <v>7473.4149344611842</v>
      </c>
      <c r="D133" s="36">
        <f t="shared" si="6"/>
        <v>7896.4102197516868</v>
      </c>
      <c r="E133" s="48">
        <v>22059.606161179036</v>
      </c>
      <c r="F133" s="36">
        <f t="shared" si="7"/>
        <v>23308.179869901767</v>
      </c>
      <c r="H133" s="49" t="s">
        <v>274</v>
      </c>
      <c r="I133" s="49" t="s">
        <v>275</v>
      </c>
      <c r="J133" s="52" t="s">
        <v>602</v>
      </c>
      <c r="K133" s="52" t="s">
        <v>603</v>
      </c>
      <c r="L133" s="50">
        <v>690224</v>
      </c>
      <c r="M133" s="11">
        <v>0.99044885776604297</v>
      </c>
      <c r="N133">
        <f t="shared" si="8"/>
        <v>13545.025804776869</v>
      </c>
      <c r="O133">
        <f t="shared" si="9"/>
        <v>46250.464239976151</v>
      </c>
    </row>
    <row r="134" spans="1:15" x14ac:dyDescent="0.25">
      <c r="A134" s="49" t="s">
        <v>74</v>
      </c>
      <c r="B134" s="46" t="s">
        <v>75</v>
      </c>
      <c r="C134" s="47">
        <v>9439.8734188735598</v>
      </c>
      <c r="D134" s="36">
        <f t="shared" si="6"/>
        <v>9974.1702543818028</v>
      </c>
      <c r="E134" s="48">
        <v>33535.839325091423</v>
      </c>
      <c r="F134" s="36">
        <f t="shared" si="7"/>
        <v>35433.967830891597</v>
      </c>
      <c r="H134" s="49" t="s">
        <v>252</v>
      </c>
      <c r="I134" s="49" t="s">
        <v>253</v>
      </c>
      <c r="J134" s="49" t="s">
        <v>582</v>
      </c>
      <c r="K134" s="49" t="s">
        <v>583</v>
      </c>
      <c r="L134" s="50">
        <v>322363</v>
      </c>
      <c r="M134" s="11">
        <v>1</v>
      </c>
      <c r="N134">
        <f t="shared" si="8"/>
        <v>9319.5107021434324</v>
      </c>
      <c r="O134">
        <f t="shared" si="9"/>
        <v>26901.524195028451</v>
      </c>
    </row>
    <row r="135" spans="1:15" x14ac:dyDescent="0.25">
      <c r="A135" s="46" t="s">
        <v>306</v>
      </c>
      <c r="B135" s="46" t="s">
        <v>307</v>
      </c>
      <c r="C135" s="47">
        <v>13126.642067603589</v>
      </c>
      <c r="D135" s="36">
        <f t="shared" si="6"/>
        <v>13869.610008629952</v>
      </c>
      <c r="E135" s="48">
        <v>43006.920672162552</v>
      </c>
      <c r="F135" s="36">
        <f t="shared" si="7"/>
        <v>45441.112382206949</v>
      </c>
      <c r="H135" s="49" t="s">
        <v>254</v>
      </c>
      <c r="I135" s="49" t="s">
        <v>255</v>
      </c>
      <c r="J135" s="52" t="s">
        <v>582</v>
      </c>
      <c r="K135" s="52" t="s">
        <v>583</v>
      </c>
      <c r="L135" s="50">
        <v>329042</v>
      </c>
      <c r="M135" s="11">
        <v>1</v>
      </c>
      <c r="N135">
        <f t="shared" si="8"/>
        <v>11028.148761289922</v>
      </c>
      <c r="O135">
        <f t="shared" si="9"/>
        <v>29976.220318397845</v>
      </c>
    </row>
    <row r="136" spans="1:15" x14ac:dyDescent="0.25">
      <c r="A136" s="46" t="s">
        <v>16</v>
      </c>
      <c r="B136" s="46" t="s">
        <v>17</v>
      </c>
      <c r="C136" s="47">
        <v>14161.189914703515</v>
      </c>
      <c r="D136" s="36">
        <f t="shared" ref="D136:D158" si="10">C136*(1+$D$3)</f>
        <v>14962.713263875734</v>
      </c>
      <c r="E136" s="48">
        <v>41980.437782247092</v>
      </c>
      <c r="F136" s="36">
        <f t="shared" ref="F136:F158" si="11">E136*(1+$D$3)</f>
        <v>44356.530560722276</v>
      </c>
      <c r="H136" s="49" t="s">
        <v>256</v>
      </c>
      <c r="I136" s="49" t="s">
        <v>257</v>
      </c>
      <c r="J136" s="52" t="s">
        <v>582</v>
      </c>
      <c r="K136" s="52" t="s">
        <v>583</v>
      </c>
      <c r="L136" s="50">
        <v>286716</v>
      </c>
      <c r="M136" s="11">
        <v>1</v>
      </c>
      <c r="N136">
        <f t="shared" ref="N136:N170" si="12">IFERROR(INDEX($D$7:$D$158,MATCH($H136,$A$7:$A$158,0),1),0)*$M136</f>
        <v>8544.9092912837659</v>
      </c>
      <c r="O136">
        <f t="shared" ref="O136:O170" si="13">IFERROR(INDEX($F$7:$F$158,MATCH($H136,$A$7:$A$158,0),1),0)*$M136</f>
        <v>24588.327603852475</v>
      </c>
    </row>
    <row r="137" spans="1:15" x14ac:dyDescent="0.25">
      <c r="A137" s="46" t="s">
        <v>122</v>
      </c>
      <c r="B137" s="46" t="s">
        <v>123</v>
      </c>
      <c r="C137" s="47">
        <v>20487.603805320425</v>
      </c>
      <c r="D137" s="36">
        <f t="shared" si="10"/>
        <v>21647.202180701559</v>
      </c>
      <c r="E137" s="48">
        <v>62837.882141154623</v>
      </c>
      <c r="F137" s="36">
        <f t="shared" si="11"/>
        <v>66394.506270343976</v>
      </c>
      <c r="H137" s="49" t="s">
        <v>258</v>
      </c>
      <c r="I137" s="49" t="s">
        <v>259</v>
      </c>
      <c r="J137" s="52" t="s">
        <v>582</v>
      </c>
      <c r="K137" s="52" t="s">
        <v>583</v>
      </c>
      <c r="L137" s="50">
        <v>264407</v>
      </c>
      <c r="M137" s="11">
        <v>1</v>
      </c>
      <c r="N137">
        <f t="shared" si="12"/>
        <v>8214.6048720809722</v>
      </c>
      <c r="O137">
        <f t="shared" si="13"/>
        <v>23250.149761127457</v>
      </c>
    </row>
    <row r="138" spans="1:15" x14ac:dyDescent="0.25">
      <c r="A138" s="46" t="s">
        <v>134</v>
      </c>
      <c r="B138" s="46" t="s">
        <v>135</v>
      </c>
      <c r="C138" s="47">
        <v>20195.17873368437</v>
      </c>
      <c r="D138" s="36">
        <f t="shared" si="10"/>
        <v>21338.225850010906</v>
      </c>
      <c r="E138" s="48">
        <v>61125.832801101598</v>
      </c>
      <c r="F138" s="36">
        <f t="shared" si="11"/>
        <v>64585.554937643945</v>
      </c>
      <c r="H138" s="49" t="s">
        <v>102</v>
      </c>
      <c r="I138" s="49" t="s">
        <v>103</v>
      </c>
      <c r="J138" s="49" t="s">
        <v>584</v>
      </c>
      <c r="K138" s="49" t="s">
        <v>585</v>
      </c>
      <c r="L138" s="50">
        <v>202626</v>
      </c>
      <c r="M138" s="11">
        <v>1</v>
      </c>
      <c r="N138">
        <f t="shared" si="12"/>
        <v>4736.4471280255448</v>
      </c>
      <c r="O138">
        <f t="shared" si="13"/>
        <v>14507.31013743023</v>
      </c>
    </row>
    <row r="139" spans="1:15" x14ac:dyDescent="0.25">
      <c r="A139" s="46" t="s">
        <v>246</v>
      </c>
      <c r="B139" s="46" t="s">
        <v>247</v>
      </c>
      <c r="C139" s="47">
        <v>14604.169185400033</v>
      </c>
      <c r="D139" s="36">
        <f t="shared" si="10"/>
        <v>15430.765161293675</v>
      </c>
      <c r="E139" s="48">
        <v>44444.898811521416</v>
      </c>
      <c r="F139" s="36">
        <f t="shared" si="11"/>
        <v>46960.480084253526</v>
      </c>
      <c r="H139" s="49" t="s">
        <v>306</v>
      </c>
      <c r="I139" s="49" t="s">
        <v>307</v>
      </c>
      <c r="J139" s="52" t="s">
        <v>584</v>
      </c>
      <c r="K139" s="52" t="s">
        <v>585</v>
      </c>
      <c r="L139" s="50">
        <v>657204</v>
      </c>
      <c r="M139" s="11">
        <v>1</v>
      </c>
      <c r="N139">
        <f t="shared" si="12"/>
        <v>13869.610008629952</v>
      </c>
      <c r="O139">
        <f t="shared" si="13"/>
        <v>45441.112382206949</v>
      </c>
    </row>
    <row r="140" spans="1:15" x14ac:dyDescent="0.25">
      <c r="A140" s="46" t="s">
        <v>56</v>
      </c>
      <c r="B140" s="46" t="s">
        <v>57</v>
      </c>
      <c r="C140" s="47">
        <v>33434.249770000817</v>
      </c>
      <c r="D140" s="36">
        <f t="shared" si="10"/>
        <v>35326.628306982864</v>
      </c>
      <c r="E140" s="48">
        <v>108355.05545337754</v>
      </c>
      <c r="F140" s="36">
        <f t="shared" si="11"/>
        <v>114487.95159203871</v>
      </c>
      <c r="H140" s="49" t="s">
        <v>174</v>
      </c>
      <c r="I140" s="49" t="s">
        <v>175</v>
      </c>
      <c r="J140" s="52" t="s">
        <v>584</v>
      </c>
      <c r="K140" s="52" t="s">
        <v>585</v>
      </c>
      <c r="L140" s="50">
        <v>19825</v>
      </c>
      <c r="M140" s="11">
        <v>1.6580634153848212E-2</v>
      </c>
      <c r="N140">
        <f t="shared" si="12"/>
        <v>409.10311921295363</v>
      </c>
      <c r="O140">
        <f t="shared" si="13"/>
        <v>1467.5825983259626</v>
      </c>
    </row>
    <row r="141" spans="1:15" x14ac:dyDescent="0.25">
      <c r="A141" s="46" t="s">
        <v>278</v>
      </c>
      <c r="B141" s="46" t="s">
        <v>279</v>
      </c>
      <c r="C141" s="47">
        <v>14289.755963788142</v>
      </c>
      <c r="D141" s="36">
        <f t="shared" si="10"/>
        <v>15098.556151338551</v>
      </c>
      <c r="E141" s="48">
        <v>44447.391418696563</v>
      </c>
      <c r="F141" s="36">
        <f t="shared" si="11"/>
        <v>46963.113772994788</v>
      </c>
      <c r="H141" s="49" t="s">
        <v>86</v>
      </c>
      <c r="I141" s="49" t="s">
        <v>87</v>
      </c>
      <c r="J141" s="49" t="s">
        <v>616</v>
      </c>
      <c r="K141" s="49" t="s">
        <v>617</v>
      </c>
      <c r="L141" s="50">
        <v>465866</v>
      </c>
      <c r="M141" s="11">
        <v>1</v>
      </c>
      <c r="N141">
        <f t="shared" si="12"/>
        <v>12104.974677424565</v>
      </c>
      <c r="O141">
        <f t="shared" si="13"/>
        <v>36842.939553663236</v>
      </c>
    </row>
    <row r="142" spans="1:15" x14ac:dyDescent="0.25">
      <c r="A142" s="46" t="s">
        <v>242</v>
      </c>
      <c r="B142" s="46" t="s">
        <v>243</v>
      </c>
      <c r="C142" s="47">
        <v>26854.157487103075</v>
      </c>
      <c r="D142" s="36">
        <f t="shared" si="10"/>
        <v>28374.102800873108</v>
      </c>
      <c r="E142" s="48">
        <v>92732.577418637564</v>
      </c>
      <c r="F142" s="36">
        <f t="shared" si="11"/>
        <v>97981.241300532449</v>
      </c>
      <c r="H142" s="49" t="s">
        <v>88</v>
      </c>
      <c r="I142" s="49" t="s">
        <v>89</v>
      </c>
      <c r="J142" s="52" t="s">
        <v>616</v>
      </c>
      <c r="K142" s="52" t="s">
        <v>617</v>
      </c>
      <c r="L142" s="50">
        <v>215574</v>
      </c>
      <c r="M142" s="11">
        <v>1</v>
      </c>
      <c r="N142">
        <f t="shared" si="12"/>
        <v>5513.9643034912633</v>
      </c>
      <c r="O142">
        <f t="shared" si="13"/>
        <v>17485.476240532724</v>
      </c>
    </row>
    <row r="143" spans="1:15" x14ac:dyDescent="0.25">
      <c r="A143" s="46" t="s">
        <v>174</v>
      </c>
      <c r="B143" s="46" t="s">
        <v>175</v>
      </c>
      <c r="C143" s="47">
        <v>23351.836842081953</v>
      </c>
      <c r="D143" s="36">
        <f t="shared" si="10"/>
        <v>24673.550807343792</v>
      </c>
      <c r="E143" s="48">
        <v>83770.442655919614</v>
      </c>
      <c r="F143" s="36">
        <f t="shared" si="11"/>
        <v>88511.849710244656</v>
      </c>
      <c r="H143" s="49" t="s">
        <v>90</v>
      </c>
      <c r="I143" s="49" t="s">
        <v>91</v>
      </c>
      <c r="J143" s="52" t="s">
        <v>616</v>
      </c>
      <c r="K143" s="52" t="s">
        <v>617</v>
      </c>
      <c r="L143" s="50">
        <v>287816</v>
      </c>
      <c r="M143" s="11">
        <v>1</v>
      </c>
      <c r="N143">
        <f t="shared" si="12"/>
        <v>5580.2077106122533</v>
      </c>
      <c r="O143">
        <f t="shared" si="13"/>
        <v>17922.527211057281</v>
      </c>
    </row>
    <row r="144" spans="1:15" x14ac:dyDescent="0.25">
      <c r="A144" s="46" t="s">
        <v>170</v>
      </c>
      <c r="B144" s="46" t="s">
        <v>171</v>
      </c>
      <c r="C144" s="47">
        <v>34817.703075739373</v>
      </c>
      <c r="D144" s="36">
        <f t="shared" si="10"/>
        <v>36788.385069826218</v>
      </c>
      <c r="E144" s="48">
        <v>112547.96536993855</v>
      </c>
      <c r="F144" s="36">
        <f t="shared" si="11"/>
        <v>118918.18020987707</v>
      </c>
      <c r="H144" s="49" t="s">
        <v>172</v>
      </c>
      <c r="I144" s="49" t="s">
        <v>173</v>
      </c>
      <c r="J144" s="49" t="s">
        <v>622</v>
      </c>
      <c r="K144" s="49" t="s">
        <v>623</v>
      </c>
      <c r="L144" s="50">
        <v>396989</v>
      </c>
      <c r="M144" s="11">
        <v>1</v>
      </c>
      <c r="N144">
        <f t="shared" si="12"/>
        <v>10429.162670826356</v>
      </c>
      <c r="O144">
        <f t="shared" si="13"/>
        <v>32562.072097816865</v>
      </c>
    </row>
    <row r="145" spans="1:15" x14ac:dyDescent="0.25">
      <c r="A145" s="46" t="s">
        <v>20</v>
      </c>
      <c r="B145" s="46" t="s">
        <v>21</v>
      </c>
      <c r="C145" s="47">
        <v>31167.403671404249</v>
      </c>
      <c r="D145" s="36">
        <f t="shared" si="10"/>
        <v>32931.478719205727</v>
      </c>
      <c r="E145" s="48">
        <v>96447.08840851234</v>
      </c>
      <c r="F145" s="36">
        <f t="shared" si="11"/>
        <v>101905.99361243413</v>
      </c>
      <c r="H145" s="49" t="s">
        <v>176</v>
      </c>
      <c r="I145" s="49" t="s">
        <v>177</v>
      </c>
      <c r="J145" s="52" t="s">
        <v>622</v>
      </c>
      <c r="K145" s="52" t="s">
        <v>623</v>
      </c>
      <c r="L145" s="50">
        <v>379791</v>
      </c>
      <c r="M145" s="11">
        <v>1</v>
      </c>
      <c r="N145">
        <f t="shared" si="12"/>
        <v>10199.585204405361</v>
      </c>
      <c r="O145">
        <f t="shared" si="13"/>
        <v>31390.646065788154</v>
      </c>
    </row>
    <row r="146" spans="1:15" x14ac:dyDescent="0.25">
      <c r="A146" s="46" t="s">
        <v>144</v>
      </c>
      <c r="B146" s="46" t="s">
        <v>145</v>
      </c>
      <c r="C146" s="47">
        <v>13636.054600636875</v>
      </c>
      <c r="D146" s="36">
        <f t="shared" si="10"/>
        <v>14407.855291032922</v>
      </c>
      <c r="E146" s="48">
        <v>43665.558089549522</v>
      </c>
      <c r="F146" s="36">
        <f t="shared" si="11"/>
        <v>46137.028677418028</v>
      </c>
      <c r="H146" s="49" t="s">
        <v>272</v>
      </c>
      <c r="I146" s="49" t="s">
        <v>273</v>
      </c>
      <c r="J146" s="49" t="s">
        <v>600</v>
      </c>
      <c r="K146" s="49" t="s">
        <v>601</v>
      </c>
      <c r="L146" s="50">
        <v>388563</v>
      </c>
      <c r="M146" s="11">
        <v>1</v>
      </c>
      <c r="N146">
        <f t="shared" si="12"/>
        <v>8362.9760755947264</v>
      </c>
      <c r="O146">
        <f t="shared" si="13"/>
        <v>29339.813188538876</v>
      </c>
    </row>
    <row r="147" spans="1:15" x14ac:dyDescent="0.25">
      <c r="A147" s="46" t="s">
        <v>138</v>
      </c>
      <c r="B147" s="46" t="s">
        <v>139</v>
      </c>
      <c r="C147" s="47">
        <v>19022.718874353792</v>
      </c>
      <c r="D147" s="36">
        <f t="shared" si="10"/>
        <v>20099.404762642214</v>
      </c>
      <c r="E147" s="48">
        <v>58489.316247624585</v>
      </c>
      <c r="F147" s="36">
        <f t="shared" si="11"/>
        <v>61799.811547240133</v>
      </c>
      <c r="H147" s="49" t="s">
        <v>290</v>
      </c>
      <c r="I147" s="49" t="s">
        <v>291</v>
      </c>
      <c r="J147" s="52" t="s">
        <v>600</v>
      </c>
      <c r="K147" s="52" t="s">
        <v>601</v>
      </c>
      <c r="L147" s="50">
        <v>179142</v>
      </c>
      <c r="M147" s="11">
        <v>1</v>
      </c>
      <c r="N147">
        <f t="shared" si="12"/>
        <v>3420.6437112159433</v>
      </c>
      <c r="O147">
        <f t="shared" si="13"/>
        <v>13022.504707002519</v>
      </c>
    </row>
    <row r="148" spans="1:15" x14ac:dyDescent="0.25">
      <c r="A148" s="46" t="s">
        <v>230</v>
      </c>
      <c r="B148" s="46" t="s">
        <v>231</v>
      </c>
      <c r="C148" s="47">
        <v>23601.841053387794</v>
      </c>
      <c r="D148" s="36">
        <f t="shared" si="10"/>
        <v>24937.705257009544</v>
      </c>
      <c r="E148" s="48">
        <v>69119.90800918614</v>
      </c>
      <c r="F148" s="36">
        <f t="shared" si="11"/>
        <v>73032.094802506079</v>
      </c>
      <c r="H148" s="49" t="s">
        <v>294</v>
      </c>
      <c r="I148" s="49" t="s">
        <v>295</v>
      </c>
      <c r="J148" s="52" t="s">
        <v>600</v>
      </c>
      <c r="K148" s="52" t="s">
        <v>601</v>
      </c>
      <c r="L148" s="50">
        <v>206453</v>
      </c>
      <c r="M148" s="11">
        <v>1</v>
      </c>
      <c r="N148">
        <f t="shared" si="12"/>
        <v>4463.4109880167707</v>
      </c>
      <c r="O148">
        <f t="shared" si="13"/>
        <v>15057.573060196048</v>
      </c>
    </row>
    <row r="149" spans="1:15" x14ac:dyDescent="0.25">
      <c r="A149" s="46" t="s">
        <v>24</v>
      </c>
      <c r="B149" s="46" t="s">
        <v>25</v>
      </c>
      <c r="C149" s="47">
        <v>13688.885034695391</v>
      </c>
      <c r="D149" s="36">
        <f t="shared" si="10"/>
        <v>14463.675927659151</v>
      </c>
      <c r="E149" s="48">
        <v>43675.582744959203</v>
      </c>
      <c r="F149" s="36">
        <f t="shared" si="11"/>
        <v>46147.620728323891</v>
      </c>
      <c r="H149" s="49" t="s">
        <v>300</v>
      </c>
      <c r="I149" s="49" t="s">
        <v>301</v>
      </c>
      <c r="J149" s="52" t="s">
        <v>600</v>
      </c>
      <c r="K149" s="52" t="s">
        <v>601</v>
      </c>
      <c r="L149" s="50">
        <v>198141</v>
      </c>
      <c r="M149" s="11">
        <v>1</v>
      </c>
      <c r="N149">
        <f t="shared" si="12"/>
        <v>3943.80330369489</v>
      </c>
      <c r="O149">
        <f t="shared" si="13"/>
        <v>13856.117101638396</v>
      </c>
    </row>
    <row r="150" spans="1:15" x14ac:dyDescent="0.25">
      <c r="A150" s="46" t="s">
        <v>298</v>
      </c>
      <c r="B150" s="46" t="s">
        <v>299</v>
      </c>
      <c r="C150" s="47">
        <v>19921.456490954537</v>
      </c>
      <c r="D150" s="36">
        <f t="shared" si="10"/>
        <v>21049.010928342563</v>
      </c>
      <c r="E150" s="48">
        <v>61369.199150167326</v>
      </c>
      <c r="F150" s="36">
        <f t="shared" si="11"/>
        <v>64842.695822066795</v>
      </c>
      <c r="H150" s="49" t="s">
        <v>302</v>
      </c>
      <c r="I150" s="49" t="s">
        <v>303</v>
      </c>
      <c r="J150" s="52" t="s">
        <v>600</v>
      </c>
      <c r="K150" s="52" t="s">
        <v>601</v>
      </c>
      <c r="L150" s="50">
        <v>207707</v>
      </c>
      <c r="M150" s="11">
        <v>1</v>
      </c>
      <c r="N150">
        <f t="shared" si="12"/>
        <v>4399.9873479840735</v>
      </c>
      <c r="O150">
        <f t="shared" si="13"/>
        <v>14833.067617816652</v>
      </c>
    </row>
    <row r="151" spans="1:15" x14ac:dyDescent="0.25">
      <c r="A151" s="46" t="s">
        <v>274</v>
      </c>
      <c r="B151" s="46" t="s">
        <v>275</v>
      </c>
      <c r="C151" s="47">
        <v>12943.066273028213</v>
      </c>
      <c r="D151" s="36">
        <f t="shared" si="10"/>
        <v>13675.64382408161</v>
      </c>
      <c r="E151" s="48">
        <v>44195.030149386563</v>
      </c>
      <c r="F151" s="36">
        <f t="shared" si="11"/>
        <v>46696.468855841842</v>
      </c>
      <c r="H151" s="49" t="s">
        <v>304</v>
      </c>
      <c r="I151" s="49" t="s">
        <v>305</v>
      </c>
      <c r="J151" s="52" t="s">
        <v>600</v>
      </c>
      <c r="K151" s="52" t="s">
        <v>601</v>
      </c>
      <c r="L151" s="50">
        <v>329735</v>
      </c>
      <c r="M151" s="11">
        <v>1</v>
      </c>
      <c r="N151">
        <f t="shared" si="12"/>
        <v>7743.017706075706</v>
      </c>
      <c r="O151">
        <f t="shared" si="13"/>
        <v>25538.378448864081</v>
      </c>
    </row>
    <row r="152" spans="1:15" x14ac:dyDescent="0.25">
      <c r="A152" s="46" t="s">
        <v>296</v>
      </c>
      <c r="B152" s="46" t="s">
        <v>297</v>
      </c>
      <c r="C152" s="47">
        <v>14106.658672834628</v>
      </c>
      <c r="D152" s="36">
        <f t="shared" si="10"/>
        <v>14905.095553717068</v>
      </c>
      <c r="E152" s="48">
        <v>43187.394469779465</v>
      </c>
      <c r="F152" s="36">
        <f t="shared" si="11"/>
        <v>45631.80099676898</v>
      </c>
      <c r="H152" s="49" t="s">
        <v>260</v>
      </c>
      <c r="I152" s="49" t="s">
        <v>261</v>
      </c>
      <c r="J152" s="49" t="s">
        <v>552</v>
      </c>
      <c r="K152" s="49" t="s">
        <v>553</v>
      </c>
      <c r="L152" s="50">
        <v>542128</v>
      </c>
      <c r="M152" s="11">
        <v>1</v>
      </c>
      <c r="N152">
        <f t="shared" si="12"/>
        <v>13709.391431457891</v>
      </c>
      <c r="O152">
        <f t="shared" si="13"/>
        <v>44326.746736029912</v>
      </c>
    </row>
    <row r="153" spans="1:15" x14ac:dyDescent="0.25">
      <c r="A153" s="46" t="s">
        <v>238</v>
      </c>
      <c r="B153" s="46" t="s">
        <v>239</v>
      </c>
      <c r="C153" s="47">
        <v>20005.579850481379</v>
      </c>
      <c r="D153" s="36">
        <f t="shared" si="10"/>
        <v>21137.895670018625</v>
      </c>
      <c r="E153" s="48">
        <v>62101.199540718844</v>
      </c>
      <c r="F153" s="36">
        <f t="shared" si="11"/>
        <v>65616.12743472353</v>
      </c>
      <c r="H153" s="49" t="s">
        <v>262</v>
      </c>
      <c r="I153" s="49" t="s">
        <v>263</v>
      </c>
      <c r="J153" s="52" t="s">
        <v>552</v>
      </c>
      <c r="K153" s="52" t="s">
        <v>553</v>
      </c>
      <c r="L153" s="50">
        <v>211439</v>
      </c>
      <c r="M153" s="11">
        <v>1</v>
      </c>
      <c r="N153">
        <f t="shared" si="12"/>
        <v>5494.0992171497683</v>
      </c>
      <c r="O153">
        <f t="shared" si="13"/>
        <v>17196.114455801962</v>
      </c>
    </row>
    <row r="154" spans="1:15" x14ac:dyDescent="0.25">
      <c r="A154" s="46" t="s">
        <v>128</v>
      </c>
      <c r="B154" s="46" t="s">
        <v>129</v>
      </c>
      <c r="C154" s="47">
        <v>18420.90426343463</v>
      </c>
      <c r="D154" s="36">
        <f t="shared" si="10"/>
        <v>19463.527444745028</v>
      </c>
      <c r="E154" s="48">
        <v>56634.584316370703</v>
      </c>
      <c r="F154" s="36">
        <f t="shared" si="11"/>
        <v>59840.101788677282</v>
      </c>
      <c r="H154" s="49" t="s">
        <v>264</v>
      </c>
      <c r="I154" s="49" t="s">
        <v>265</v>
      </c>
      <c r="J154" s="52" t="s">
        <v>552</v>
      </c>
      <c r="K154" s="52" t="s">
        <v>553</v>
      </c>
      <c r="L154" s="50">
        <v>441290</v>
      </c>
      <c r="M154" s="11">
        <v>1</v>
      </c>
      <c r="N154">
        <f t="shared" si="12"/>
        <v>11099.485156719726</v>
      </c>
      <c r="O154">
        <f t="shared" si="13"/>
        <v>33726.239911838027</v>
      </c>
    </row>
    <row r="155" spans="1:15" x14ac:dyDescent="0.25">
      <c r="A155" s="46" t="s">
        <v>244</v>
      </c>
      <c r="B155" s="46" t="s">
        <v>245</v>
      </c>
      <c r="C155" s="47">
        <v>22562.349476462994</v>
      </c>
      <c r="D155" s="36">
        <f t="shared" si="10"/>
        <v>23839.3784568308</v>
      </c>
      <c r="E155" s="48">
        <v>80627.513732275635</v>
      </c>
      <c r="F155" s="36">
        <f t="shared" si="11"/>
        <v>85191.031009522441</v>
      </c>
      <c r="H155" s="49" t="s">
        <v>266</v>
      </c>
      <c r="I155" s="49" t="s">
        <v>267</v>
      </c>
      <c r="J155" s="52" t="s">
        <v>552</v>
      </c>
      <c r="K155" s="52" t="s">
        <v>553</v>
      </c>
      <c r="L155" s="50">
        <v>798786</v>
      </c>
      <c r="M155" s="11">
        <v>1</v>
      </c>
      <c r="N155">
        <f t="shared" si="12"/>
        <v>19757.922392471621</v>
      </c>
      <c r="O155">
        <f t="shared" si="13"/>
        <v>64448.992325286461</v>
      </c>
    </row>
    <row r="156" spans="1:15" x14ac:dyDescent="0.25">
      <c r="A156" s="46" t="s">
        <v>308</v>
      </c>
      <c r="B156" s="46" t="s">
        <v>309</v>
      </c>
      <c r="C156" s="47">
        <v>12621.287729844338</v>
      </c>
      <c r="D156" s="36">
        <f t="shared" si="10"/>
        <v>13335.652615353527</v>
      </c>
      <c r="E156" s="48">
        <v>40490.953881807829</v>
      </c>
      <c r="F156" s="36">
        <f t="shared" si="11"/>
        <v>42782.741871518148</v>
      </c>
      <c r="H156" s="49" t="s">
        <v>268</v>
      </c>
      <c r="I156" s="49" t="s">
        <v>269</v>
      </c>
      <c r="J156" s="52" t="s">
        <v>552</v>
      </c>
      <c r="K156" s="52" t="s">
        <v>553</v>
      </c>
      <c r="L156" s="50">
        <v>351592</v>
      </c>
      <c r="M156" s="11">
        <v>1</v>
      </c>
      <c r="N156">
        <f t="shared" si="12"/>
        <v>9840.2345176051203</v>
      </c>
      <c r="O156">
        <f t="shared" si="13"/>
        <v>31071.665172057852</v>
      </c>
    </row>
    <row r="157" spans="1:15" x14ac:dyDescent="0.25">
      <c r="A157" s="46" t="s">
        <v>248</v>
      </c>
      <c r="B157" s="46" t="s">
        <v>249</v>
      </c>
      <c r="C157" s="47">
        <v>18658.423770115329</v>
      </c>
      <c r="D157" s="36">
        <f t="shared" si="10"/>
        <v>19714.490555503857</v>
      </c>
      <c r="E157" s="48">
        <v>63918.903814042133</v>
      </c>
      <c r="F157" s="36">
        <f t="shared" si="11"/>
        <v>67536.713769916911</v>
      </c>
      <c r="H157" s="49" t="s">
        <v>24</v>
      </c>
      <c r="I157" s="49" t="s">
        <v>25</v>
      </c>
      <c r="J157" s="52" t="s">
        <v>552</v>
      </c>
      <c r="K157" s="52" t="s">
        <v>553</v>
      </c>
      <c r="L157" s="50">
        <v>51282</v>
      </c>
      <c r="M157" s="11">
        <v>8.2631604389229951E-2</v>
      </c>
      <c r="N157">
        <f t="shared" si="12"/>
        <v>1195.1567472683596</v>
      </c>
      <c r="O157">
        <f t="shared" si="13"/>
        <v>3813.2519395270874</v>
      </c>
    </row>
    <row r="158" spans="1:15" x14ac:dyDescent="0.25">
      <c r="A158" s="46" t="s">
        <v>44</v>
      </c>
      <c r="B158" s="46" t="s">
        <v>45</v>
      </c>
      <c r="C158" s="47">
        <v>13468.74308359858</v>
      </c>
      <c r="D158" s="36">
        <f t="shared" si="10"/>
        <v>14231.073942130259</v>
      </c>
      <c r="E158" s="48">
        <v>41896.796915084939</v>
      </c>
      <c r="F158" s="36">
        <f t="shared" si="11"/>
        <v>44268.155620478748</v>
      </c>
      <c r="H158" s="49" t="s">
        <v>250</v>
      </c>
      <c r="I158" s="49" t="s">
        <v>251</v>
      </c>
      <c r="J158" s="49" t="s">
        <v>560</v>
      </c>
      <c r="K158" s="49" t="s">
        <v>561</v>
      </c>
      <c r="L158" s="50">
        <v>379387</v>
      </c>
      <c r="M158" s="11">
        <v>1</v>
      </c>
      <c r="N158">
        <f t="shared" si="12"/>
        <v>9256.4979314867433</v>
      </c>
      <c r="O158">
        <f t="shared" si="13"/>
        <v>28941.708954794722</v>
      </c>
    </row>
    <row r="159" spans="1:15" x14ac:dyDescent="0.25">
      <c r="H159" s="49" t="s">
        <v>308</v>
      </c>
      <c r="I159" s="49" t="s">
        <v>309</v>
      </c>
      <c r="J159" s="52" t="s">
        <v>560</v>
      </c>
      <c r="K159" s="52" t="s">
        <v>561</v>
      </c>
      <c r="L159" s="50">
        <v>583786</v>
      </c>
      <c r="M159" s="11">
        <v>1</v>
      </c>
      <c r="N159">
        <f t="shared" si="12"/>
        <v>13335.652615353527</v>
      </c>
      <c r="O159">
        <f t="shared" si="13"/>
        <v>42782.741871518148</v>
      </c>
    </row>
    <row r="160" spans="1:15" x14ac:dyDescent="0.25">
      <c r="A160" s="12"/>
      <c r="B160" s="12"/>
      <c r="C160" s="53"/>
      <c r="H160" s="49" t="s">
        <v>244</v>
      </c>
      <c r="I160" s="49" t="s">
        <v>245</v>
      </c>
      <c r="J160" s="49" t="s">
        <v>610</v>
      </c>
      <c r="K160" s="49" t="s">
        <v>611</v>
      </c>
      <c r="L160" s="50">
        <v>1045739</v>
      </c>
      <c r="M160" s="11">
        <v>0.87154358388825459</v>
      </c>
      <c r="N160">
        <f t="shared" si="12"/>
        <v>20777.057337934762</v>
      </c>
      <c r="O160">
        <f t="shared" si="13"/>
        <v>74247.696481174615</v>
      </c>
    </row>
    <row r="161" spans="8:15" x14ac:dyDescent="0.25">
      <c r="H161" s="49" t="s">
        <v>248</v>
      </c>
      <c r="I161" s="49" t="s">
        <v>249</v>
      </c>
      <c r="J161" s="52" t="s">
        <v>610</v>
      </c>
      <c r="K161" s="52" t="s">
        <v>611</v>
      </c>
      <c r="L161" s="50">
        <v>6686</v>
      </c>
      <c r="M161" s="11">
        <v>7.706005405498856E-3</v>
      </c>
      <c r="N161">
        <f t="shared" si="12"/>
        <v>151.91997078736887</v>
      </c>
      <c r="O161">
        <f t="shared" si="13"/>
        <v>520.43828138060871</v>
      </c>
    </row>
    <row r="162" spans="8:15" x14ac:dyDescent="0.25">
      <c r="H162" s="49" t="s">
        <v>26</v>
      </c>
      <c r="I162" s="49" t="s">
        <v>27</v>
      </c>
      <c r="J162" s="49" t="s">
        <v>554</v>
      </c>
      <c r="K162" s="49" t="s">
        <v>555</v>
      </c>
      <c r="L162" s="50">
        <v>129759</v>
      </c>
      <c r="M162" s="11">
        <v>1</v>
      </c>
      <c r="N162">
        <f t="shared" si="12"/>
        <v>3814.2412138272848</v>
      </c>
      <c r="O162">
        <f t="shared" si="13"/>
        <v>12078.4982102751</v>
      </c>
    </row>
    <row r="163" spans="8:15" x14ac:dyDescent="0.25">
      <c r="H163" s="49" t="s">
        <v>30</v>
      </c>
      <c r="I163" s="49" t="s">
        <v>31</v>
      </c>
      <c r="J163" s="52" t="s">
        <v>554</v>
      </c>
      <c r="K163" s="52" t="s">
        <v>555</v>
      </c>
      <c r="L163" s="50">
        <v>209397</v>
      </c>
      <c r="M163" s="11">
        <v>1</v>
      </c>
      <c r="N163">
        <f t="shared" si="12"/>
        <v>4915.9368868959036</v>
      </c>
      <c r="O163">
        <f t="shared" si="13"/>
        <v>16636.750300509844</v>
      </c>
    </row>
    <row r="164" spans="8:15" x14ac:dyDescent="0.25">
      <c r="H164" s="49" t="s">
        <v>146</v>
      </c>
      <c r="I164" s="49" t="s">
        <v>147</v>
      </c>
      <c r="J164" s="52" t="s">
        <v>554</v>
      </c>
      <c r="K164" s="52" t="s">
        <v>555</v>
      </c>
      <c r="L164" s="50">
        <v>386667</v>
      </c>
      <c r="M164" s="11">
        <v>1</v>
      </c>
      <c r="N164">
        <f t="shared" si="12"/>
        <v>8657.1815882196115</v>
      </c>
      <c r="O164">
        <f t="shared" si="13"/>
        <v>28748.175612508552</v>
      </c>
    </row>
    <row r="165" spans="8:15" x14ac:dyDescent="0.25">
      <c r="H165" s="49" t="s">
        <v>150</v>
      </c>
      <c r="I165" s="49" t="s">
        <v>151</v>
      </c>
      <c r="J165" s="52" t="s">
        <v>554</v>
      </c>
      <c r="K165" s="52" t="s">
        <v>555</v>
      </c>
      <c r="L165" s="50">
        <v>343823</v>
      </c>
      <c r="M165" s="11">
        <v>1</v>
      </c>
      <c r="N165">
        <f t="shared" si="12"/>
        <v>8756.1358295250902</v>
      </c>
      <c r="O165">
        <f t="shared" si="13"/>
        <v>28567.697561521203</v>
      </c>
    </row>
    <row r="166" spans="8:15" x14ac:dyDescent="0.25">
      <c r="H166" s="49" t="s">
        <v>228</v>
      </c>
      <c r="I166" s="49" t="s">
        <v>229</v>
      </c>
      <c r="J166" s="52" t="s">
        <v>554</v>
      </c>
      <c r="K166" s="52" t="s">
        <v>555</v>
      </c>
      <c r="L166" s="50">
        <v>152452</v>
      </c>
      <c r="M166" s="11">
        <v>1</v>
      </c>
      <c r="N166">
        <f t="shared" si="12"/>
        <v>5830.9186678911101</v>
      </c>
      <c r="O166">
        <f t="shared" si="13"/>
        <v>17034.132390734816</v>
      </c>
    </row>
    <row r="167" spans="8:15" x14ac:dyDescent="0.25">
      <c r="H167" s="49" t="s">
        <v>232</v>
      </c>
      <c r="I167" s="49" t="s">
        <v>233</v>
      </c>
      <c r="J167" s="52" t="s">
        <v>554</v>
      </c>
      <c r="K167" s="52" t="s">
        <v>555</v>
      </c>
      <c r="L167" s="50">
        <v>500474</v>
      </c>
      <c r="M167" s="11">
        <v>1</v>
      </c>
      <c r="N167">
        <f t="shared" si="12"/>
        <v>17647.562880777616</v>
      </c>
      <c r="O167">
        <f t="shared" si="13"/>
        <v>50601.109657420602</v>
      </c>
    </row>
    <row r="168" spans="8:15" x14ac:dyDescent="0.25">
      <c r="H168" s="49" t="s">
        <v>234</v>
      </c>
      <c r="I168" s="49" t="s">
        <v>235</v>
      </c>
      <c r="J168" s="52" t="s">
        <v>554</v>
      </c>
      <c r="K168" s="52" t="s">
        <v>555</v>
      </c>
      <c r="L168" s="50">
        <v>181095</v>
      </c>
      <c r="M168" s="11">
        <v>1</v>
      </c>
      <c r="N168">
        <f t="shared" si="12"/>
        <v>5746.1733391807929</v>
      </c>
      <c r="O168">
        <f t="shared" si="13"/>
        <v>18090.810403184172</v>
      </c>
    </row>
    <row r="169" spans="8:15" x14ac:dyDescent="0.25">
      <c r="H169" s="49" t="s">
        <v>236</v>
      </c>
      <c r="I169" s="49" t="s">
        <v>237</v>
      </c>
      <c r="J169" s="52" t="s">
        <v>554</v>
      </c>
      <c r="K169" s="52" t="s">
        <v>555</v>
      </c>
      <c r="L169" s="50">
        <v>275899</v>
      </c>
      <c r="M169" s="11">
        <v>1</v>
      </c>
      <c r="N169">
        <f t="shared" si="12"/>
        <v>9100.2792508879538</v>
      </c>
      <c r="O169">
        <f t="shared" si="13"/>
        <v>26435.346433365281</v>
      </c>
    </row>
    <row r="170" spans="8:15" x14ac:dyDescent="0.25">
      <c r="H170" s="54" t="s">
        <v>240</v>
      </c>
      <c r="I170" s="54" t="s">
        <v>241</v>
      </c>
      <c r="J170" s="55" t="s">
        <v>554</v>
      </c>
      <c r="K170" s="55" t="s">
        <v>555</v>
      </c>
      <c r="L170" s="56">
        <v>324336</v>
      </c>
      <c r="M170" s="11">
        <v>1</v>
      </c>
      <c r="N170">
        <f t="shared" si="12"/>
        <v>10744.330180086512</v>
      </c>
      <c r="O170">
        <f t="shared" si="13"/>
        <v>31702.604069521618</v>
      </c>
    </row>
    <row r="171" spans="8:15" x14ac:dyDescent="0.25">
      <c r="M171" s="11"/>
    </row>
    <row r="172" spans="8:15" x14ac:dyDescent="0.25">
      <c r="M172" s="11"/>
    </row>
    <row r="173" spans="8:15" x14ac:dyDescent="0.25">
      <c r="M173" s="11"/>
    </row>
    <row r="174" spans="8:15" x14ac:dyDescent="0.25">
      <c r="M174" s="11"/>
    </row>
    <row r="175" spans="8:15" x14ac:dyDescent="0.25">
      <c r="M175" s="11"/>
    </row>
    <row r="176" spans="8:15" x14ac:dyDescent="0.25">
      <c r="M176" s="11"/>
    </row>
    <row r="177" spans="13:13" x14ac:dyDescent="0.25">
      <c r="M177" s="11"/>
    </row>
    <row r="178" spans="13:13" x14ac:dyDescent="0.25">
      <c r="M178" s="11"/>
    </row>
    <row r="179" spans="13:13" x14ac:dyDescent="0.25">
      <c r="M179" s="11"/>
    </row>
    <row r="180" spans="13:13" x14ac:dyDescent="0.25">
      <c r="M180" s="11"/>
    </row>
    <row r="181" spans="13:13" x14ac:dyDescent="0.25">
      <c r="M181" s="11"/>
    </row>
    <row r="182" spans="13:13" x14ac:dyDescent="0.25">
      <c r="M182" s="11"/>
    </row>
    <row r="183" spans="13:13" x14ac:dyDescent="0.25">
      <c r="M183" s="11"/>
    </row>
    <row r="184" spans="13:13" x14ac:dyDescent="0.25">
      <c r="M184" s="11"/>
    </row>
    <row r="185" spans="13:13" x14ac:dyDescent="0.25">
      <c r="M185" s="11"/>
    </row>
    <row r="186" spans="13:13" x14ac:dyDescent="0.25">
      <c r="M186" s="11"/>
    </row>
    <row r="187" spans="13:13" x14ac:dyDescent="0.25">
      <c r="M187" s="11"/>
    </row>
    <row r="188" spans="13:13" x14ac:dyDescent="0.25">
      <c r="M188" s="11"/>
    </row>
    <row r="189" spans="13:13" x14ac:dyDescent="0.25">
      <c r="M189" s="11"/>
    </row>
    <row r="190" spans="13:13" x14ac:dyDescent="0.25">
      <c r="M190" s="11"/>
    </row>
    <row r="191" spans="13:13" x14ac:dyDescent="0.25">
      <c r="M191" s="11"/>
    </row>
    <row r="192" spans="13:13" x14ac:dyDescent="0.25">
      <c r="M192" s="11"/>
    </row>
    <row r="193" spans="13:13" x14ac:dyDescent="0.25">
      <c r="M193" s="11"/>
    </row>
    <row r="194" spans="13:13" x14ac:dyDescent="0.25">
      <c r="M194" s="11"/>
    </row>
    <row r="195" spans="13:13" x14ac:dyDescent="0.25">
      <c r="M195" s="11"/>
    </row>
    <row r="196" spans="13:13" x14ac:dyDescent="0.25">
      <c r="M196" s="11"/>
    </row>
    <row r="197" spans="13:13" x14ac:dyDescent="0.25">
      <c r="M197" s="11"/>
    </row>
    <row r="198" spans="13:13" x14ac:dyDescent="0.25">
      <c r="M198" s="11"/>
    </row>
    <row r="199" spans="13:13" x14ac:dyDescent="0.25">
      <c r="M199" s="11"/>
    </row>
    <row r="200" spans="13:13" x14ac:dyDescent="0.25">
      <c r="M200" s="11"/>
    </row>
    <row r="201" spans="13:13" x14ac:dyDescent="0.25">
      <c r="M201" s="11"/>
    </row>
    <row r="202" spans="13:13" x14ac:dyDescent="0.25">
      <c r="M202" s="11"/>
    </row>
    <row r="203" spans="13:13" x14ac:dyDescent="0.25">
      <c r="M203" s="11"/>
    </row>
    <row r="204" spans="13:13" x14ac:dyDescent="0.25">
      <c r="M204" s="11"/>
    </row>
    <row r="205" spans="13:13" x14ac:dyDescent="0.25">
      <c r="M205" s="11"/>
    </row>
    <row r="206" spans="13:13" x14ac:dyDescent="0.25">
      <c r="M206" s="11"/>
    </row>
    <row r="207" spans="13:13" x14ac:dyDescent="0.25">
      <c r="M207" s="11"/>
    </row>
    <row r="208" spans="13:13" x14ac:dyDescent="0.25">
      <c r="M208" s="11"/>
    </row>
    <row r="209" spans="13:13" x14ac:dyDescent="0.25">
      <c r="M209" s="11"/>
    </row>
    <row r="210" spans="13:13" x14ac:dyDescent="0.25">
      <c r="M210" s="11"/>
    </row>
    <row r="211" spans="13:13" x14ac:dyDescent="0.25">
      <c r="M211" s="11"/>
    </row>
    <row r="212" spans="13:13" x14ac:dyDescent="0.25">
      <c r="M212" s="11"/>
    </row>
    <row r="213" spans="13:13" x14ac:dyDescent="0.25">
      <c r="M213" s="11"/>
    </row>
    <row r="214" spans="13:13" x14ac:dyDescent="0.25">
      <c r="M214" s="11"/>
    </row>
    <row r="215" spans="13:13" x14ac:dyDescent="0.25">
      <c r="M215" s="11"/>
    </row>
    <row r="216" spans="13:13" x14ac:dyDescent="0.25">
      <c r="M216" s="11"/>
    </row>
    <row r="217" spans="13:13" x14ac:dyDescent="0.25">
      <c r="M217" s="11"/>
    </row>
    <row r="218" spans="13:13" x14ac:dyDescent="0.25">
      <c r="M218" s="11"/>
    </row>
    <row r="219" spans="13:13" x14ac:dyDescent="0.25">
      <c r="M219" s="11"/>
    </row>
    <row r="220" spans="13:13" x14ac:dyDescent="0.25">
      <c r="M220" s="11"/>
    </row>
    <row r="221" spans="13:13" x14ac:dyDescent="0.25">
      <c r="M221" s="11"/>
    </row>
    <row r="222" spans="13:13" x14ac:dyDescent="0.25">
      <c r="M222" s="11"/>
    </row>
    <row r="223" spans="13:13" x14ac:dyDescent="0.25">
      <c r="M223" s="11"/>
    </row>
    <row r="224" spans="13:13" x14ac:dyDescent="0.25">
      <c r="M224" s="11"/>
    </row>
    <row r="225" spans="13:13" x14ac:dyDescent="0.25">
      <c r="M225" s="11"/>
    </row>
    <row r="226" spans="13:13" x14ac:dyDescent="0.25">
      <c r="M226" s="11"/>
    </row>
    <row r="227" spans="13:13" x14ac:dyDescent="0.25">
      <c r="M227" s="11"/>
    </row>
    <row r="228" spans="13:13" x14ac:dyDescent="0.25">
      <c r="M228" s="11"/>
    </row>
    <row r="229" spans="13:13" x14ac:dyDescent="0.25">
      <c r="M229" s="11"/>
    </row>
    <row r="230" spans="13:13" x14ac:dyDescent="0.25">
      <c r="M230" s="11"/>
    </row>
    <row r="231" spans="13:13" x14ac:dyDescent="0.25">
      <c r="M231" s="11"/>
    </row>
    <row r="232" spans="13:13" x14ac:dyDescent="0.25">
      <c r="M232" s="11"/>
    </row>
    <row r="233" spans="13:13" x14ac:dyDescent="0.25">
      <c r="M233" s="11"/>
    </row>
    <row r="234" spans="13:13" x14ac:dyDescent="0.25">
      <c r="M234" s="11"/>
    </row>
    <row r="235" spans="13:13" x14ac:dyDescent="0.25">
      <c r="M235" s="11"/>
    </row>
    <row r="236" spans="13:13" x14ac:dyDescent="0.25">
      <c r="M236" s="11"/>
    </row>
    <row r="237" spans="13:13" x14ac:dyDescent="0.25">
      <c r="M237" s="11"/>
    </row>
    <row r="238" spans="13:13" x14ac:dyDescent="0.25">
      <c r="M238" s="11"/>
    </row>
    <row r="239" spans="13:13" x14ac:dyDescent="0.25">
      <c r="M239" s="11"/>
    </row>
    <row r="240" spans="13:13" x14ac:dyDescent="0.25">
      <c r="M240" s="11"/>
    </row>
    <row r="241" spans="13:13" x14ac:dyDescent="0.25">
      <c r="M241" s="11"/>
    </row>
    <row r="242" spans="13:13" x14ac:dyDescent="0.25">
      <c r="M242" s="11"/>
    </row>
    <row r="243" spans="13:13" x14ac:dyDescent="0.25">
      <c r="M243" s="11"/>
    </row>
    <row r="244" spans="13:13" x14ac:dyDescent="0.25">
      <c r="M244" s="11"/>
    </row>
    <row r="245" spans="13:13" x14ac:dyDescent="0.25">
      <c r="M245" s="11"/>
    </row>
    <row r="246" spans="13:13" x14ac:dyDescent="0.25">
      <c r="M246" s="11"/>
    </row>
    <row r="247" spans="13:13" x14ac:dyDescent="0.25">
      <c r="M247" s="11"/>
    </row>
    <row r="248" spans="13:13" x14ac:dyDescent="0.25">
      <c r="M248" s="11"/>
    </row>
    <row r="249" spans="13:13" x14ac:dyDescent="0.25">
      <c r="M249" s="11"/>
    </row>
    <row r="250" spans="13:13" x14ac:dyDescent="0.25">
      <c r="M250" s="11"/>
    </row>
    <row r="251" spans="13:13" x14ac:dyDescent="0.25">
      <c r="M251" s="11"/>
    </row>
    <row r="252" spans="13:13" x14ac:dyDescent="0.25">
      <c r="M252" s="11"/>
    </row>
    <row r="253" spans="13:13" x14ac:dyDescent="0.25">
      <c r="M253" s="11"/>
    </row>
    <row r="254" spans="13:13" x14ac:dyDescent="0.25">
      <c r="M254" s="11"/>
    </row>
    <row r="255" spans="13:13" x14ac:dyDescent="0.25">
      <c r="M255" s="11"/>
    </row>
    <row r="256" spans="13:13" x14ac:dyDescent="0.25">
      <c r="M256" s="11"/>
    </row>
    <row r="257" spans="13:13" x14ac:dyDescent="0.25">
      <c r="M257" s="11"/>
    </row>
    <row r="258" spans="13:13" x14ac:dyDescent="0.25">
      <c r="M258" s="11"/>
    </row>
    <row r="259" spans="13:13" x14ac:dyDescent="0.25">
      <c r="M259" s="11"/>
    </row>
    <row r="260" spans="13:13" x14ac:dyDescent="0.25">
      <c r="M260" s="11"/>
    </row>
    <row r="261" spans="13:13" x14ac:dyDescent="0.25">
      <c r="M261" s="11"/>
    </row>
    <row r="262" spans="13:13" x14ac:dyDescent="0.25">
      <c r="M262" s="11"/>
    </row>
    <row r="263" spans="13:13" x14ac:dyDescent="0.25">
      <c r="M263" s="11"/>
    </row>
    <row r="264" spans="13:13" x14ac:dyDescent="0.25">
      <c r="M264" s="11"/>
    </row>
    <row r="265" spans="13:13" x14ac:dyDescent="0.25">
      <c r="M265" s="11"/>
    </row>
    <row r="266" spans="13:13" x14ac:dyDescent="0.25">
      <c r="M266" s="11"/>
    </row>
    <row r="267" spans="13:13" x14ac:dyDescent="0.25">
      <c r="M267" s="11"/>
    </row>
    <row r="268" spans="13:13" x14ac:dyDescent="0.25">
      <c r="M268" s="11"/>
    </row>
    <row r="269" spans="13:13" x14ac:dyDescent="0.25">
      <c r="M269" s="11"/>
    </row>
    <row r="270" spans="13:13" x14ac:dyDescent="0.25">
      <c r="M270" s="11"/>
    </row>
    <row r="271" spans="13:13" x14ac:dyDescent="0.25">
      <c r="M271" s="11"/>
    </row>
    <row r="272" spans="13:13" x14ac:dyDescent="0.25">
      <c r="M272" s="11"/>
    </row>
    <row r="273" spans="13:13" x14ac:dyDescent="0.25">
      <c r="M273" s="11"/>
    </row>
    <row r="274" spans="13:13" x14ac:dyDescent="0.25">
      <c r="M274" s="11"/>
    </row>
    <row r="275" spans="13:13" x14ac:dyDescent="0.25">
      <c r="M275" s="11"/>
    </row>
    <row r="276" spans="13:13" x14ac:dyDescent="0.25">
      <c r="M276" s="11"/>
    </row>
    <row r="277" spans="13:13" x14ac:dyDescent="0.25">
      <c r="M277" s="11"/>
    </row>
    <row r="278" spans="13:13" x14ac:dyDescent="0.25">
      <c r="M278" s="11"/>
    </row>
    <row r="279" spans="13:13" x14ac:dyDescent="0.25">
      <c r="M279" s="11"/>
    </row>
    <row r="280" spans="13:13" x14ac:dyDescent="0.25">
      <c r="M280" s="11"/>
    </row>
    <row r="281" spans="13:13" x14ac:dyDescent="0.25">
      <c r="M281" s="11"/>
    </row>
    <row r="282" spans="13:13" x14ac:dyDescent="0.25">
      <c r="M282" s="11"/>
    </row>
    <row r="283" spans="13:13" x14ac:dyDescent="0.25">
      <c r="M283" s="11"/>
    </row>
    <row r="284" spans="13:13" x14ac:dyDescent="0.25">
      <c r="M284" s="11"/>
    </row>
    <row r="285" spans="13:13" x14ac:dyDescent="0.25">
      <c r="M285" s="11"/>
    </row>
    <row r="286" spans="13:13" x14ac:dyDescent="0.25">
      <c r="M286" s="11"/>
    </row>
    <row r="287" spans="13:13" x14ac:dyDescent="0.25">
      <c r="M287" s="11"/>
    </row>
    <row r="288" spans="13:13" x14ac:dyDescent="0.25">
      <c r="M288" s="11"/>
    </row>
    <row r="289" spans="13:13" x14ac:dyDescent="0.25">
      <c r="M289" s="11"/>
    </row>
    <row r="290" spans="13:13" x14ac:dyDescent="0.25">
      <c r="M290" s="11"/>
    </row>
    <row r="291" spans="13:13" x14ac:dyDescent="0.25">
      <c r="M291" s="11"/>
    </row>
    <row r="292" spans="13:13" x14ac:dyDescent="0.25">
      <c r="M292" s="11"/>
    </row>
    <row r="293" spans="13:13" x14ac:dyDescent="0.25">
      <c r="M293" s="11"/>
    </row>
    <row r="294" spans="13:13" x14ac:dyDescent="0.25">
      <c r="M294" s="11"/>
    </row>
    <row r="295" spans="13:13" x14ac:dyDescent="0.25">
      <c r="M295" s="11"/>
    </row>
    <row r="296" spans="13:13" x14ac:dyDescent="0.25">
      <c r="M296" s="11"/>
    </row>
    <row r="297" spans="13:13" x14ac:dyDescent="0.25">
      <c r="M297" s="11"/>
    </row>
    <row r="298" spans="13:13" x14ac:dyDescent="0.25">
      <c r="M298" s="11"/>
    </row>
    <row r="299" spans="13:13" x14ac:dyDescent="0.25">
      <c r="M299" s="11"/>
    </row>
    <row r="300" spans="13:13" x14ac:dyDescent="0.25">
      <c r="M300" s="11"/>
    </row>
    <row r="301" spans="13:13" x14ac:dyDescent="0.25">
      <c r="M301" s="11"/>
    </row>
    <row r="302" spans="13:13" x14ac:dyDescent="0.25">
      <c r="M302" s="11"/>
    </row>
    <row r="303" spans="13:13" x14ac:dyDescent="0.25">
      <c r="M303" s="11"/>
    </row>
    <row r="304" spans="13:13" x14ac:dyDescent="0.25">
      <c r="M304" s="11"/>
    </row>
    <row r="305" spans="13:13" x14ac:dyDescent="0.25">
      <c r="M305" s="11"/>
    </row>
    <row r="306" spans="13:13" x14ac:dyDescent="0.25">
      <c r="M306" s="11"/>
    </row>
    <row r="307" spans="13:13" x14ac:dyDescent="0.25">
      <c r="M307" s="11"/>
    </row>
    <row r="308" spans="13:13" x14ac:dyDescent="0.25">
      <c r="M308" s="11"/>
    </row>
    <row r="309" spans="13:13" x14ac:dyDescent="0.25">
      <c r="M309" s="11"/>
    </row>
    <row r="310" spans="13:13" x14ac:dyDescent="0.25">
      <c r="M310" s="11"/>
    </row>
    <row r="311" spans="13:13" x14ac:dyDescent="0.25">
      <c r="M311" s="11"/>
    </row>
    <row r="312" spans="13:13" x14ac:dyDescent="0.25">
      <c r="M312" s="11"/>
    </row>
    <row r="313" spans="13:13" x14ac:dyDescent="0.25">
      <c r="M313" s="11"/>
    </row>
    <row r="314" spans="13:13" x14ac:dyDescent="0.25">
      <c r="M314" s="11"/>
    </row>
    <row r="315" spans="13:13" x14ac:dyDescent="0.25">
      <c r="M315" s="11"/>
    </row>
    <row r="316" spans="13:13" x14ac:dyDescent="0.25">
      <c r="M316" s="11"/>
    </row>
    <row r="317" spans="13:13" x14ac:dyDescent="0.25">
      <c r="M317" s="11"/>
    </row>
    <row r="318" spans="13:13" x14ac:dyDescent="0.25">
      <c r="M318" s="11"/>
    </row>
    <row r="319" spans="13:13" x14ac:dyDescent="0.25">
      <c r="M319" s="11"/>
    </row>
    <row r="320" spans="13:13" x14ac:dyDescent="0.25">
      <c r="M320" s="11"/>
    </row>
    <row r="321" spans="13:13" x14ac:dyDescent="0.25">
      <c r="M321" s="11"/>
    </row>
    <row r="322" spans="13:13" x14ac:dyDescent="0.25">
      <c r="M322" s="11"/>
    </row>
    <row r="323" spans="13:13" x14ac:dyDescent="0.25">
      <c r="M323" s="11"/>
    </row>
    <row r="324" spans="13:13" x14ac:dyDescent="0.25">
      <c r="M324" s="11"/>
    </row>
    <row r="325" spans="13:13" x14ac:dyDescent="0.25">
      <c r="M325" s="11"/>
    </row>
    <row r="326" spans="13:13" x14ac:dyDescent="0.25">
      <c r="M326" s="11"/>
    </row>
    <row r="327" spans="13:13" x14ac:dyDescent="0.25">
      <c r="M327" s="11"/>
    </row>
    <row r="328" spans="13:13" x14ac:dyDescent="0.25">
      <c r="M328" s="11"/>
    </row>
  </sheetData>
  <conditionalFormatting sqref="M7:M328">
    <cfRule type="cellIs" dxfId="2" priority="1"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4523-7814-408D-A559-D69B378CA0BB}">
  <dimension ref="A1:R329"/>
  <sheetViews>
    <sheetView workbookViewId="0">
      <selection activeCell="E8" sqref="E8"/>
    </sheetView>
  </sheetViews>
  <sheetFormatPr defaultRowHeight="15" outlineLevelCol="1" x14ac:dyDescent="0.25"/>
  <cols>
    <col min="1" max="1" width="10.28515625" style="9" bestFit="1" customWidth="1"/>
    <col min="2" max="2" width="32.5703125" style="9" bestFit="1" customWidth="1"/>
    <col min="3" max="3" width="12.5703125" customWidth="1"/>
    <col min="4" max="4" width="11.85546875" customWidth="1"/>
    <col min="5" max="5" width="22.42578125" customWidth="1"/>
    <col min="6" max="6" width="12.42578125" style="3" hidden="1" customWidth="1" outlineLevel="1"/>
    <col min="7" max="7" width="33.140625" style="3" hidden="1" customWidth="1" outlineLevel="1"/>
    <col min="8" max="8" width="8.42578125" style="3" hidden="1" customWidth="1" outlineLevel="1"/>
    <col min="9" max="9" width="56.5703125" style="3" hidden="1" customWidth="1" outlineLevel="1"/>
    <col min="10" max="10" width="9.140625" style="3" hidden="1" customWidth="1" outlineLevel="1"/>
    <col min="11" max="11" width="12" style="4" hidden="1" customWidth="1" outlineLevel="1"/>
    <col min="12" max="12" width="12" hidden="1" customWidth="1" outlineLevel="1"/>
    <col min="13" max="13" width="25.5703125" customWidth="1" collapsed="1"/>
    <col min="15" max="15" width="55.5703125" bestFit="1" customWidth="1"/>
    <col min="16" max="16" width="11.5703125" customWidth="1"/>
    <col min="20" max="20" width="31.42578125" customWidth="1"/>
  </cols>
  <sheetData>
    <row r="1" spans="1:17" ht="26.25" x14ac:dyDescent="0.25">
      <c r="A1" s="1" t="s">
        <v>534</v>
      </c>
      <c r="B1" s="2"/>
      <c r="F1" s="14" t="s">
        <v>526</v>
      </c>
      <c r="M1" s="62" t="s">
        <v>651</v>
      </c>
      <c r="N1" s="14" t="s">
        <v>650</v>
      </c>
    </row>
    <row r="2" spans="1:17" x14ac:dyDescent="0.25">
      <c r="A2" s="13" t="s">
        <v>530</v>
      </c>
      <c r="B2" s="2"/>
      <c r="F2" s="15" t="s">
        <v>525</v>
      </c>
    </row>
    <row r="3" spans="1:17" x14ac:dyDescent="0.25">
      <c r="A3" s="13" t="s">
        <v>529</v>
      </c>
      <c r="B3" s="2"/>
      <c r="F3" s="15"/>
    </row>
    <row r="4" spans="1:17" x14ac:dyDescent="0.25">
      <c r="A4" s="5"/>
      <c r="B4" s="6" t="s">
        <v>0</v>
      </c>
      <c r="C4" s="7">
        <v>5.6599999999999998E-2</v>
      </c>
    </row>
    <row r="5" spans="1:17" x14ac:dyDescent="0.25">
      <c r="A5" s="8"/>
      <c r="B5" s="27" t="s">
        <v>1</v>
      </c>
      <c r="C5" s="28">
        <f>SUM(C8:C159)</f>
        <v>4262922.140099965</v>
      </c>
      <c r="D5" s="28">
        <f>SUM(D8:D159)</f>
        <v>4504203.5332296202</v>
      </c>
      <c r="L5" s="28">
        <f>SUM(L8:L191)</f>
        <v>4504203.5332296221</v>
      </c>
      <c r="P5" s="28">
        <f>SUM(P8:P113)</f>
        <v>4504203.533229623</v>
      </c>
    </row>
    <row r="7" spans="1:17" ht="70.5" customHeight="1" x14ac:dyDescent="0.25">
      <c r="A7" s="23" t="s">
        <v>2</v>
      </c>
      <c r="B7" s="24" t="s">
        <v>3</v>
      </c>
      <c r="C7" s="16" t="s">
        <v>4</v>
      </c>
      <c r="D7" s="16" t="s">
        <v>5</v>
      </c>
      <c r="F7" s="23" t="s">
        <v>2</v>
      </c>
      <c r="G7" s="24" t="s">
        <v>3</v>
      </c>
      <c r="H7" s="24" t="s">
        <v>310</v>
      </c>
      <c r="I7" s="24" t="s">
        <v>528</v>
      </c>
      <c r="J7" s="26" t="s">
        <v>311</v>
      </c>
      <c r="K7" s="26" t="s">
        <v>312</v>
      </c>
      <c r="L7" s="16" t="s">
        <v>527</v>
      </c>
      <c r="M7" s="10"/>
      <c r="N7" s="24" t="s">
        <v>310</v>
      </c>
      <c r="O7" s="24" t="s">
        <v>528</v>
      </c>
      <c r="P7" s="16" t="s">
        <v>527</v>
      </c>
      <c r="Q7" s="30" t="s">
        <v>531</v>
      </c>
    </row>
    <row r="8" spans="1:17" x14ac:dyDescent="0.25">
      <c r="A8" s="25" t="s">
        <v>6</v>
      </c>
      <c r="B8" s="25" t="s">
        <v>7</v>
      </c>
      <c r="C8" s="19">
        <v>8038.1533588240618</v>
      </c>
      <c r="D8" s="19">
        <f t="shared" ref="D8:D39" si="0">C8*(1+$C$4)</f>
        <v>8493.1128389335045</v>
      </c>
      <c r="F8" s="20" t="s">
        <v>42</v>
      </c>
      <c r="G8" s="20" t="s">
        <v>43</v>
      </c>
      <c r="H8" s="20" t="s">
        <v>313</v>
      </c>
      <c r="I8" s="20" t="s">
        <v>314</v>
      </c>
      <c r="J8" s="21">
        <v>319753</v>
      </c>
      <c r="K8" s="22">
        <f t="shared" ref="K8:K39" si="1">J8/SUMIF(G:G,G8,J:J)</f>
        <v>0.93167852075023094</v>
      </c>
      <c r="L8" s="19">
        <f t="shared" ref="L8:L39" si="2">IFERROR(INDEX($D$8:$D$159,MATCH($F8,$A$8:$A$159,0),1),0)*$K8</f>
        <v>24041.881779934072</v>
      </c>
      <c r="N8" s="17" t="s">
        <v>325</v>
      </c>
      <c r="O8" s="18" t="s">
        <v>326</v>
      </c>
      <c r="P8" s="19">
        <f t="shared" ref="P8:P39" si="3">SUMIF($H$8:$H$191,$N8,$L$8:$L$191)</f>
        <v>28219.521685624251</v>
      </c>
      <c r="Q8" s="31" t="s">
        <v>533</v>
      </c>
    </row>
    <row r="9" spans="1:17" x14ac:dyDescent="0.25">
      <c r="A9" s="25" t="s">
        <v>10</v>
      </c>
      <c r="B9" s="25" t="s">
        <v>11</v>
      </c>
      <c r="C9" s="19">
        <v>12727.592688357061</v>
      </c>
      <c r="D9" s="19">
        <f t="shared" si="0"/>
        <v>13447.97443451807</v>
      </c>
      <c r="F9" s="20" t="s">
        <v>38</v>
      </c>
      <c r="G9" s="20" t="s">
        <v>39</v>
      </c>
      <c r="H9" s="20" t="s">
        <v>315</v>
      </c>
      <c r="I9" s="20" t="s">
        <v>316</v>
      </c>
      <c r="J9" s="21">
        <v>259126</v>
      </c>
      <c r="K9" s="22">
        <f t="shared" si="1"/>
        <v>1</v>
      </c>
      <c r="L9" s="19">
        <f t="shared" si="2"/>
        <v>25038.38530896898</v>
      </c>
      <c r="N9" s="17" t="s">
        <v>327</v>
      </c>
      <c r="O9" s="18" t="s">
        <v>328</v>
      </c>
      <c r="P9" s="19">
        <f t="shared" si="3"/>
        <v>15688.244856000669</v>
      </c>
      <c r="Q9" s="31" t="s">
        <v>533</v>
      </c>
    </row>
    <row r="10" spans="1:17" x14ac:dyDescent="0.25">
      <c r="A10" s="25" t="s">
        <v>14</v>
      </c>
      <c r="B10" s="25" t="s">
        <v>15</v>
      </c>
      <c r="C10" s="19">
        <v>12285.117420145933</v>
      </c>
      <c r="D10" s="19">
        <f t="shared" si="0"/>
        <v>12980.455066126193</v>
      </c>
      <c r="F10" s="20" t="s">
        <v>46</v>
      </c>
      <c r="G10" s="20" t="s">
        <v>47</v>
      </c>
      <c r="H10" s="20" t="s">
        <v>317</v>
      </c>
      <c r="I10" s="20" t="s">
        <v>318</v>
      </c>
      <c r="J10" s="21">
        <v>159364</v>
      </c>
      <c r="K10" s="22">
        <f t="shared" si="1"/>
        <v>1</v>
      </c>
      <c r="L10" s="19">
        <f t="shared" si="2"/>
        <v>13994.082314373156</v>
      </c>
      <c r="N10" s="17" t="s">
        <v>329</v>
      </c>
      <c r="O10" s="18" t="s">
        <v>330</v>
      </c>
      <c r="P10" s="19">
        <f t="shared" si="3"/>
        <v>27565.871615203054</v>
      </c>
      <c r="Q10" s="31" t="s">
        <v>533</v>
      </c>
    </row>
    <row r="11" spans="1:17" x14ac:dyDescent="0.25">
      <c r="A11" s="25" t="s">
        <v>18</v>
      </c>
      <c r="B11" s="25" t="s">
        <v>19</v>
      </c>
      <c r="C11" s="19">
        <v>15746.729172732932</v>
      </c>
      <c r="D11" s="19">
        <f t="shared" si="0"/>
        <v>16637.994043909617</v>
      </c>
      <c r="F11" s="20" t="s">
        <v>50</v>
      </c>
      <c r="G11" s="20" t="s">
        <v>51</v>
      </c>
      <c r="H11" s="20" t="s">
        <v>319</v>
      </c>
      <c r="I11" s="20" t="s">
        <v>320</v>
      </c>
      <c r="J11" s="21">
        <v>172748</v>
      </c>
      <c r="K11" s="22">
        <f t="shared" si="1"/>
        <v>1</v>
      </c>
      <c r="L11" s="19">
        <f t="shared" si="2"/>
        <v>14028.495726233965</v>
      </c>
      <c r="N11" s="17" t="s">
        <v>397</v>
      </c>
      <c r="O11" s="18" t="s">
        <v>398</v>
      </c>
      <c r="P11" s="19">
        <f t="shared" si="3"/>
        <v>14074.664477640257</v>
      </c>
      <c r="Q11" s="31" t="s">
        <v>533</v>
      </c>
    </row>
    <row r="12" spans="1:17" x14ac:dyDescent="0.25">
      <c r="A12" s="25" t="s">
        <v>22</v>
      </c>
      <c r="B12" s="25" t="s">
        <v>23</v>
      </c>
      <c r="C12" s="19">
        <v>8645.4926317805766</v>
      </c>
      <c r="D12" s="19">
        <f t="shared" si="0"/>
        <v>9134.8275147393579</v>
      </c>
      <c r="F12" s="20" t="s">
        <v>42</v>
      </c>
      <c r="G12" s="20" t="s">
        <v>43</v>
      </c>
      <c r="H12" s="20" t="s">
        <v>321</v>
      </c>
      <c r="I12" s="20" t="s">
        <v>322</v>
      </c>
      <c r="J12" s="21">
        <v>23448</v>
      </c>
      <c r="K12" s="22">
        <f t="shared" si="1"/>
        <v>6.8321479249769085E-2</v>
      </c>
      <c r="L12" s="19">
        <f t="shared" si="2"/>
        <v>1763.0297259944209</v>
      </c>
      <c r="N12" s="17" t="s">
        <v>399</v>
      </c>
      <c r="O12" s="18" t="s">
        <v>400</v>
      </c>
      <c r="P12" s="19">
        <f t="shared" si="3"/>
        <v>16978.855942263992</v>
      </c>
      <c r="Q12" s="31" t="s">
        <v>533</v>
      </c>
    </row>
    <row r="13" spans="1:17" x14ac:dyDescent="0.25">
      <c r="A13" s="25" t="s">
        <v>26</v>
      </c>
      <c r="B13" s="25" t="s">
        <v>27</v>
      </c>
      <c r="C13" s="19">
        <v>11431.47663285548</v>
      </c>
      <c r="D13" s="19">
        <f t="shared" si="0"/>
        <v>12078.4982102751</v>
      </c>
      <c r="F13" s="20" t="s">
        <v>54</v>
      </c>
      <c r="G13" s="20" t="s">
        <v>55</v>
      </c>
      <c r="H13" s="20" t="s">
        <v>321</v>
      </c>
      <c r="I13" s="20" t="s">
        <v>322</v>
      </c>
      <c r="J13" s="21">
        <v>211012</v>
      </c>
      <c r="K13" s="22">
        <f t="shared" si="1"/>
        <v>1</v>
      </c>
      <c r="L13" s="19">
        <f t="shared" si="2"/>
        <v>14085.694552699346</v>
      </c>
      <c r="N13" s="17" t="s">
        <v>377</v>
      </c>
      <c r="O13" s="18" t="s">
        <v>378</v>
      </c>
      <c r="P13" s="19">
        <f t="shared" si="3"/>
        <v>25191.237519245838</v>
      </c>
      <c r="Q13" s="31" t="s">
        <v>533</v>
      </c>
    </row>
    <row r="14" spans="1:17" x14ac:dyDescent="0.25">
      <c r="A14" s="25" t="s">
        <v>30</v>
      </c>
      <c r="B14" s="25" t="s">
        <v>31</v>
      </c>
      <c r="C14" s="19">
        <v>15745.552054239866</v>
      </c>
      <c r="D14" s="19">
        <f t="shared" si="0"/>
        <v>16636.750300509844</v>
      </c>
      <c r="F14" s="20" t="s">
        <v>24</v>
      </c>
      <c r="G14" s="20" t="s">
        <v>25</v>
      </c>
      <c r="H14" s="20" t="s">
        <v>321</v>
      </c>
      <c r="I14" s="20" t="s">
        <v>322</v>
      </c>
      <c r="J14" s="21">
        <v>134065</v>
      </c>
      <c r="K14" s="22">
        <f t="shared" si="1"/>
        <v>0.21602133384895505</v>
      </c>
      <c r="L14" s="19">
        <f t="shared" si="2"/>
        <v>9968.8705836882145</v>
      </c>
      <c r="N14" s="17" t="s">
        <v>379</v>
      </c>
      <c r="O14" s="18" t="s">
        <v>380</v>
      </c>
      <c r="P14" s="19">
        <f t="shared" si="3"/>
        <v>15694.923640533838</v>
      </c>
      <c r="Q14" s="31" t="s">
        <v>533</v>
      </c>
    </row>
    <row r="15" spans="1:17" x14ac:dyDescent="0.25">
      <c r="A15" s="25" t="s">
        <v>8</v>
      </c>
      <c r="B15" s="25" t="s">
        <v>9</v>
      </c>
      <c r="C15" s="19">
        <v>13320.712168881561</v>
      </c>
      <c r="D15" s="19">
        <f t="shared" si="0"/>
        <v>14074.664477640257</v>
      </c>
      <c r="F15" s="20" t="s">
        <v>24</v>
      </c>
      <c r="G15" s="20" t="s">
        <v>25</v>
      </c>
      <c r="H15" s="20" t="s">
        <v>323</v>
      </c>
      <c r="I15" s="20" t="s">
        <v>324</v>
      </c>
      <c r="J15" s="21">
        <v>429207</v>
      </c>
      <c r="K15" s="22">
        <f t="shared" si="1"/>
        <v>0.69158892057814081</v>
      </c>
      <c r="L15" s="19">
        <f t="shared" si="2"/>
        <v>31915.183206750957</v>
      </c>
      <c r="N15" s="17" t="s">
        <v>401</v>
      </c>
      <c r="O15" s="18" t="s">
        <v>402</v>
      </c>
      <c r="P15" s="19">
        <f t="shared" si="3"/>
        <v>14906.835546821134</v>
      </c>
      <c r="Q15" s="31" t="s">
        <v>533</v>
      </c>
    </row>
    <row r="16" spans="1:17" x14ac:dyDescent="0.25">
      <c r="A16" s="25" t="s">
        <v>12</v>
      </c>
      <c r="B16" s="25" t="s">
        <v>13</v>
      </c>
      <c r="C16" s="19">
        <v>16069.331764399009</v>
      </c>
      <c r="D16" s="19">
        <f t="shared" si="0"/>
        <v>16978.855942263992</v>
      </c>
      <c r="F16" s="20" t="s">
        <v>100</v>
      </c>
      <c r="G16" s="20" t="s">
        <v>101</v>
      </c>
      <c r="H16" s="20" t="s">
        <v>325</v>
      </c>
      <c r="I16" s="20" t="s">
        <v>326</v>
      </c>
      <c r="J16" s="21">
        <v>323820</v>
      </c>
      <c r="K16" s="22">
        <f t="shared" si="1"/>
        <v>1</v>
      </c>
      <c r="L16" s="19">
        <f t="shared" si="2"/>
        <v>28219.521685624251</v>
      </c>
      <c r="N16" s="17" t="s">
        <v>381</v>
      </c>
      <c r="O16" s="18" t="s">
        <v>382</v>
      </c>
      <c r="P16" s="19">
        <f t="shared" si="3"/>
        <v>20775.612458558495</v>
      </c>
      <c r="Q16" s="31" t="s">
        <v>533</v>
      </c>
    </row>
    <row r="17" spans="1:17" x14ac:dyDescent="0.25">
      <c r="A17" s="25" t="s">
        <v>38</v>
      </c>
      <c r="B17" s="25" t="s">
        <v>39</v>
      </c>
      <c r="C17" s="19">
        <v>23697.127871445184</v>
      </c>
      <c r="D17" s="19">
        <f t="shared" si="0"/>
        <v>25038.38530896898</v>
      </c>
      <c r="F17" s="20" t="s">
        <v>108</v>
      </c>
      <c r="G17" s="20" t="s">
        <v>109</v>
      </c>
      <c r="H17" s="20" t="s">
        <v>327</v>
      </c>
      <c r="I17" s="20" t="s">
        <v>328</v>
      </c>
      <c r="J17" s="21">
        <v>151133</v>
      </c>
      <c r="K17" s="22">
        <f t="shared" si="1"/>
        <v>1</v>
      </c>
      <c r="L17" s="19">
        <f t="shared" si="2"/>
        <v>15688.244856000669</v>
      </c>
      <c r="N17" s="17" t="s">
        <v>403</v>
      </c>
      <c r="O17" s="18" t="s">
        <v>404</v>
      </c>
      <c r="P17" s="19">
        <f t="shared" si="3"/>
        <v>31903.818767655728</v>
      </c>
      <c r="Q17" s="31" t="s">
        <v>533</v>
      </c>
    </row>
    <row r="18" spans="1:17" x14ac:dyDescent="0.25">
      <c r="A18" s="25" t="s">
        <v>42</v>
      </c>
      <c r="B18" s="25" t="s">
        <v>43</v>
      </c>
      <c r="C18" s="19">
        <v>24422.592755942165</v>
      </c>
      <c r="D18" s="19">
        <f t="shared" si="0"/>
        <v>25804.911505928492</v>
      </c>
      <c r="F18" s="20" t="s">
        <v>110</v>
      </c>
      <c r="G18" s="20" t="s">
        <v>111</v>
      </c>
      <c r="H18" s="20" t="s">
        <v>329</v>
      </c>
      <c r="I18" s="20" t="s">
        <v>330</v>
      </c>
      <c r="J18" s="21">
        <v>277846</v>
      </c>
      <c r="K18" s="22">
        <f t="shared" si="1"/>
        <v>1</v>
      </c>
      <c r="L18" s="19">
        <f t="shared" si="2"/>
        <v>27565.871615203054</v>
      </c>
      <c r="N18" s="17" t="s">
        <v>383</v>
      </c>
      <c r="O18" s="18" t="s">
        <v>384</v>
      </c>
      <c r="P18" s="19">
        <f t="shared" si="3"/>
        <v>19940.479364582836</v>
      </c>
      <c r="Q18" s="31" t="s">
        <v>533</v>
      </c>
    </row>
    <row r="19" spans="1:17" x14ac:dyDescent="0.25">
      <c r="A19" s="25" t="s">
        <v>46</v>
      </c>
      <c r="B19" s="25" t="s">
        <v>47</v>
      </c>
      <c r="C19" s="19">
        <v>13244.446634841148</v>
      </c>
      <c r="D19" s="19">
        <f t="shared" si="0"/>
        <v>13994.082314373156</v>
      </c>
      <c r="F19" s="20" t="s">
        <v>16</v>
      </c>
      <c r="G19" s="20" t="s">
        <v>17</v>
      </c>
      <c r="H19" s="20" t="s">
        <v>331</v>
      </c>
      <c r="I19" s="20" t="s">
        <v>332</v>
      </c>
      <c r="J19" s="21">
        <v>319669</v>
      </c>
      <c r="K19" s="22">
        <f t="shared" si="1"/>
        <v>0.63961815275090494</v>
      </c>
      <c r="L19" s="19">
        <f t="shared" si="2"/>
        <v>28371.242139688246</v>
      </c>
      <c r="N19" s="17" t="s">
        <v>405</v>
      </c>
      <c r="O19" s="18" t="s">
        <v>406</v>
      </c>
      <c r="P19" s="19">
        <f t="shared" si="3"/>
        <v>17016.167268541885</v>
      </c>
      <c r="Q19" s="31" t="s">
        <v>533</v>
      </c>
    </row>
    <row r="20" spans="1:17" x14ac:dyDescent="0.25">
      <c r="A20" s="25" t="s">
        <v>50</v>
      </c>
      <c r="B20" s="25" t="s">
        <v>51</v>
      </c>
      <c r="C20" s="19">
        <v>13277.016587387814</v>
      </c>
      <c r="D20" s="19">
        <f t="shared" si="0"/>
        <v>14028.495726233965</v>
      </c>
      <c r="F20" s="20" t="s">
        <v>104</v>
      </c>
      <c r="G20" s="20" t="s">
        <v>105</v>
      </c>
      <c r="H20" s="20" t="s">
        <v>333</v>
      </c>
      <c r="I20" s="20" t="s">
        <v>334</v>
      </c>
      <c r="J20" s="21">
        <v>306824</v>
      </c>
      <c r="K20" s="22">
        <f t="shared" si="1"/>
        <v>1</v>
      </c>
      <c r="L20" s="19">
        <f t="shared" si="2"/>
        <v>26870.186716407399</v>
      </c>
      <c r="N20" s="17" t="s">
        <v>359</v>
      </c>
      <c r="O20" s="18" t="s">
        <v>360</v>
      </c>
      <c r="P20" s="19">
        <f t="shared" si="3"/>
        <v>12078.4982102751</v>
      </c>
      <c r="Q20" s="31" t="s">
        <v>533</v>
      </c>
    </row>
    <row r="21" spans="1:17" x14ac:dyDescent="0.25">
      <c r="A21" s="25" t="s">
        <v>54</v>
      </c>
      <c r="B21" s="25" t="s">
        <v>55</v>
      </c>
      <c r="C21" s="19">
        <v>13331.151384345396</v>
      </c>
      <c r="D21" s="19">
        <f t="shared" si="0"/>
        <v>14085.694552699346</v>
      </c>
      <c r="F21" s="20" t="s">
        <v>114</v>
      </c>
      <c r="G21" s="20" t="s">
        <v>115</v>
      </c>
      <c r="H21" s="20" t="s">
        <v>333</v>
      </c>
      <c r="I21" s="20" t="s">
        <v>334</v>
      </c>
      <c r="J21" s="21">
        <v>201950</v>
      </c>
      <c r="K21" s="22">
        <f t="shared" si="1"/>
        <v>1</v>
      </c>
      <c r="L21" s="19">
        <f t="shared" si="2"/>
        <v>18715.926496991622</v>
      </c>
      <c r="N21" s="17" t="s">
        <v>385</v>
      </c>
      <c r="O21" s="18" t="s">
        <v>386</v>
      </c>
      <c r="P21" s="19">
        <f t="shared" si="3"/>
        <v>24302.727883740543</v>
      </c>
      <c r="Q21" s="31" t="s">
        <v>533</v>
      </c>
    </row>
    <row r="22" spans="1:17" x14ac:dyDescent="0.25">
      <c r="A22" s="25" t="s">
        <v>58</v>
      </c>
      <c r="B22" s="25" t="s">
        <v>59</v>
      </c>
      <c r="C22" s="19">
        <v>19515.645358771744</v>
      </c>
      <c r="D22" s="19">
        <f t="shared" si="0"/>
        <v>20620.230886078225</v>
      </c>
      <c r="F22" s="20" t="s">
        <v>6</v>
      </c>
      <c r="G22" s="20" t="s">
        <v>7</v>
      </c>
      <c r="H22" s="20" t="s">
        <v>335</v>
      </c>
      <c r="I22" s="20" t="s">
        <v>336</v>
      </c>
      <c r="J22" s="21">
        <v>93836</v>
      </c>
      <c r="K22" s="22">
        <f t="shared" si="1"/>
        <v>1</v>
      </c>
      <c r="L22" s="19">
        <f t="shared" si="2"/>
        <v>8493.1128389335045</v>
      </c>
      <c r="N22" s="17" t="s">
        <v>331</v>
      </c>
      <c r="O22" s="18" t="s">
        <v>332</v>
      </c>
      <c r="P22" s="19">
        <f t="shared" si="3"/>
        <v>28371.242139688246</v>
      </c>
      <c r="Q22" s="31" t="s">
        <v>533</v>
      </c>
    </row>
    <row r="23" spans="1:17" x14ac:dyDescent="0.25">
      <c r="A23" s="25" t="s">
        <v>62</v>
      </c>
      <c r="B23" s="25" t="s">
        <v>63</v>
      </c>
      <c r="C23" s="19">
        <v>26627.780208729098</v>
      </c>
      <c r="D23" s="19">
        <f t="shared" si="0"/>
        <v>28134.912568543165</v>
      </c>
      <c r="F23" s="20" t="s">
        <v>10</v>
      </c>
      <c r="G23" s="20" t="s">
        <v>11</v>
      </c>
      <c r="H23" s="20" t="s">
        <v>335</v>
      </c>
      <c r="I23" s="20" t="s">
        <v>336</v>
      </c>
      <c r="J23" s="21">
        <v>141285</v>
      </c>
      <c r="K23" s="22">
        <f t="shared" si="1"/>
        <v>1</v>
      </c>
      <c r="L23" s="19">
        <f t="shared" si="2"/>
        <v>13447.97443451807</v>
      </c>
      <c r="N23" s="17" t="s">
        <v>361</v>
      </c>
      <c r="O23" s="18" t="s">
        <v>362</v>
      </c>
      <c r="P23" s="19">
        <f t="shared" si="3"/>
        <v>17034.132390734816</v>
      </c>
      <c r="Q23" s="31" t="s">
        <v>533</v>
      </c>
    </row>
    <row r="24" spans="1:17" x14ac:dyDescent="0.25">
      <c r="A24" s="25" t="s">
        <v>66</v>
      </c>
      <c r="B24" s="25" t="s">
        <v>67</v>
      </c>
      <c r="C24" s="19">
        <v>2492.9192105661741</v>
      </c>
      <c r="D24" s="19">
        <f t="shared" si="0"/>
        <v>2634.0184378842196</v>
      </c>
      <c r="F24" s="20" t="s">
        <v>14</v>
      </c>
      <c r="G24" s="20" t="s">
        <v>15</v>
      </c>
      <c r="H24" s="20" t="s">
        <v>335</v>
      </c>
      <c r="I24" s="20" t="s">
        <v>336</v>
      </c>
      <c r="J24" s="21">
        <v>137228</v>
      </c>
      <c r="K24" s="22">
        <f t="shared" si="1"/>
        <v>1</v>
      </c>
      <c r="L24" s="19">
        <f t="shared" si="2"/>
        <v>12980.455066126193</v>
      </c>
      <c r="N24" s="17" t="s">
        <v>407</v>
      </c>
      <c r="O24" s="18" t="s">
        <v>408</v>
      </c>
      <c r="P24" s="19">
        <f t="shared" si="3"/>
        <v>28736.564295392931</v>
      </c>
      <c r="Q24" s="31" t="s">
        <v>533</v>
      </c>
    </row>
    <row r="25" spans="1:17" x14ac:dyDescent="0.25">
      <c r="A25" s="25" t="s">
        <v>70</v>
      </c>
      <c r="B25" s="25" t="s">
        <v>71</v>
      </c>
      <c r="C25" s="19">
        <v>26056.675506536907</v>
      </c>
      <c r="D25" s="19">
        <f t="shared" si="0"/>
        <v>27531.483340206894</v>
      </c>
      <c r="F25" s="20" t="s">
        <v>18</v>
      </c>
      <c r="G25" s="20" t="s">
        <v>19</v>
      </c>
      <c r="H25" s="20" t="s">
        <v>335</v>
      </c>
      <c r="I25" s="20" t="s">
        <v>336</v>
      </c>
      <c r="J25" s="21">
        <v>197419</v>
      </c>
      <c r="K25" s="22">
        <f t="shared" si="1"/>
        <v>1</v>
      </c>
      <c r="L25" s="19">
        <f t="shared" si="2"/>
        <v>16637.994043909617</v>
      </c>
      <c r="N25" s="17" t="s">
        <v>363</v>
      </c>
      <c r="O25" s="18" t="s">
        <v>364</v>
      </c>
      <c r="P25" s="19">
        <f t="shared" si="3"/>
        <v>15302.949575431841</v>
      </c>
      <c r="Q25" s="31" t="s">
        <v>533</v>
      </c>
    </row>
    <row r="26" spans="1:17" x14ac:dyDescent="0.25">
      <c r="A26" s="25" t="s">
        <v>40</v>
      </c>
      <c r="B26" s="25" t="s">
        <v>41</v>
      </c>
      <c r="C26" s="19">
        <v>14321.368787310048</v>
      </c>
      <c r="D26" s="19">
        <f t="shared" si="0"/>
        <v>15131.958260671796</v>
      </c>
      <c r="F26" s="20" t="s">
        <v>22</v>
      </c>
      <c r="G26" s="20" t="s">
        <v>23</v>
      </c>
      <c r="H26" s="20" t="s">
        <v>335</v>
      </c>
      <c r="I26" s="20" t="s">
        <v>336</v>
      </c>
      <c r="J26" s="21">
        <v>107402</v>
      </c>
      <c r="K26" s="22">
        <f t="shared" si="1"/>
        <v>1</v>
      </c>
      <c r="L26" s="19">
        <f t="shared" si="2"/>
        <v>9134.8275147393579</v>
      </c>
      <c r="N26" s="17" t="s">
        <v>365</v>
      </c>
      <c r="O26" s="18" t="s">
        <v>366</v>
      </c>
      <c r="P26" s="19">
        <f t="shared" si="3"/>
        <v>11132.396857933441</v>
      </c>
      <c r="Q26" s="31" t="s">
        <v>533</v>
      </c>
    </row>
    <row r="27" spans="1:17" x14ac:dyDescent="0.25">
      <c r="A27" s="25" t="s">
        <v>76</v>
      </c>
      <c r="B27" s="25" t="s">
        <v>77</v>
      </c>
      <c r="C27" s="19">
        <v>12997.283780381233</v>
      </c>
      <c r="D27" s="19">
        <f t="shared" si="0"/>
        <v>13732.93004235081</v>
      </c>
      <c r="F27" s="20" t="s">
        <v>96</v>
      </c>
      <c r="G27" s="20" t="s">
        <v>97</v>
      </c>
      <c r="H27" s="20" t="s">
        <v>337</v>
      </c>
      <c r="I27" s="20" t="s">
        <v>338</v>
      </c>
      <c r="J27" s="21">
        <v>533149</v>
      </c>
      <c r="K27" s="22">
        <f t="shared" si="1"/>
        <v>1</v>
      </c>
      <c r="L27" s="19">
        <f t="shared" si="2"/>
        <v>50240.658826961699</v>
      </c>
      <c r="N27" s="17" t="s">
        <v>387</v>
      </c>
      <c r="O27" s="18" t="s">
        <v>388</v>
      </c>
      <c r="P27" s="19">
        <f t="shared" si="3"/>
        <v>24684.549248256168</v>
      </c>
      <c r="Q27" s="31" t="s">
        <v>533</v>
      </c>
    </row>
    <row r="28" spans="1:17" x14ac:dyDescent="0.25">
      <c r="A28" s="25" t="s">
        <v>80</v>
      </c>
      <c r="B28" s="25" t="s">
        <v>81</v>
      </c>
      <c r="C28" s="19">
        <v>22406.147224055887</v>
      </c>
      <c r="D28" s="19">
        <f t="shared" si="0"/>
        <v>23674.33515693745</v>
      </c>
      <c r="F28" s="20" t="s">
        <v>106</v>
      </c>
      <c r="G28" s="20" t="s">
        <v>107</v>
      </c>
      <c r="H28" s="20" t="s">
        <v>339</v>
      </c>
      <c r="I28" s="20" t="s">
        <v>340</v>
      </c>
      <c r="J28" s="21">
        <v>208871</v>
      </c>
      <c r="K28" s="22">
        <f t="shared" si="1"/>
        <v>1</v>
      </c>
      <c r="L28" s="19">
        <f t="shared" si="2"/>
        <v>19326.46864628257</v>
      </c>
      <c r="N28" s="17" t="s">
        <v>367</v>
      </c>
      <c r="O28" s="18" t="s">
        <v>368</v>
      </c>
      <c r="P28" s="19">
        <f t="shared" si="3"/>
        <v>18090.810403184172</v>
      </c>
      <c r="Q28" s="31" t="s">
        <v>533</v>
      </c>
    </row>
    <row r="29" spans="1:17" x14ac:dyDescent="0.25">
      <c r="A29" s="25" t="s">
        <v>84</v>
      </c>
      <c r="B29" s="25" t="s">
        <v>85</v>
      </c>
      <c r="C29" s="19">
        <v>13345.627063068943</v>
      </c>
      <c r="D29" s="19">
        <f t="shared" si="0"/>
        <v>14100.989554838645</v>
      </c>
      <c r="F29" s="20" t="s">
        <v>28</v>
      </c>
      <c r="G29" s="20" t="s">
        <v>29</v>
      </c>
      <c r="H29" s="20" t="s">
        <v>341</v>
      </c>
      <c r="I29" s="20" t="s">
        <v>342</v>
      </c>
      <c r="J29" s="21">
        <v>248071</v>
      </c>
      <c r="K29" s="22">
        <f t="shared" si="1"/>
        <v>1</v>
      </c>
      <c r="L29" s="19">
        <f t="shared" si="2"/>
        <v>23080.402798670624</v>
      </c>
      <c r="N29" s="17" t="s">
        <v>389</v>
      </c>
      <c r="O29" s="18" t="s">
        <v>390</v>
      </c>
      <c r="P29" s="19">
        <f t="shared" si="3"/>
        <v>19469.761463881456</v>
      </c>
      <c r="Q29" s="31" t="s">
        <v>533</v>
      </c>
    </row>
    <row r="30" spans="1:17" x14ac:dyDescent="0.25">
      <c r="A30" s="25" t="s">
        <v>86</v>
      </c>
      <c r="B30" s="25" t="s">
        <v>87</v>
      </c>
      <c r="C30" s="19">
        <v>34869.335182342642</v>
      </c>
      <c r="D30" s="19">
        <f t="shared" si="0"/>
        <v>36842.939553663236</v>
      </c>
      <c r="F30" s="20" t="s">
        <v>32</v>
      </c>
      <c r="G30" s="20" t="s">
        <v>33</v>
      </c>
      <c r="H30" s="20" t="s">
        <v>343</v>
      </c>
      <c r="I30" s="20" t="s">
        <v>344</v>
      </c>
      <c r="J30" s="21">
        <v>312785</v>
      </c>
      <c r="K30" s="22">
        <f t="shared" si="1"/>
        <v>1</v>
      </c>
      <c r="L30" s="19">
        <f t="shared" si="2"/>
        <v>27442.794064744561</v>
      </c>
      <c r="N30" s="17" t="s">
        <v>391</v>
      </c>
      <c r="O30" s="18" t="s">
        <v>392</v>
      </c>
      <c r="P30" s="19">
        <f t="shared" si="3"/>
        <v>18357.411735230526</v>
      </c>
      <c r="Q30" s="31" t="s">
        <v>533</v>
      </c>
    </row>
    <row r="31" spans="1:17" x14ac:dyDescent="0.25">
      <c r="A31" s="25" t="s">
        <v>88</v>
      </c>
      <c r="B31" s="25" t="s">
        <v>89</v>
      </c>
      <c r="C31" s="19">
        <v>16548.81340198062</v>
      </c>
      <c r="D31" s="19">
        <f t="shared" si="0"/>
        <v>17485.476240532724</v>
      </c>
      <c r="F31" s="20" t="s">
        <v>34</v>
      </c>
      <c r="G31" s="20" t="s">
        <v>35</v>
      </c>
      <c r="H31" s="20" t="s">
        <v>345</v>
      </c>
      <c r="I31" s="20" t="s">
        <v>346</v>
      </c>
      <c r="J31" s="21">
        <v>264984</v>
      </c>
      <c r="K31" s="22">
        <f t="shared" si="1"/>
        <v>1</v>
      </c>
      <c r="L31" s="19">
        <f t="shared" si="2"/>
        <v>22892.217150373912</v>
      </c>
      <c r="N31" s="17" t="s">
        <v>369</v>
      </c>
      <c r="O31" s="18" t="s">
        <v>370</v>
      </c>
      <c r="P31" s="19">
        <f t="shared" si="3"/>
        <v>16636.750300509844</v>
      </c>
      <c r="Q31" s="31" t="s">
        <v>533</v>
      </c>
    </row>
    <row r="32" spans="1:17" x14ac:dyDescent="0.25">
      <c r="A32" s="25" t="s">
        <v>90</v>
      </c>
      <c r="B32" s="25" t="s">
        <v>91</v>
      </c>
      <c r="C32" s="19">
        <v>16962.452404937801</v>
      </c>
      <c r="D32" s="19">
        <f t="shared" si="0"/>
        <v>17922.527211057281</v>
      </c>
      <c r="F32" s="20" t="s">
        <v>36</v>
      </c>
      <c r="G32" s="20" t="s">
        <v>37</v>
      </c>
      <c r="H32" s="20" t="s">
        <v>347</v>
      </c>
      <c r="I32" s="20" t="s">
        <v>348</v>
      </c>
      <c r="J32" s="21">
        <v>589214</v>
      </c>
      <c r="K32" s="22">
        <f t="shared" si="1"/>
        <v>1</v>
      </c>
      <c r="L32" s="19">
        <f t="shared" si="2"/>
        <v>47545.135760202051</v>
      </c>
      <c r="N32" s="17" t="s">
        <v>409</v>
      </c>
      <c r="O32" s="18" t="s">
        <v>410</v>
      </c>
      <c r="P32" s="19">
        <f t="shared" si="3"/>
        <v>9508.6438367707124</v>
      </c>
      <c r="Q32" s="31" t="s">
        <v>533</v>
      </c>
    </row>
    <row r="33" spans="1:18" x14ac:dyDescent="0.25">
      <c r="A33" s="25" t="s">
        <v>92</v>
      </c>
      <c r="B33" s="25" t="s">
        <v>93</v>
      </c>
      <c r="C33" s="19">
        <v>20956.263233831036</v>
      </c>
      <c r="D33" s="19">
        <f t="shared" si="0"/>
        <v>22142.387732865871</v>
      </c>
      <c r="F33" s="20" t="s">
        <v>262</v>
      </c>
      <c r="G33" s="20" t="s">
        <v>263</v>
      </c>
      <c r="H33" s="20" t="s">
        <v>349</v>
      </c>
      <c r="I33" s="20" t="s">
        <v>350</v>
      </c>
      <c r="J33" s="21">
        <v>211439</v>
      </c>
      <c r="K33" s="22">
        <f t="shared" si="1"/>
        <v>1</v>
      </c>
      <c r="L33" s="19">
        <f t="shared" si="2"/>
        <v>17196.114455801962</v>
      </c>
      <c r="N33" s="17" t="s">
        <v>393</v>
      </c>
      <c r="O33" s="18" t="s">
        <v>394</v>
      </c>
      <c r="P33" s="19">
        <f t="shared" si="3"/>
        <v>28514.268923838936</v>
      </c>
      <c r="Q33" s="31" t="s">
        <v>533</v>
      </c>
    </row>
    <row r="34" spans="1:18" x14ac:dyDescent="0.25">
      <c r="A34" s="25" t="s">
        <v>94</v>
      </c>
      <c r="B34" s="25" t="s">
        <v>95</v>
      </c>
      <c r="C34" s="19">
        <v>12416.933494677971</v>
      </c>
      <c r="D34" s="19">
        <f t="shared" si="0"/>
        <v>13119.731930476744</v>
      </c>
      <c r="F34" s="20" t="s">
        <v>268</v>
      </c>
      <c r="G34" s="20" t="s">
        <v>269</v>
      </c>
      <c r="H34" s="20" t="s">
        <v>351</v>
      </c>
      <c r="I34" s="20" t="s">
        <v>352</v>
      </c>
      <c r="J34" s="21">
        <v>351592</v>
      </c>
      <c r="K34" s="22">
        <f t="shared" si="1"/>
        <v>1</v>
      </c>
      <c r="L34" s="19">
        <f t="shared" si="2"/>
        <v>31071.665172057852</v>
      </c>
      <c r="N34" s="17" t="s">
        <v>411</v>
      </c>
      <c r="O34" s="18" t="s">
        <v>412</v>
      </c>
      <c r="P34" s="19">
        <f t="shared" si="3"/>
        <v>16269.567316643403</v>
      </c>
      <c r="Q34" s="31" t="s">
        <v>533</v>
      </c>
    </row>
    <row r="35" spans="1:18" x14ac:dyDescent="0.25">
      <c r="A35" s="25" t="s">
        <v>98</v>
      </c>
      <c r="B35" s="25" t="s">
        <v>99</v>
      </c>
      <c r="C35" s="19">
        <v>14857.596138768014</v>
      </c>
      <c r="D35" s="19">
        <f t="shared" si="0"/>
        <v>15698.536080222284</v>
      </c>
      <c r="F35" s="20" t="s">
        <v>266</v>
      </c>
      <c r="G35" s="20" t="s">
        <v>267</v>
      </c>
      <c r="H35" s="20" t="s">
        <v>353</v>
      </c>
      <c r="I35" s="20" t="s">
        <v>354</v>
      </c>
      <c r="J35" s="21">
        <v>798786</v>
      </c>
      <c r="K35" s="22">
        <f t="shared" si="1"/>
        <v>1</v>
      </c>
      <c r="L35" s="19">
        <f t="shared" si="2"/>
        <v>64448.992325286461</v>
      </c>
      <c r="N35" s="17" t="s">
        <v>341</v>
      </c>
      <c r="O35" s="18" t="s">
        <v>342</v>
      </c>
      <c r="P35" s="19">
        <f t="shared" si="3"/>
        <v>23080.402798670624</v>
      </c>
      <c r="Q35" s="31" t="s">
        <v>533</v>
      </c>
    </row>
    <row r="36" spans="1:18" x14ac:dyDescent="0.25">
      <c r="A36" s="25" t="s">
        <v>102</v>
      </c>
      <c r="B36" s="25" t="s">
        <v>103</v>
      </c>
      <c r="C36" s="19">
        <v>13730.181845003057</v>
      </c>
      <c r="D36" s="19">
        <f t="shared" si="0"/>
        <v>14507.31013743023</v>
      </c>
      <c r="F36" s="20" t="s">
        <v>260</v>
      </c>
      <c r="G36" s="20" t="s">
        <v>261</v>
      </c>
      <c r="H36" s="20" t="s">
        <v>355</v>
      </c>
      <c r="I36" s="20" t="s">
        <v>356</v>
      </c>
      <c r="J36" s="21">
        <v>542128</v>
      </c>
      <c r="K36" s="22">
        <f t="shared" si="1"/>
        <v>1</v>
      </c>
      <c r="L36" s="19">
        <f t="shared" si="2"/>
        <v>44326.746736029912</v>
      </c>
      <c r="N36" s="17" t="s">
        <v>433</v>
      </c>
      <c r="O36" s="18" t="s">
        <v>434</v>
      </c>
      <c r="P36" s="19">
        <f t="shared" si="3"/>
        <v>9203.0306353955784</v>
      </c>
      <c r="Q36" s="31" t="s">
        <v>533</v>
      </c>
    </row>
    <row r="37" spans="1:18" x14ac:dyDescent="0.25">
      <c r="A37" s="25" t="s">
        <v>60</v>
      </c>
      <c r="B37" s="25" t="s">
        <v>61</v>
      </c>
      <c r="C37" s="19">
        <v>15488.278680320251</v>
      </c>
      <c r="D37" s="19">
        <f t="shared" si="0"/>
        <v>16364.915253626377</v>
      </c>
      <c r="F37" s="20" t="s">
        <v>24</v>
      </c>
      <c r="G37" s="20" t="s">
        <v>25</v>
      </c>
      <c r="H37" s="20" t="s">
        <v>355</v>
      </c>
      <c r="I37" s="20" t="s">
        <v>356</v>
      </c>
      <c r="J37" s="21">
        <v>51282</v>
      </c>
      <c r="K37" s="22">
        <f t="shared" si="1"/>
        <v>8.2631604389229951E-2</v>
      </c>
      <c r="L37" s="19">
        <f t="shared" si="2"/>
        <v>3813.2519395270874</v>
      </c>
      <c r="N37" s="17" t="s">
        <v>349</v>
      </c>
      <c r="O37" s="18" t="s">
        <v>350</v>
      </c>
      <c r="P37" s="19">
        <f t="shared" si="3"/>
        <v>17196.114455801962</v>
      </c>
      <c r="Q37" s="31" t="s">
        <v>533</v>
      </c>
    </row>
    <row r="38" spans="1:18" x14ac:dyDescent="0.25">
      <c r="A38" s="25" t="s">
        <v>48</v>
      </c>
      <c r="B38" s="25" t="s">
        <v>49</v>
      </c>
      <c r="C38" s="19">
        <v>14311.579236298909</v>
      </c>
      <c r="D38" s="19">
        <f t="shared" si="0"/>
        <v>15121.614621073426</v>
      </c>
      <c r="F38" s="20" t="s">
        <v>264</v>
      </c>
      <c r="G38" s="20" t="s">
        <v>265</v>
      </c>
      <c r="H38" s="20" t="s">
        <v>357</v>
      </c>
      <c r="I38" s="20" t="s">
        <v>358</v>
      </c>
      <c r="J38" s="21">
        <v>441290</v>
      </c>
      <c r="K38" s="22">
        <f t="shared" si="1"/>
        <v>1</v>
      </c>
      <c r="L38" s="19">
        <f t="shared" si="2"/>
        <v>33726.239911838027</v>
      </c>
      <c r="N38" s="17" t="s">
        <v>343</v>
      </c>
      <c r="O38" s="18" t="s">
        <v>344</v>
      </c>
      <c r="P38" s="19">
        <f t="shared" si="3"/>
        <v>27442.794064744561</v>
      </c>
      <c r="Q38" s="31" t="s">
        <v>533</v>
      </c>
    </row>
    <row r="39" spans="1:18" x14ac:dyDescent="0.25">
      <c r="A39" s="25" t="s">
        <v>52</v>
      </c>
      <c r="B39" s="25" t="s">
        <v>53</v>
      </c>
      <c r="C39" s="19">
        <v>12072.092574663771</v>
      </c>
      <c r="D39" s="19">
        <f t="shared" si="0"/>
        <v>12755.373014389741</v>
      </c>
      <c r="F39" s="20" t="s">
        <v>26</v>
      </c>
      <c r="G39" s="20" t="s">
        <v>27</v>
      </c>
      <c r="H39" s="20" t="s">
        <v>359</v>
      </c>
      <c r="I39" s="20" t="s">
        <v>360</v>
      </c>
      <c r="J39" s="21">
        <v>129759</v>
      </c>
      <c r="K39" s="22">
        <f t="shared" si="1"/>
        <v>1</v>
      </c>
      <c r="L39" s="19">
        <f t="shared" si="2"/>
        <v>12078.4982102751</v>
      </c>
      <c r="N39" s="17" t="s">
        <v>313</v>
      </c>
      <c r="O39" s="18" t="s">
        <v>314</v>
      </c>
      <c r="P39" s="19">
        <f t="shared" si="3"/>
        <v>24041.881779934072</v>
      </c>
      <c r="Q39" s="31" t="s">
        <v>533</v>
      </c>
      <c r="R39" s="29"/>
    </row>
    <row r="40" spans="1:18" x14ac:dyDescent="0.25">
      <c r="A40" s="25" t="s">
        <v>112</v>
      </c>
      <c r="B40" s="25" t="s">
        <v>113</v>
      </c>
      <c r="C40" s="19">
        <v>20343.640869435858</v>
      </c>
      <c r="D40" s="19">
        <f t="shared" ref="D40:D71" si="4">C40*(1+$C$4)</f>
        <v>21495.090942645926</v>
      </c>
      <c r="F40" s="20" t="s">
        <v>228</v>
      </c>
      <c r="G40" s="20" t="s">
        <v>229</v>
      </c>
      <c r="H40" s="20" t="s">
        <v>361</v>
      </c>
      <c r="I40" s="20" t="s">
        <v>362</v>
      </c>
      <c r="J40" s="21">
        <v>152452</v>
      </c>
      <c r="K40" s="22">
        <f t="shared" ref="K40:K71" si="5">J40/SUMIF(G:G,G40,J:J)</f>
        <v>1</v>
      </c>
      <c r="L40" s="19">
        <f t="shared" ref="L40:L71" si="6">IFERROR(INDEX($D$8:$D$159,MATCH($F40,$A$8:$A$159,0),1),0)*$K40</f>
        <v>17034.132390734816</v>
      </c>
      <c r="N40" s="17" t="s">
        <v>315</v>
      </c>
      <c r="O40" s="18" t="s">
        <v>316</v>
      </c>
      <c r="P40" s="19">
        <f t="shared" ref="P40:P71" si="7">SUMIF($H$8:$H$191,$N40,$L$8:$L$191)</f>
        <v>25038.38530896898</v>
      </c>
      <c r="Q40" s="31" t="s">
        <v>533</v>
      </c>
    </row>
    <row r="41" spans="1:18" x14ac:dyDescent="0.25">
      <c r="A41" s="25" t="s">
        <v>116</v>
      </c>
      <c r="B41" s="25" t="s">
        <v>117</v>
      </c>
      <c r="C41" s="19">
        <v>7574.8132819276952</v>
      </c>
      <c r="D41" s="19">
        <f t="shared" si="4"/>
        <v>8003.5477136848031</v>
      </c>
      <c r="F41" s="20" t="s">
        <v>236</v>
      </c>
      <c r="G41" s="20" t="s">
        <v>237</v>
      </c>
      <c r="H41" s="20" t="s">
        <v>363</v>
      </c>
      <c r="I41" s="20" t="s">
        <v>364</v>
      </c>
      <c r="J41" s="21">
        <v>159713</v>
      </c>
      <c r="K41" s="22">
        <f t="shared" si="5"/>
        <v>0.57888212715522713</v>
      </c>
      <c r="L41" s="19">
        <f t="shared" si="6"/>
        <v>15302.949575431841</v>
      </c>
      <c r="N41" s="17" t="s">
        <v>317</v>
      </c>
      <c r="O41" s="18" t="s">
        <v>318</v>
      </c>
      <c r="P41" s="19">
        <f t="shared" si="7"/>
        <v>13994.082314373156</v>
      </c>
      <c r="Q41" s="31" t="s">
        <v>533</v>
      </c>
    </row>
    <row r="42" spans="1:18" x14ac:dyDescent="0.25">
      <c r="A42" s="25" t="s">
        <v>118</v>
      </c>
      <c r="B42" s="25" t="s">
        <v>119</v>
      </c>
      <c r="C42" s="19">
        <v>10559.556376719233</v>
      </c>
      <c r="D42" s="19">
        <f t="shared" si="4"/>
        <v>11157.227267641541</v>
      </c>
      <c r="F42" s="20" t="s">
        <v>236</v>
      </c>
      <c r="G42" s="20" t="s">
        <v>237</v>
      </c>
      <c r="H42" s="20" t="s">
        <v>365</v>
      </c>
      <c r="I42" s="20" t="s">
        <v>366</v>
      </c>
      <c r="J42" s="21">
        <v>116186</v>
      </c>
      <c r="K42" s="22">
        <f t="shared" si="5"/>
        <v>0.42111787284477292</v>
      </c>
      <c r="L42" s="19">
        <f t="shared" si="6"/>
        <v>11132.396857933441</v>
      </c>
      <c r="N42" s="17" t="s">
        <v>319</v>
      </c>
      <c r="O42" s="18" t="s">
        <v>320</v>
      </c>
      <c r="P42" s="19">
        <f t="shared" si="7"/>
        <v>14028.495726233965</v>
      </c>
      <c r="Q42" s="31" t="s">
        <v>533</v>
      </c>
    </row>
    <row r="43" spans="1:18" x14ac:dyDescent="0.25">
      <c r="A43" s="25" t="s">
        <v>120</v>
      </c>
      <c r="B43" s="25" t="s">
        <v>121</v>
      </c>
      <c r="C43" s="19">
        <v>11150.631249841397</v>
      </c>
      <c r="D43" s="19">
        <f t="shared" si="4"/>
        <v>11781.75697858242</v>
      </c>
      <c r="F43" s="20" t="s">
        <v>234</v>
      </c>
      <c r="G43" s="20" t="s">
        <v>235</v>
      </c>
      <c r="H43" s="20" t="s">
        <v>367</v>
      </c>
      <c r="I43" s="20" t="s">
        <v>368</v>
      </c>
      <c r="J43" s="21">
        <v>181095</v>
      </c>
      <c r="K43" s="22">
        <f t="shared" si="5"/>
        <v>1</v>
      </c>
      <c r="L43" s="19">
        <f t="shared" si="6"/>
        <v>18090.810403184172</v>
      </c>
      <c r="N43" s="17" t="s">
        <v>345</v>
      </c>
      <c r="O43" s="18" t="s">
        <v>346</v>
      </c>
      <c r="P43" s="19">
        <f t="shared" si="7"/>
        <v>22892.217150373912</v>
      </c>
      <c r="Q43" s="31" t="s">
        <v>533</v>
      </c>
    </row>
    <row r="44" spans="1:18" x14ac:dyDescent="0.25">
      <c r="A44" s="25" t="s">
        <v>124</v>
      </c>
      <c r="B44" s="25" t="s">
        <v>125</v>
      </c>
      <c r="C44" s="19">
        <v>10034.713243142436</v>
      </c>
      <c r="D44" s="19">
        <f t="shared" si="4"/>
        <v>10602.678012704298</v>
      </c>
      <c r="F44" s="20" t="s">
        <v>30</v>
      </c>
      <c r="G44" s="20" t="s">
        <v>31</v>
      </c>
      <c r="H44" s="20" t="s">
        <v>369</v>
      </c>
      <c r="I44" s="20" t="s">
        <v>370</v>
      </c>
      <c r="J44" s="21">
        <v>209397</v>
      </c>
      <c r="K44" s="22">
        <f t="shared" si="5"/>
        <v>1</v>
      </c>
      <c r="L44" s="19">
        <f t="shared" si="6"/>
        <v>16636.750300509844</v>
      </c>
      <c r="N44" s="17" t="s">
        <v>347</v>
      </c>
      <c r="O44" s="18" t="s">
        <v>348</v>
      </c>
      <c r="P44" s="19">
        <f t="shared" si="7"/>
        <v>47545.135760202051</v>
      </c>
      <c r="Q44" s="31" t="s">
        <v>533</v>
      </c>
    </row>
    <row r="45" spans="1:18" x14ac:dyDescent="0.25">
      <c r="A45" s="25" t="s">
        <v>126</v>
      </c>
      <c r="B45" s="25" t="s">
        <v>127</v>
      </c>
      <c r="C45" s="19">
        <v>9810.2871129189334</v>
      </c>
      <c r="D45" s="19">
        <f t="shared" si="4"/>
        <v>10365.549363510145</v>
      </c>
      <c r="F45" s="20" t="s">
        <v>240</v>
      </c>
      <c r="G45" s="20" t="s">
        <v>241</v>
      </c>
      <c r="H45" s="20" t="s">
        <v>371</v>
      </c>
      <c r="I45" s="20" t="s">
        <v>372</v>
      </c>
      <c r="J45" s="21">
        <v>324336</v>
      </c>
      <c r="K45" s="22">
        <f t="shared" si="5"/>
        <v>1</v>
      </c>
      <c r="L45" s="19">
        <f t="shared" si="6"/>
        <v>31702.604069521618</v>
      </c>
      <c r="N45" s="17" t="s">
        <v>321</v>
      </c>
      <c r="O45" s="18" t="s">
        <v>322</v>
      </c>
      <c r="P45" s="19">
        <f t="shared" si="7"/>
        <v>25817.594862381982</v>
      </c>
      <c r="Q45" s="31" t="s">
        <v>533</v>
      </c>
    </row>
    <row r="46" spans="1:18" x14ac:dyDescent="0.25">
      <c r="A46" s="25" t="s">
        <v>130</v>
      </c>
      <c r="B46" s="25" t="s">
        <v>131</v>
      </c>
      <c r="C46" s="19">
        <v>9157.6343477028513</v>
      </c>
      <c r="D46" s="19">
        <f t="shared" si="4"/>
        <v>9675.956451782833</v>
      </c>
      <c r="F46" s="20" t="s">
        <v>146</v>
      </c>
      <c r="G46" s="20" t="s">
        <v>147</v>
      </c>
      <c r="H46" s="20" t="s">
        <v>373</v>
      </c>
      <c r="I46" s="20" t="s">
        <v>374</v>
      </c>
      <c r="J46" s="21">
        <v>386667</v>
      </c>
      <c r="K46" s="22">
        <f t="shared" si="5"/>
        <v>1</v>
      </c>
      <c r="L46" s="19">
        <f t="shared" si="6"/>
        <v>28748.175612508552</v>
      </c>
      <c r="N46" s="17" t="s">
        <v>351</v>
      </c>
      <c r="O46" s="18" t="s">
        <v>352</v>
      </c>
      <c r="P46" s="19">
        <f t="shared" si="7"/>
        <v>31071.665172057852</v>
      </c>
      <c r="Q46" s="31" t="s">
        <v>533</v>
      </c>
    </row>
    <row r="47" spans="1:18" x14ac:dyDescent="0.25">
      <c r="A47" s="25" t="s">
        <v>64</v>
      </c>
      <c r="B47" s="25" t="s">
        <v>65</v>
      </c>
      <c r="C47" s="19">
        <v>17592.835820610642</v>
      </c>
      <c r="D47" s="19">
        <f t="shared" si="4"/>
        <v>18588.590328057206</v>
      </c>
      <c r="F47" s="20" t="s">
        <v>150</v>
      </c>
      <c r="G47" s="20" t="s">
        <v>151</v>
      </c>
      <c r="H47" s="20" t="s">
        <v>373</v>
      </c>
      <c r="I47" s="20" t="s">
        <v>374</v>
      </c>
      <c r="J47" s="21">
        <v>343823</v>
      </c>
      <c r="K47" s="22">
        <f t="shared" si="5"/>
        <v>1</v>
      </c>
      <c r="L47" s="19">
        <f t="shared" si="6"/>
        <v>28567.697561521203</v>
      </c>
      <c r="N47" s="17" t="s">
        <v>423</v>
      </c>
      <c r="O47" s="18" t="s">
        <v>424</v>
      </c>
      <c r="P47" s="19">
        <f t="shared" si="7"/>
        <v>22133.485826484801</v>
      </c>
      <c r="Q47" s="31" t="s">
        <v>533</v>
      </c>
    </row>
    <row r="48" spans="1:18" x14ac:dyDescent="0.25">
      <c r="A48" s="25" t="s">
        <v>132</v>
      </c>
      <c r="B48" s="25" t="s">
        <v>133</v>
      </c>
      <c r="C48" s="19">
        <v>21506.684533805026</v>
      </c>
      <c r="D48" s="19">
        <f t="shared" si="4"/>
        <v>22723.962878418391</v>
      </c>
      <c r="F48" s="20" t="s">
        <v>232</v>
      </c>
      <c r="G48" s="20" t="s">
        <v>233</v>
      </c>
      <c r="H48" s="20" t="s">
        <v>375</v>
      </c>
      <c r="I48" s="20" t="s">
        <v>376</v>
      </c>
      <c r="J48" s="21">
        <v>500474</v>
      </c>
      <c r="K48" s="22">
        <f t="shared" si="5"/>
        <v>1</v>
      </c>
      <c r="L48" s="19">
        <f t="shared" si="6"/>
        <v>50601.109657420602</v>
      </c>
      <c r="N48" s="17" t="s">
        <v>425</v>
      </c>
      <c r="O48" s="18" t="s">
        <v>426</v>
      </c>
      <c r="P48" s="19">
        <f t="shared" si="7"/>
        <v>28134.912568543165</v>
      </c>
      <c r="Q48" s="31" t="s">
        <v>533</v>
      </c>
    </row>
    <row r="49" spans="1:17" x14ac:dyDescent="0.25">
      <c r="A49" s="25" t="s">
        <v>136</v>
      </c>
      <c r="B49" s="25" t="s">
        <v>137</v>
      </c>
      <c r="C49" s="19">
        <v>15913.840785492888</v>
      </c>
      <c r="D49" s="19">
        <f t="shared" si="4"/>
        <v>16814.564173951785</v>
      </c>
      <c r="F49" s="20" t="s">
        <v>188</v>
      </c>
      <c r="G49" s="20" t="s">
        <v>189</v>
      </c>
      <c r="H49" s="20" t="s">
        <v>377</v>
      </c>
      <c r="I49" s="20" t="s">
        <v>378</v>
      </c>
      <c r="J49" s="21">
        <v>288248</v>
      </c>
      <c r="K49" s="22">
        <f t="shared" si="5"/>
        <v>1</v>
      </c>
      <c r="L49" s="19">
        <f t="shared" si="6"/>
        <v>25191.237519245838</v>
      </c>
      <c r="N49" s="17" t="s">
        <v>427</v>
      </c>
      <c r="O49" s="18" t="s">
        <v>428</v>
      </c>
      <c r="P49" s="19">
        <f t="shared" si="7"/>
        <v>26637.561288817447</v>
      </c>
      <c r="Q49" s="31" t="s">
        <v>533</v>
      </c>
    </row>
    <row r="50" spans="1:17" x14ac:dyDescent="0.25">
      <c r="A50" s="25" t="s">
        <v>140</v>
      </c>
      <c r="B50" s="25" t="s">
        <v>141</v>
      </c>
      <c r="C50" s="19">
        <v>19566.573981850943</v>
      </c>
      <c r="D50" s="19">
        <f t="shared" si="4"/>
        <v>20674.042069223706</v>
      </c>
      <c r="F50" s="20" t="s">
        <v>192</v>
      </c>
      <c r="G50" s="20" t="s">
        <v>193</v>
      </c>
      <c r="H50" s="20" t="s">
        <v>379</v>
      </c>
      <c r="I50" s="20" t="s">
        <v>380</v>
      </c>
      <c r="J50" s="21">
        <v>190708</v>
      </c>
      <c r="K50" s="22">
        <f t="shared" si="5"/>
        <v>1</v>
      </c>
      <c r="L50" s="19">
        <f t="shared" si="6"/>
        <v>15694.923640533838</v>
      </c>
      <c r="N50" s="17" t="s">
        <v>439</v>
      </c>
      <c r="O50" s="18" t="s">
        <v>440</v>
      </c>
      <c r="P50" s="19">
        <f t="shared" si="7"/>
        <v>10275.876709742395</v>
      </c>
      <c r="Q50" s="31" t="s">
        <v>533</v>
      </c>
    </row>
    <row r="51" spans="1:17" x14ac:dyDescent="0.25">
      <c r="A51" s="25" t="s">
        <v>142</v>
      </c>
      <c r="B51" s="25" t="s">
        <v>143</v>
      </c>
      <c r="C51" s="19">
        <v>12515.56925320009</v>
      </c>
      <c r="D51" s="19">
        <f t="shared" si="4"/>
        <v>13223.950472931216</v>
      </c>
      <c r="F51" s="20" t="s">
        <v>200</v>
      </c>
      <c r="G51" s="20" t="s">
        <v>201</v>
      </c>
      <c r="H51" s="20" t="s">
        <v>381</v>
      </c>
      <c r="I51" s="20" t="s">
        <v>382</v>
      </c>
      <c r="J51" s="21">
        <v>237628</v>
      </c>
      <c r="K51" s="22">
        <f t="shared" si="5"/>
        <v>1</v>
      </c>
      <c r="L51" s="19">
        <f t="shared" si="6"/>
        <v>20775.612458558495</v>
      </c>
      <c r="N51" s="17" t="s">
        <v>441</v>
      </c>
      <c r="O51" s="18" t="s">
        <v>442</v>
      </c>
      <c r="P51" s="19">
        <f t="shared" si="7"/>
        <v>9749.4154100154446</v>
      </c>
      <c r="Q51" s="31" t="s">
        <v>533</v>
      </c>
    </row>
    <row r="52" spans="1:17" x14ac:dyDescent="0.25">
      <c r="A52" s="25" t="s">
        <v>96</v>
      </c>
      <c r="B52" s="25" t="s">
        <v>97</v>
      </c>
      <c r="C52" s="19">
        <v>47549.364780391537</v>
      </c>
      <c r="D52" s="19">
        <f t="shared" si="4"/>
        <v>50240.658826961699</v>
      </c>
      <c r="F52" s="20" t="s">
        <v>204</v>
      </c>
      <c r="G52" s="20" t="s">
        <v>205</v>
      </c>
      <c r="H52" s="20" t="s">
        <v>383</v>
      </c>
      <c r="I52" s="20" t="s">
        <v>384</v>
      </c>
      <c r="J52" s="21">
        <v>223659</v>
      </c>
      <c r="K52" s="22">
        <f t="shared" si="5"/>
        <v>1</v>
      </c>
      <c r="L52" s="19">
        <f t="shared" si="6"/>
        <v>19940.479364582836</v>
      </c>
      <c r="N52" s="17" t="s">
        <v>443</v>
      </c>
      <c r="O52" s="18" t="s">
        <v>444</v>
      </c>
      <c r="P52" s="19">
        <f t="shared" si="7"/>
        <v>16329.215808889034</v>
      </c>
      <c r="Q52" s="31" t="s">
        <v>533</v>
      </c>
    </row>
    <row r="53" spans="1:17" x14ac:dyDescent="0.25">
      <c r="A53" s="25" t="s">
        <v>146</v>
      </c>
      <c r="B53" s="25" t="s">
        <v>147</v>
      </c>
      <c r="C53" s="19">
        <v>27208.191948238265</v>
      </c>
      <c r="D53" s="19">
        <f t="shared" si="4"/>
        <v>28748.175612508552</v>
      </c>
      <c r="F53" s="20" t="s">
        <v>208</v>
      </c>
      <c r="G53" s="20" t="s">
        <v>209</v>
      </c>
      <c r="H53" s="20" t="s">
        <v>385</v>
      </c>
      <c r="I53" s="20" t="s">
        <v>386</v>
      </c>
      <c r="J53" s="21">
        <v>262697</v>
      </c>
      <c r="K53" s="22">
        <f t="shared" si="5"/>
        <v>1</v>
      </c>
      <c r="L53" s="19">
        <f t="shared" si="6"/>
        <v>24302.727883740543</v>
      </c>
      <c r="N53" s="17" t="s">
        <v>445</v>
      </c>
      <c r="O53" s="18" t="s">
        <v>446</v>
      </c>
      <c r="P53" s="19">
        <f t="shared" si="7"/>
        <v>16916.82269846573</v>
      </c>
      <c r="Q53" s="31" t="s">
        <v>533</v>
      </c>
    </row>
    <row r="54" spans="1:17" x14ac:dyDescent="0.25">
      <c r="A54" s="25" t="s">
        <v>150</v>
      </c>
      <c r="B54" s="25" t="s">
        <v>151</v>
      </c>
      <c r="C54" s="19">
        <v>27037.38175423169</v>
      </c>
      <c r="D54" s="19">
        <f t="shared" si="4"/>
        <v>28567.697561521203</v>
      </c>
      <c r="F54" s="20" t="s">
        <v>212</v>
      </c>
      <c r="G54" s="20" t="s">
        <v>213</v>
      </c>
      <c r="H54" s="20" t="s">
        <v>387</v>
      </c>
      <c r="I54" s="20" t="s">
        <v>388</v>
      </c>
      <c r="J54" s="21">
        <v>294197</v>
      </c>
      <c r="K54" s="22">
        <f t="shared" si="5"/>
        <v>1</v>
      </c>
      <c r="L54" s="19">
        <f t="shared" si="6"/>
        <v>24684.549248256168</v>
      </c>
      <c r="N54" s="17" t="s">
        <v>447</v>
      </c>
      <c r="O54" s="18" t="s">
        <v>448</v>
      </c>
      <c r="P54" s="19">
        <f t="shared" si="7"/>
        <v>11731.780693576624</v>
      </c>
      <c r="Q54" s="31" t="s">
        <v>533</v>
      </c>
    </row>
    <row r="55" spans="1:17" x14ac:dyDescent="0.25">
      <c r="A55" s="25" t="s">
        <v>154</v>
      </c>
      <c r="B55" s="25" t="s">
        <v>155</v>
      </c>
      <c r="C55" s="19">
        <v>23315.967987261902</v>
      </c>
      <c r="D55" s="19">
        <f t="shared" si="4"/>
        <v>24635.651775340924</v>
      </c>
      <c r="F55" s="20" t="s">
        <v>216</v>
      </c>
      <c r="G55" s="20" t="s">
        <v>217</v>
      </c>
      <c r="H55" s="20" t="s">
        <v>389</v>
      </c>
      <c r="I55" s="20" t="s">
        <v>390</v>
      </c>
      <c r="J55" s="21">
        <v>227117</v>
      </c>
      <c r="K55" s="22">
        <f t="shared" si="5"/>
        <v>1</v>
      </c>
      <c r="L55" s="19">
        <f t="shared" si="6"/>
        <v>19469.761463881456</v>
      </c>
      <c r="N55" s="17" t="s">
        <v>449</v>
      </c>
      <c r="O55" s="18" t="s">
        <v>450</v>
      </c>
      <c r="P55" s="19">
        <f t="shared" si="7"/>
        <v>24287.351270971754</v>
      </c>
      <c r="Q55" s="31" t="s">
        <v>533</v>
      </c>
    </row>
    <row r="56" spans="1:17" x14ac:dyDescent="0.25">
      <c r="A56" s="25" t="s">
        <v>158</v>
      </c>
      <c r="B56" s="25" t="s">
        <v>159</v>
      </c>
      <c r="C56" s="19">
        <v>45964.273167319414</v>
      </c>
      <c r="D56" s="19">
        <f t="shared" si="4"/>
        <v>48565.851028589692</v>
      </c>
      <c r="F56" s="20" t="s">
        <v>220</v>
      </c>
      <c r="G56" s="20" t="s">
        <v>221</v>
      </c>
      <c r="H56" s="20" t="s">
        <v>391</v>
      </c>
      <c r="I56" s="20" t="s">
        <v>392</v>
      </c>
      <c r="J56" s="21">
        <v>237579</v>
      </c>
      <c r="K56" s="22">
        <f t="shared" si="5"/>
        <v>1</v>
      </c>
      <c r="L56" s="19">
        <f t="shared" si="6"/>
        <v>18357.411735230526</v>
      </c>
      <c r="N56" s="17" t="s">
        <v>453</v>
      </c>
      <c r="O56" s="18" t="s">
        <v>454</v>
      </c>
      <c r="P56" s="19">
        <f t="shared" si="7"/>
        <v>61416.005117963141</v>
      </c>
      <c r="Q56" s="31" t="s">
        <v>532</v>
      </c>
    </row>
    <row r="57" spans="1:17" x14ac:dyDescent="0.25">
      <c r="A57" s="25" t="s">
        <v>162</v>
      </c>
      <c r="B57" s="25" t="s">
        <v>163</v>
      </c>
      <c r="C57" s="19">
        <v>189.38017673599381</v>
      </c>
      <c r="D57" s="19">
        <f t="shared" si="4"/>
        <v>200.09909473925106</v>
      </c>
      <c r="F57" s="20" t="s">
        <v>224</v>
      </c>
      <c r="G57" s="20" t="s">
        <v>225</v>
      </c>
      <c r="H57" s="20" t="s">
        <v>393</v>
      </c>
      <c r="I57" s="20" t="s">
        <v>394</v>
      </c>
      <c r="J57" s="21">
        <v>330712</v>
      </c>
      <c r="K57" s="22">
        <f t="shared" si="5"/>
        <v>1</v>
      </c>
      <c r="L57" s="19">
        <f t="shared" si="6"/>
        <v>28514.268923838936</v>
      </c>
      <c r="N57" s="17" t="s">
        <v>455</v>
      </c>
      <c r="O57" s="18" t="s">
        <v>456</v>
      </c>
      <c r="P57" s="19">
        <f t="shared" si="7"/>
        <v>42566.409715571586</v>
      </c>
      <c r="Q57" s="31" t="s">
        <v>533</v>
      </c>
    </row>
    <row r="58" spans="1:17" x14ac:dyDescent="0.25">
      <c r="A58" s="25" t="s">
        <v>166</v>
      </c>
      <c r="B58" s="25" t="s">
        <v>167</v>
      </c>
      <c r="C58" s="19">
        <v>34194.38851028544</v>
      </c>
      <c r="D58" s="19">
        <f t="shared" si="4"/>
        <v>36129.790899967593</v>
      </c>
      <c r="F58" s="20" t="s">
        <v>196</v>
      </c>
      <c r="G58" s="20" t="s">
        <v>197</v>
      </c>
      <c r="H58" s="20" t="s">
        <v>395</v>
      </c>
      <c r="I58" s="20" t="s">
        <v>396</v>
      </c>
      <c r="J58" s="21">
        <v>555741</v>
      </c>
      <c r="K58" s="22">
        <f t="shared" si="5"/>
        <v>1</v>
      </c>
      <c r="L58" s="19">
        <f t="shared" si="6"/>
        <v>49939.87506792917</v>
      </c>
      <c r="N58" s="17" t="s">
        <v>473</v>
      </c>
      <c r="O58" s="18" t="s">
        <v>474</v>
      </c>
      <c r="P58" s="19">
        <f t="shared" si="7"/>
        <v>32391.882602807334</v>
      </c>
      <c r="Q58" s="31" t="s">
        <v>533</v>
      </c>
    </row>
    <row r="59" spans="1:17" x14ac:dyDescent="0.25">
      <c r="A59" s="25" t="s">
        <v>68</v>
      </c>
      <c r="B59" s="25" t="s">
        <v>69</v>
      </c>
      <c r="C59" s="19">
        <v>12011.526161997153</v>
      </c>
      <c r="D59" s="19">
        <f t="shared" si="4"/>
        <v>12691.378542766191</v>
      </c>
      <c r="F59" s="20" t="s">
        <v>8</v>
      </c>
      <c r="G59" s="20" t="s">
        <v>9</v>
      </c>
      <c r="H59" s="20" t="s">
        <v>397</v>
      </c>
      <c r="I59" s="20" t="s">
        <v>398</v>
      </c>
      <c r="J59" s="21">
        <v>150030</v>
      </c>
      <c r="K59" s="22">
        <f t="shared" si="5"/>
        <v>1</v>
      </c>
      <c r="L59" s="19">
        <f t="shared" si="6"/>
        <v>14074.664477640257</v>
      </c>
      <c r="N59" s="17" t="s">
        <v>457</v>
      </c>
      <c r="O59" s="18" t="s">
        <v>458</v>
      </c>
      <c r="P59" s="19">
        <f t="shared" si="7"/>
        <v>44477.857396347114</v>
      </c>
      <c r="Q59" s="31" t="s">
        <v>533</v>
      </c>
    </row>
    <row r="60" spans="1:17" x14ac:dyDescent="0.25">
      <c r="A60" s="25" t="s">
        <v>72</v>
      </c>
      <c r="B60" s="25" t="s">
        <v>73</v>
      </c>
      <c r="C60" s="19">
        <v>19057.839742759279</v>
      </c>
      <c r="D60" s="19">
        <f t="shared" si="4"/>
        <v>20136.513472199455</v>
      </c>
      <c r="F60" s="20" t="s">
        <v>12</v>
      </c>
      <c r="G60" s="20" t="s">
        <v>13</v>
      </c>
      <c r="H60" s="20" t="s">
        <v>399</v>
      </c>
      <c r="I60" s="20" t="s">
        <v>400</v>
      </c>
      <c r="J60" s="21">
        <v>138381</v>
      </c>
      <c r="K60" s="22">
        <f t="shared" si="5"/>
        <v>1</v>
      </c>
      <c r="L60" s="19">
        <f t="shared" si="6"/>
        <v>16978.855942263992</v>
      </c>
      <c r="N60" s="17" t="s">
        <v>461</v>
      </c>
      <c r="O60" s="18" t="s">
        <v>462</v>
      </c>
      <c r="P60" s="19">
        <f t="shared" si="7"/>
        <v>30426.055686960772</v>
      </c>
      <c r="Q60" s="31" t="s">
        <v>533</v>
      </c>
    </row>
    <row r="61" spans="1:17" x14ac:dyDescent="0.25">
      <c r="A61" s="25" t="s">
        <v>100</v>
      </c>
      <c r="B61" s="25" t="s">
        <v>101</v>
      </c>
      <c r="C61" s="19">
        <v>26707.856980526456</v>
      </c>
      <c r="D61" s="19">
        <f t="shared" si="4"/>
        <v>28219.521685624251</v>
      </c>
      <c r="F61" s="20" t="s">
        <v>20</v>
      </c>
      <c r="G61" s="20" t="s">
        <v>21</v>
      </c>
      <c r="H61" s="20" t="s">
        <v>401</v>
      </c>
      <c r="I61" s="20" t="s">
        <v>402</v>
      </c>
      <c r="J61" s="21">
        <v>179497</v>
      </c>
      <c r="K61" s="22">
        <f t="shared" si="5"/>
        <v>0.14628026299919483</v>
      </c>
      <c r="L61" s="19">
        <f t="shared" si="6"/>
        <v>14906.835546821134</v>
      </c>
      <c r="N61" s="17" t="s">
        <v>475</v>
      </c>
      <c r="O61" s="18" t="s">
        <v>476</v>
      </c>
      <c r="P61" s="19">
        <f t="shared" si="7"/>
        <v>26337.459621268648</v>
      </c>
      <c r="Q61" s="31" t="s">
        <v>533</v>
      </c>
    </row>
    <row r="62" spans="1:17" x14ac:dyDescent="0.25">
      <c r="A62" s="25" t="s">
        <v>172</v>
      </c>
      <c r="B62" s="25" t="s">
        <v>173</v>
      </c>
      <c r="C62" s="19">
        <v>30817.785441810396</v>
      </c>
      <c r="D62" s="19">
        <f t="shared" si="4"/>
        <v>32562.072097816865</v>
      </c>
      <c r="F62" s="20" t="s">
        <v>20</v>
      </c>
      <c r="G62" s="20" t="s">
        <v>21</v>
      </c>
      <c r="H62" s="20" t="s">
        <v>403</v>
      </c>
      <c r="I62" s="20" t="s">
        <v>404</v>
      </c>
      <c r="J62" s="21">
        <v>384162</v>
      </c>
      <c r="K62" s="22">
        <f t="shared" si="5"/>
        <v>0.31307107302237186</v>
      </c>
      <c r="L62" s="19">
        <f t="shared" si="6"/>
        <v>31903.818767655728</v>
      </c>
      <c r="N62" s="17" t="s">
        <v>463</v>
      </c>
      <c r="O62" s="18" t="s">
        <v>464</v>
      </c>
      <c r="P62" s="19">
        <f t="shared" si="7"/>
        <v>12755.373014389741</v>
      </c>
      <c r="Q62" s="31" t="s">
        <v>533</v>
      </c>
    </row>
    <row r="63" spans="1:17" x14ac:dyDescent="0.25">
      <c r="A63" s="25" t="s">
        <v>176</v>
      </c>
      <c r="B63" s="25" t="s">
        <v>177</v>
      </c>
      <c r="C63" s="19">
        <v>29709.110416229563</v>
      </c>
      <c r="D63" s="19">
        <f t="shared" si="4"/>
        <v>31390.646065788154</v>
      </c>
      <c r="F63" s="20" t="s">
        <v>20</v>
      </c>
      <c r="G63" s="20" t="s">
        <v>21</v>
      </c>
      <c r="H63" s="20" t="s">
        <v>405</v>
      </c>
      <c r="I63" s="20" t="s">
        <v>406</v>
      </c>
      <c r="J63" s="21">
        <v>204896</v>
      </c>
      <c r="K63" s="22">
        <f t="shared" si="5"/>
        <v>0.16697906242156149</v>
      </c>
      <c r="L63" s="19">
        <f t="shared" si="6"/>
        <v>17016.167268541885</v>
      </c>
      <c r="N63" s="17" t="s">
        <v>459</v>
      </c>
      <c r="O63" s="18" t="s">
        <v>460</v>
      </c>
      <c r="P63" s="19">
        <f t="shared" si="7"/>
        <v>23865.482576540533</v>
      </c>
      <c r="Q63" s="31" t="s">
        <v>533</v>
      </c>
    </row>
    <row r="64" spans="1:17" x14ac:dyDescent="0.25">
      <c r="A64" s="25" t="s">
        <v>180</v>
      </c>
      <c r="B64" s="25" t="s">
        <v>181</v>
      </c>
      <c r="C64" s="19">
        <v>23877.79043377667</v>
      </c>
      <c r="D64" s="19">
        <f t="shared" si="4"/>
        <v>25229.273372328429</v>
      </c>
      <c r="F64" s="20" t="s">
        <v>16</v>
      </c>
      <c r="G64" s="20" t="s">
        <v>17</v>
      </c>
      <c r="H64" s="20" t="s">
        <v>407</v>
      </c>
      <c r="I64" s="20" t="s">
        <v>408</v>
      </c>
      <c r="J64" s="21">
        <v>180112</v>
      </c>
      <c r="K64" s="22">
        <f t="shared" si="5"/>
        <v>0.36038184724909511</v>
      </c>
      <c r="L64" s="19">
        <f t="shared" si="6"/>
        <v>15985.288421034034</v>
      </c>
      <c r="N64" s="17" t="s">
        <v>477</v>
      </c>
      <c r="O64" s="18" t="s">
        <v>478</v>
      </c>
      <c r="P64" s="19">
        <f t="shared" si="7"/>
        <v>18123.569132698602</v>
      </c>
      <c r="Q64" s="31" t="s">
        <v>533</v>
      </c>
    </row>
    <row r="65" spans="1:17" x14ac:dyDescent="0.25">
      <c r="A65" s="25" t="s">
        <v>184</v>
      </c>
      <c r="B65" s="25" t="s">
        <v>185</v>
      </c>
      <c r="C65" s="19">
        <v>27774.041763445908</v>
      </c>
      <c r="D65" s="19">
        <f t="shared" si="4"/>
        <v>29346.052527256947</v>
      </c>
      <c r="F65" s="20" t="s">
        <v>20</v>
      </c>
      <c r="G65" s="20" t="s">
        <v>21</v>
      </c>
      <c r="H65" s="20" t="s">
        <v>407</v>
      </c>
      <c r="I65" s="20" t="s">
        <v>408</v>
      </c>
      <c r="J65" s="21">
        <v>148119</v>
      </c>
      <c r="K65" s="22">
        <f t="shared" si="5"/>
        <v>0.12070890474591631</v>
      </c>
      <c r="L65" s="19">
        <f t="shared" si="6"/>
        <v>12300.960876001267</v>
      </c>
      <c r="N65" s="17" t="s">
        <v>505</v>
      </c>
      <c r="O65" s="18" t="s">
        <v>506</v>
      </c>
      <c r="P65" s="19">
        <f t="shared" si="7"/>
        <v>22723.962878418391</v>
      </c>
      <c r="Q65" s="31" t="s">
        <v>533</v>
      </c>
    </row>
    <row r="66" spans="1:17" x14ac:dyDescent="0.25">
      <c r="A66" s="25" t="s">
        <v>188</v>
      </c>
      <c r="B66" s="25" t="s">
        <v>189</v>
      </c>
      <c r="C66" s="19">
        <v>23841.792087115122</v>
      </c>
      <c r="D66" s="19">
        <f t="shared" si="4"/>
        <v>25191.237519245838</v>
      </c>
      <c r="F66" s="20" t="s">
        <v>24</v>
      </c>
      <c r="G66" s="20" t="s">
        <v>25</v>
      </c>
      <c r="H66" s="20" t="s">
        <v>407</v>
      </c>
      <c r="I66" s="20" t="s">
        <v>408</v>
      </c>
      <c r="J66" s="21">
        <v>6056</v>
      </c>
      <c r="K66" s="22">
        <f t="shared" si="5"/>
        <v>9.7581411836741277E-3</v>
      </c>
      <c r="L66" s="19">
        <f t="shared" si="6"/>
        <v>450.31499835763123</v>
      </c>
      <c r="N66" s="17" t="s">
        <v>489</v>
      </c>
      <c r="O66" s="18" t="s">
        <v>490</v>
      </c>
      <c r="P66" s="19">
        <f t="shared" si="7"/>
        <v>45623.940327965305</v>
      </c>
      <c r="Q66" s="31" t="s">
        <v>533</v>
      </c>
    </row>
    <row r="67" spans="1:17" x14ac:dyDescent="0.25">
      <c r="A67" s="25" t="s">
        <v>192</v>
      </c>
      <c r="B67" s="25" t="s">
        <v>193</v>
      </c>
      <c r="C67" s="19">
        <v>14854.177210423848</v>
      </c>
      <c r="D67" s="19">
        <f t="shared" si="4"/>
        <v>15694.923640533838</v>
      </c>
      <c r="F67" s="20" t="s">
        <v>20</v>
      </c>
      <c r="G67" s="20" t="s">
        <v>21</v>
      </c>
      <c r="H67" s="20" t="s">
        <v>409</v>
      </c>
      <c r="I67" s="20" t="s">
        <v>410</v>
      </c>
      <c r="J67" s="21">
        <v>114496</v>
      </c>
      <c r="K67" s="22">
        <f t="shared" si="5"/>
        <v>9.3307993962884125E-2</v>
      </c>
      <c r="L67" s="19">
        <f t="shared" si="6"/>
        <v>9508.6438367707124</v>
      </c>
      <c r="N67" s="17" t="s">
        <v>497</v>
      </c>
      <c r="O67" s="18" t="s">
        <v>498</v>
      </c>
      <c r="P67" s="19">
        <f t="shared" si="7"/>
        <v>16814.564173951785</v>
      </c>
      <c r="Q67" s="31" t="s">
        <v>533</v>
      </c>
    </row>
    <row r="68" spans="1:17" x14ac:dyDescent="0.25">
      <c r="A68" s="25" t="s">
        <v>196</v>
      </c>
      <c r="B68" s="25" t="s">
        <v>197</v>
      </c>
      <c r="C68" s="19">
        <v>47264.693420338037</v>
      </c>
      <c r="D68" s="19">
        <f t="shared" si="4"/>
        <v>49939.87506792917</v>
      </c>
      <c r="F68" s="20" t="s">
        <v>20</v>
      </c>
      <c r="G68" s="20" t="s">
        <v>21</v>
      </c>
      <c r="H68" s="20" t="s">
        <v>411</v>
      </c>
      <c r="I68" s="20" t="s">
        <v>412</v>
      </c>
      <c r="J68" s="21">
        <v>195906</v>
      </c>
      <c r="K68" s="22">
        <f t="shared" si="5"/>
        <v>0.15965270284807134</v>
      </c>
      <c r="L68" s="19">
        <f t="shared" si="6"/>
        <v>16269.567316643403</v>
      </c>
      <c r="N68" s="17" t="s">
        <v>519</v>
      </c>
      <c r="O68" s="18" t="s">
        <v>520</v>
      </c>
      <c r="P68" s="19">
        <f t="shared" si="7"/>
        <v>63952.718163605023</v>
      </c>
      <c r="Q68" s="31" t="s">
        <v>532</v>
      </c>
    </row>
    <row r="69" spans="1:17" x14ac:dyDescent="0.25">
      <c r="A69" s="25" t="s">
        <v>200</v>
      </c>
      <c r="B69" s="25" t="s">
        <v>201</v>
      </c>
      <c r="C69" s="19">
        <v>19662.703443648017</v>
      </c>
      <c r="D69" s="19">
        <f t="shared" si="4"/>
        <v>20775.612458558495</v>
      </c>
      <c r="F69" s="20" t="s">
        <v>78</v>
      </c>
      <c r="G69" s="20" t="s">
        <v>79</v>
      </c>
      <c r="H69" s="20" t="s">
        <v>413</v>
      </c>
      <c r="I69" s="20" t="s">
        <v>414</v>
      </c>
      <c r="J69" s="21">
        <v>1140525</v>
      </c>
      <c r="K69" s="22">
        <f t="shared" si="5"/>
        <v>1</v>
      </c>
      <c r="L69" s="19">
        <f t="shared" si="6"/>
        <v>97901.719461682966</v>
      </c>
      <c r="N69" s="17" t="s">
        <v>521</v>
      </c>
      <c r="O69" s="18" t="s">
        <v>522</v>
      </c>
      <c r="P69" s="19">
        <f t="shared" si="7"/>
        <v>46963.113772994788</v>
      </c>
      <c r="Q69" s="31" t="s">
        <v>532</v>
      </c>
    </row>
    <row r="70" spans="1:17" x14ac:dyDescent="0.25">
      <c r="A70" s="25" t="s">
        <v>204</v>
      </c>
      <c r="B70" s="25" t="s">
        <v>205</v>
      </c>
      <c r="C70" s="19">
        <v>18872.306799718754</v>
      </c>
      <c r="D70" s="19">
        <f t="shared" si="4"/>
        <v>19940.479364582836</v>
      </c>
      <c r="F70" s="20" t="s">
        <v>82</v>
      </c>
      <c r="G70" s="20" t="s">
        <v>83</v>
      </c>
      <c r="H70" s="20" t="s">
        <v>413</v>
      </c>
      <c r="I70" s="20" t="s">
        <v>414</v>
      </c>
      <c r="J70" s="21">
        <v>217487</v>
      </c>
      <c r="K70" s="22">
        <f t="shared" si="5"/>
        <v>1</v>
      </c>
      <c r="L70" s="19">
        <f t="shared" si="6"/>
        <v>18024.673385297159</v>
      </c>
      <c r="N70" s="17" t="s">
        <v>515</v>
      </c>
      <c r="O70" s="18" t="s">
        <v>516</v>
      </c>
      <c r="P70" s="19">
        <f t="shared" si="7"/>
        <v>48765.950123328941</v>
      </c>
      <c r="Q70" s="31" t="s">
        <v>532</v>
      </c>
    </row>
    <row r="71" spans="1:17" x14ac:dyDescent="0.25">
      <c r="A71" s="25" t="s">
        <v>208</v>
      </c>
      <c r="B71" s="25" t="s">
        <v>209</v>
      </c>
      <c r="C71" s="19">
        <v>23000.878178819366</v>
      </c>
      <c r="D71" s="19">
        <f t="shared" si="4"/>
        <v>24302.727883740543</v>
      </c>
      <c r="F71" s="20" t="s">
        <v>252</v>
      </c>
      <c r="G71" s="20" t="s">
        <v>253</v>
      </c>
      <c r="H71" s="20" t="s">
        <v>415</v>
      </c>
      <c r="I71" s="20" t="s">
        <v>416</v>
      </c>
      <c r="J71" s="21">
        <v>322363</v>
      </c>
      <c r="K71" s="22">
        <f t="shared" si="5"/>
        <v>1</v>
      </c>
      <c r="L71" s="19">
        <f t="shared" si="6"/>
        <v>26901.524195028451</v>
      </c>
      <c r="N71" s="17" t="s">
        <v>523</v>
      </c>
      <c r="O71" s="18" t="s">
        <v>524</v>
      </c>
      <c r="P71" s="19">
        <f t="shared" si="7"/>
        <v>45631.80099676898</v>
      </c>
      <c r="Q71" s="31" t="s">
        <v>532</v>
      </c>
    </row>
    <row r="72" spans="1:17" x14ac:dyDescent="0.25">
      <c r="A72" s="25" t="s">
        <v>212</v>
      </c>
      <c r="B72" s="25" t="s">
        <v>213</v>
      </c>
      <c r="C72" s="19">
        <v>23362.246117978579</v>
      </c>
      <c r="D72" s="19">
        <f t="shared" ref="D72:D103" si="8">C72*(1+$C$4)</f>
        <v>24684.549248256168</v>
      </c>
      <c r="F72" s="20" t="s">
        <v>254</v>
      </c>
      <c r="G72" s="20" t="s">
        <v>255</v>
      </c>
      <c r="H72" s="20" t="s">
        <v>415</v>
      </c>
      <c r="I72" s="20" t="s">
        <v>416</v>
      </c>
      <c r="J72" s="21">
        <v>329042</v>
      </c>
      <c r="K72" s="22">
        <f t="shared" ref="K72:K103" si="9">J72/SUMIF(G:G,G72,J:J)</f>
        <v>1</v>
      </c>
      <c r="L72" s="19">
        <f t="shared" ref="L72:L103" si="10">IFERROR(INDEX($D$8:$D$159,MATCH($F72,$A$8:$A$159,0),1),0)*$K72</f>
        <v>29976.220318397845</v>
      </c>
      <c r="N72" s="17" t="s">
        <v>371</v>
      </c>
      <c r="O72" s="18" t="s">
        <v>372</v>
      </c>
      <c r="P72" s="19">
        <f t="shared" ref="P72:P103" si="11">SUMIF($H$8:$H$191,$N72,$L$8:$L$191)</f>
        <v>31702.604069521618</v>
      </c>
      <c r="Q72" s="31" t="s">
        <v>533</v>
      </c>
    </row>
    <row r="73" spans="1:17" x14ac:dyDescent="0.25">
      <c r="A73" s="25" t="s">
        <v>216</v>
      </c>
      <c r="B73" s="25" t="s">
        <v>217</v>
      </c>
      <c r="C73" s="19">
        <v>18426.804338331873</v>
      </c>
      <c r="D73" s="19">
        <f t="shared" si="8"/>
        <v>19469.761463881456</v>
      </c>
      <c r="F73" s="20" t="s">
        <v>256</v>
      </c>
      <c r="G73" s="20" t="s">
        <v>257</v>
      </c>
      <c r="H73" s="20" t="s">
        <v>415</v>
      </c>
      <c r="I73" s="20" t="s">
        <v>416</v>
      </c>
      <c r="J73" s="21">
        <v>286716</v>
      </c>
      <c r="K73" s="22">
        <f t="shared" si="9"/>
        <v>1</v>
      </c>
      <c r="L73" s="19">
        <f t="shared" si="10"/>
        <v>24588.327603852475</v>
      </c>
      <c r="N73" s="17" t="s">
        <v>333</v>
      </c>
      <c r="O73" s="18" t="s">
        <v>334</v>
      </c>
      <c r="P73" s="19">
        <f t="shared" si="11"/>
        <v>45586.113213399018</v>
      </c>
      <c r="Q73" s="31" t="s">
        <v>533</v>
      </c>
    </row>
    <row r="74" spans="1:17" x14ac:dyDescent="0.25">
      <c r="A74" s="25" t="s">
        <v>220</v>
      </c>
      <c r="B74" s="25" t="s">
        <v>221</v>
      </c>
      <c r="C74" s="19">
        <v>17374.041013846796</v>
      </c>
      <c r="D74" s="19">
        <f t="shared" si="8"/>
        <v>18357.411735230526</v>
      </c>
      <c r="F74" s="20" t="s">
        <v>258</v>
      </c>
      <c r="G74" s="20" t="s">
        <v>259</v>
      </c>
      <c r="H74" s="20" t="s">
        <v>415</v>
      </c>
      <c r="I74" s="20" t="s">
        <v>416</v>
      </c>
      <c r="J74" s="21">
        <v>264407</v>
      </c>
      <c r="K74" s="22">
        <f t="shared" si="9"/>
        <v>1</v>
      </c>
      <c r="L74" s="19">
        <f t="shared" si="10"/>
        <v>23250.149761127457</v>
      </c>
      <c r="N74" s="17" t="s">
        <v>395</v>
      </c>
      <c r="O74" s="18" t="s">
        <v>396</v>
      </c>
      <c r="P74" s="19">
        <f t="shared" si="11"/>
        <v>49939.87506792917</v>
      </c>
      <c r="Q74" s="31" t="s">
        <v>533</v>
      </c>
    </row>
    <row r="75" spans="1:17" x14ac:dyDescent="0.25">
      <c r="A75" s="25" t="s">
        <v>224</v>
      </c>
      <c r="B75" s="25" t="s">
        <v>225</v>
      </c>
      <c r="C75" s="19">
        <v>26986.815184401796</v>
      </c>
      <c r="D75" s="19">
        <f t="shared" si="8"/>
        <v>28514.268923838936</v>
      </c>
      <c r="F75" s="20" t="s">
        <v>250</v>
      </c>
      <c r="G75" s="20" t="s">
        <v>251</v>
      </c>
      <c r="H75" s="20" t="s">
        <v>417</v>
      </c>
      <c r="I75" s="20" t="s">
        <v>418</v>
      </c>
      <c r="J75" s="21">
        <v>379387</v>
      </c>
      <c r="K75" s="22">
        <f t="shared" si="9"/>
        <v>1</v>
      </c>
      <c r="L75" s="19">
        <f t="shared" si="10"/>
        <v>28941.708954794722</v>
      </c>
      <c r="N75" s="17" t="s">
        <v>491</v>
      </c>
      <c r="O75" s="18" t="s">
        <v>492</v>
      </c>
      <c r="P75" s="19">
        <f t="shared" si="11"/>
        <v>35634.03533190806</v>
      </c>
      <c r="Q75" s="31" t="s">
        <v>533</v>
      </c>
    </row>
    <row r="76" spans="1:17" x14ac:dyDescent="0.25">
      <c r="A76" s="25" t="s">
        <v>228</v>
      </c>
      <c r="B76" s="25" t="s">
        <v>229</v>
      </c>
      <c r="C76" s="19">
        <v>16121.6471613996</v>
      </c>
      <c r="D76" s="19">
        <f t="shared" si="8"/>
        <v>17034.132390734816</v>
      </c>
      <c r="F76" s="20" t="s">
        <v>308</v>
      </c>
      <c r="G76" s="20" t="s">
        <v>309</v>
      </c>
      <c r="H76" s="20" t="s">
        <v>417</v>
      </c>
      <c r="I76" s="20" t="s">
        <v>418</v>
      </c>
      <c r="J76" s="21">
        <v>583786</v>
      </c>
      <c r="K76" s="22">
        <f t="shared" si="9"/>
        <v>1</v>
      </c>
      <c r="L76" s="19">
        <f t="shared" si="10"/>
        <v>42782.741871518148</v>
      </c>
      <c r="N76" s="17" t="s">
        <v>493</v>
      </c>
      <c r="O76" s="18" t="s">
        <v>494</v>
      </c>
      <c r="P76" s="19">
        <f t="shared" si="11"/>
        <v>32614.940698006794</v>
      </c>
      <c r="Q76" s="31" t="s">
        <v>533</v>
      </c>
    </row>
    <row r="77" spans="1:17" x14ac:dyDescent="0.25">
      <c r="A77" s="25" t="s">
        <v>232</v>
      </c>
      <c r="B77" s="25" t="s">
        <v>233</v>
      </c>
      <c r="C77" s="19">
        <v>47890.506963297943</v>
      </c>
      <c r="D77" s="19">
        <f t="shared" si="8"/>
        <v>50601.109657420602</v>
      </c>
      <c r="F77" s="20" t="s">
        <v>58</v>
      </c>
      <c r="G77" s="20" t="s">
        <v>59</v>
      </c>
      <c r="H77" s="20" t="s">
        <v>419</v>
      </c>
      <c r="I77" s="20" t="s">
        <v>420</v>
      </c>
      <c r="J77" s="21">
        <v>256814</v>
      </c>
      <c r="K77" s="22">
        <f t="shared" si="9"/>
        <v>1</v>
      </c>
      <c r="L77" s="19">
        <f t="shared" si="10"/>
        <v>20620.230886078225</v>
      </c>
      <c r="N77" s="17" t="s">
        <v>513</v>
      </c>
      <c r="O77" s="18" t="s">
        <v>514</v>
      </c>
      <c r="P77" s="19">
        <f t="shared" si="11"/>
        <v>72250.943005253241</v>
      </c>
      <c r="Q77" s="31" t="s">
        <v>532</v>
      </c>
    </row>
    <row r="78" spans="1:17" x14ac:dyDescent="0.25">
      <c r="A78" s="25" t="s">
        <v>234</v>
      </c>
      <c r="B78" s="25" t="s">
        <v>235</v>
      </c>
      <c r="C78" s="19">
        <v>17121.720994874289</v>
      </c>
      <c r="D78" s="19">
        <f t="shared" si="8"/>
        <v>18090.810403184172</v>
      </c>
      <c r="F78" s="20" t="s">
        <v>122</v>
      </c>
      <c r="G78" s="20" t="s">
        <v>123</v>
      </c>
      <c r="H78" s="20" t="s">
        <v>419</v>
      </c>
      <c r="I78" s="20" t="s">
        <v>420</v>
      </c>
      <c r="J78" s="21">
        <v>807183</v>
      </c>
      <c r="K78" s="22">
        <f t="shared" si="9"/>
        <v>1</v>
      </c>
      <c r="L78" s="19">
        <f t="shared" si="10"/>
        <v>66394.506270343976</v>
      </c>
      <c r="N78" s="17" t="s">
        <v>413</v>
      </c>
      <c r="O78" s="18" t="s">
        <v>414</v>
      </c>
      <c r="P78" s="19">
        <f t="shared" si="11"/>
        <v>115926.39284698013</v>
      </c>
      <c r="Q78" s="31" t="s">
        <v>532</v>
      </c>
    </row>
    <row r="79" spans="1:17" x14ac:dyDescent="0.25">
      <c r="A79" s="25" t="s">
        <v>236</v>
      </c>
      <c r="B79" s="25" t="s">
        <v>237</v>
      </c>
      <c r="C79" s="19">
        <v>25019.256514636836</v>
      </c>
      <c r="D79" s="19">
        <f t="shared" si="8"/>
        <v>26435.346433365281</v>
      </c>
      <c r="F79" s="20" t="s">
        <v>40</v>
      </c>
      <c r="G79" s="20" t="s">
        <v>41</v>
      </c>
      <c r="H79" s="20" t="s">
        <v>421</v>
      </c>
      <c r="I79" s="20" t="s">
        <v>422</v>
      </c>
      <c r="J79" s="21">
        <v>193615</v>
      </c>
      <c r="K79" s="22">
        <f t="shared" si="9"/>
        <v>1</v>
      </c>
      <c r="L79" s="19">
        <f t="shared" si="10"/>
        <v>15131.958260671796</v>
      </c>
      <c r="N79" s="17" t="s">
        <v>353</v>
      </c>
      <c r="O79" s="18" t="s">
        <v>354</v>
      </c>
      <c r="P79" s="19">
        <f t="shared" si="11"/>
        <v>64448.992325286461</v>
      </c>
      <c r="Q79" s="31" t="s">
        <v>533</v>
      </c>
    </row>
    <row r="80" spans="1:17" x14ac:dyDescent="0.25">
      <c r="A80" s="25" t="s">
        <v>240</v>
      </c>
      <c r="B80" s="25" t="s">
        <v>241</v>
      </c>
      <c r="C80" s="19">
        <v>30004.357438502382</v>
      </c>
      <c r="D80" s="19">
        <f t="shared" si="8"/>
        <v>31702.604069521618</v>
      </c>
      <c r="F80" s="20" t="s">
        <v>44</v>
      </c>
      <c r="G80" s="20" t="s">
        <v>45</v>
      </c>
      <c r="H80" s="20" t="s">
        <v>421</v>
      </c>
      <c r="I80" s="20" t="s">
        <v>422</v>
      </c>
      <c r="J80" s="21">
        <v>598070</v>
      </c>
      <c r="K80" s="22">
        <f t="shared" si="9"/>
        <v>1</v>
      </c>
      <c r="L80" s="19">
        <f t="shared" si="10"/>
        <v>44268.155620478748</v>
      </c>
      <c r="N80" s="17" t="s">
        <v>419</v>
      </c>
      <c r="O80" s="18" t="s">
        <v>420</v>
      </c>
      <c r="P80" s="19">
        <f t="shared" si="11"/>
        <v>87014.737156422198</v>
      </c>
      <c r="Q80" s="31" t="s">
        <v>532</v>
      </c>
    </row>
    <row r="81" spans="1:18" x14ac:dyDescent="0.25">
      <c r="A81" s="25" t="s">
        <v>28</v>
      </c>
      <c r="B81" s="25" t="s">
        <v>29</v>
      </c>
      <c r="C81" s="19">
        <v>21844.030663137066</v>
      </c>
      <c r="D81" s="19">
        <f t="shared" si="8"/>
        <v>23080.402798670624</v>
      </c>
      <c r="F81" s="20" t="s">
        <v>66</v>
      </c>
      <c r="G81" s="20" t="s">
        <v>67</v>
      </c>
      <c r="H81" s="20" t="s">
        <v>423</v>
      </c>
      <c r="I81" s="20" t="s">
        <v>424</v>
      </c>
      <c r="J81" s="21">
        <v>40476</v>
      </c>
      <c r="K81" s="22">
        <f t="shared" si="9"/>
        <v>1</v>
      </c>
      <c r="L81" s="19">
        <f t="shared" si="10"/>
        <v>2634.0184378842196</v>
      </c>
      <c r="N81" s="17" t="s">
        <v>517</v>
      </c>
      <c r="O81" s="18" t="s">
        <v>518</v>
      </c>
      <c r="P81" s="19">
        <f t="shared" si="11"/>
        <v>99847.67460098656</v>
      </c>
      <c r="Q81" s="31" t="s">
        <v>532</v>
      </c>
    </row>
    <row r="82" spans="1:18" x14ac:dyDescent="0.25">
      <c r="A82" s="25" t="s">
        <v>32</v>
      </c>
      <c r="B82" s="25" t="s">
        <v>33</v>
      </c>
      <c r="C82" s="19">
        <v>25972.737142480182</v>
      </c>
      <c r="D82" s="19">
        <f t="shared" si="8"/>
        <v>27442.794064744561</v>
      </c>
      <c r="F82" s="20" t="s">
        <v>144</v>
      </c>
      <c r="G82" s="20" t="s">
        <v>145</v>
      </c>
      <c r="H82" s="20" t="s">
        <v>423</v>
      </c>
      <c r="I82" s="20" t="s">
        <v>424</v>
      </c>
      <c r="J82" s="21">
        <v>301380</v>
      </c>
      <c r="K82" s="22">
        <f t="shared" si="9"/>
        <v>0.42264246197858601</v>
      </c>
      <c r="L82" s="19">
        <f t="shared" si="10"/>
        <v>19499.46738860058</v>
      </c>
      <c r="N82" s="17" t="s">
        <v>335</v>
      </c>
      <c r="O82" s="18" t="s">
        <v>336</v>
      </c>
      <c r="P82" s="19">
        <f t="shared" si="11"/>
        <v>60694.363898226737</v>
      </c>
      <c r="Q82" s="31" t="s">
        <v>533</v>
      </c>
    </row>
    <row r="83" spans="1:18" x14ac:dyDescent="0.25">
      <c r="A83" s="25" t="s">
        <v>34</v>
      </c>
      <c r="B83" s="25" t="s">
        <v>35</v>
      </c>
      <c r="C83" s="19">
        <v>21665.925752767285</v>
      </c>
      <c r="D83" s="19">
        <f t="shared" si="8"/>
        <v>22892.217150373912</v>
      </c>
      <c r="F83" s="20" t="s">
        <v>62</v>
      </c>
      <c r="G83" s="20" t="s">
        <v>63</v>
      </c>
      <c r="H83" s="20" t="s">
        <v>425</v>
      </c>
      <c r="I83" s="20" t="s">
        <v>426</v>
      </c>
      <c r="J83" s="21">
        <v>354036</v>
      </c>
      <c r="K83" s="22">
        <f t="shared" si="9"/>
        <v>1</v>
      </c>
      <c r="L83" s="19">
        <f t="shared" si="10"/>
        <v>28134.912568543165</v>
      </c>
      <c r="N83" s="17" t="s">
        <v>421</v>
      </c>
      <c r="O83" s="18" t="s">
        <v>422</v>
      </c>
      <c r="P83" s="19">
        <f t="shared" si="11"/>
        <v>59400.113881150544</v>
      </c>
      <c r="Q83" s="31" t="s">
        <v>532</v>
      </c>
    </row>
    <row r="84" spans="1:18" x14ac:dyDescent="0.25">
      <c r="A84" s="25" t="s">
        <v>36</v>
      </c>
      <c r="B84" s="25" t="s">
        <v>37</v>
      </c>
      <c r="C84" s="19">
        <v>44998.235623889886</v>
      </c>
      <c r="D84" s="19">
        <f t="shared" si="8"/>
        <v>47545.135760202051</v>
      </c>
      <c r="F84" s="20" t="s">
        <v>144</v>
      </c>
      <c r="G84" s="20" t="s">
        <v>145</v>
      </c>
      <c r="H84" s="20" t="s">
        <v>427</v>
      </c>
      <c r="I84" s="20" t="s">
        <v>428</v>
      </c>
      <c r="J84" s="21">
        <v>411705</v>
      </c>
      <c r="K84" s="22">
        <f t="shared" si="9"/>
        <v>0.57735753802141399</v>
      </c>
      <c r="L84" s="19">
        <f t="shared" si="10"/>
        <v>26637.561288817447</v>
      </c>
      <c r="N84" s="17" t="s">
        <v>471</v>
      </c>
      <c r="O84" s="18" t="s">
        <v>472</v>
      </c>
      <c r="P84" s="19">
        <f t="shared" si="11"/>
        <v>82356.744855677432</v>
      </c>
      <c r="Q84" s="31" t="s">
        <v>532</v>
      </c>
    </row>
    <row r="85" spans="1:18" x14ac:dyDescent="0.25">
      <c r="A85" s="25" t="s">
        <v>104</v>
      </c>
      <c r="B85" s="25" t="s">
        <v>105</v>
      </c>
      <c r="C85" s="19">
        <v>25430.803252325761</v>
      </c>
      <c r="D85" s="19">
        <f t="shared" si="8"/>
        <v>26870.186716407399</v>
      </c>
      <c r="F85" s="20" t="s">
        <v>138</v>
      </c>
      <c r="G85" s="20" t="s">
        <v>139</v>
      </c>
      <c r="H85" s="20" t="s">
        <v>429</v>
      </c>
      <c r="I85" s="20" t="s">
        <v>430</v>
      </c>
      <c r="J85" s="21">
        <v>766333</v>
      </c>
      <c r="K85" s="22">
        <f t="shared" si="9"/>
        <v>1</v>
      </c>
      <c r="L85" s="19">
        <f t="shared" si="10"/>
        <v>61799.811547240133</v>
      </c>
      <c r="N85" s="17" t="s">
        <v>373</v>
      </c>
      <c r="O85" s="18" t="s">
        <v>374</v>
      </c>
      <c r="P85" s="19">
        <f t="shared" si="11"/>
        <v>57315.873174029752</v>
      </c>
      <c r="Q85" s="31" t="s">
        <v>533</v>
      </c>
    </row>
    <row r="86" spans="1:18" x14ac:dyDescent="0.25">
      <c r="A86" s="25" t="s">
        <v>106</v>
      </c>
      <c r="B86" s="25" t="s">
        <v>107</v>
      </c>
      <c r="C86" s="19">
        <v>18291.187437329711</v>
      </c>
      <c r="D86" s="19">
        <f t="shared" si="8"/>
        <v>19326.46864628257</v>
      </c>
      <c r="F86" s="20" t="s">
        <v>180</v>
      </c>
      <c r="G86" s="20" t="s">
        <v>181</v>
      </c>
      <c r="H86" s="20" t="s">
        <v>431</v>
      </c>
      <c r="I86" s="20" t="s">
        <v>432</v>
      </c>
      <c r="J86" s="21">
        <v>350448</v>
      </c>
      <c r="K86" s="22">
        <f t="shared" si="9"/>
        <v>1</v>
      </c>
      <c r="L86" s="19">
        <f t="shared" si="10"/>
        <v>25229.273372328429</v>
      </c>
      <c r="N86" s="17" t="s">
        <v>355</v>
      </c>
      <c r="O86" s="18" t="s">
        <v>356</v>
      </c>
      <c r="P86" s="19">
        <f t="shared" si="11"/>
        <v>48139.998675556999</v>
      </c>
      <c r="Q86" s="31" t="s">
        <v>533</v>
      </c>
    </row>
    <row r="87" spans="1:18" x14ac:dyDescent="0.25">
      <c r="A87" s="25" t="s">
        <v>108</v>
      </c>
      <c r="B87" s="25" t="s">
        <v>109</v>
      </c>
      <c r="C87" s="19">
        <v>14847.856195344188</v>
      </c>
      <c r="D87" s="19">
        <f t="shared" si="8"/>
        <v>15688.244856000669</v>
      </c>
      <c r="F87" s="20" t="s">
        <v>184</v>
      </c>
      <c r="G87" s="20" t="s">
        <v>185</v>
      </c>
      <c r="H87" s="20" t="s">
        <v>431</v>
      </c>
      <c r="I87" s="20" t="s">
        <v>432</v>
      </c>
      <c r="J87" s="21">
        <v>406733</v>
      </c>
      <c r="K87" s="22">
        <f t="shared" si="9"/>
        <v>1</v>
      </c>
      <c r="L87" s="19">
        <f t="shared" si="10"/>
        <v>29346.052527256947</v>
      </c>
      <c r="N87" s="17" t="s">
        <v>487</v>
      </c>
      <c r="O87" s="18" t="s">
        <v>488</v>
      </c>
      <c r="P87" s="19">
        <f t="shared" si="11"/>
        <v>111647.45412405657</v>
      </c>
      <c r="Q87" s="31" t="s">
        <v>532</v>
      </c>
    </row>
    <row r="88" spans="1:18" x14ac:dyDescent="0.25">
      <c r="A88" s="25" t="s">
        <v>110</v>
      </c>
      <c r="B88" s="25" t="s">
        <v>111</v>
      </c>
      <c r="C88" s="19">
        <v>26089.221668751707</v>
      </c>
      <c r="D88" s="19">
        <f t="shared" si="8"/>
        <v>27565.871615203054</v>
      </c>
      <c r="F88" s="20" t="s">
        <v>298</v>
      </c>
      <c r="G88" s="20" t="s">
        <v>299</v>
      </c>
      <c r="H88" s="20" t="s">
        <v>433</v>
      </c>
      <c r="I88" s="20" t="s">
        <v>434</v>
      </c>
      <c r="J88" s="21">
        <v>118280</v>
      </c>
      <c r="K88" s="22">
        <f t="shared" si="9"/>
        <v>0.14192856294330178</v>
      </c>
      <c r="L88" s="19">
        <f t="shared" si="10"/>
        <v>9203.0306353955784</v>
      </c>
      <c r="N88" s="17" t="s">
        <v>323</v>
      </c>
      <c r="O88" s="18" t="s">
        <v>324</v>
      </c>
      <c r="P88" s="19">
        <f t="shared" si="11"/>
        <v>31915.183206750957</v>
      </c>
      <c r="Q88" s="31" t="s">
        <v>533</v>
      </c>
    </row>
    <row r="89" spans="1:18" x14ac:dyDescent="0.25">
      <c r="A89" s="25" t="s">
        <v>78</v>
      </c>
      <c r="B89" s="25" t="s">
        <v>79</v>
      </c>
      <c r="C89" s="19">
        <v>92657.315409504983</v>
      </c>
      <c r="D89" s="19">
        <f t="shared" si="8"/>
        <v>97901.719461682966</v>
      </c>
      <c r="F89" s="20" t="s">
        <v>70</v>
      </c>
      <c r="G89" s="20" t="s">
        <v>71</v>
      </c>
      <c r="H89" s="20" t="s">
        <v>435</v>
      </c>
      <c r="I89" s="20" t="s">
        <v>436</v>
      </c>
      <c r="J89" s="21">
        <v>337098</v>
      </c>
      <c r="K89" s="22">
        <f t="shared" si="9"/>
        <v>1</v>
      </c>
      <c r="L89" s="19">
        <f t="shared" si="10"/>
        <v>27531.483340206894</v>
      </c>
      <c r="N89" s="17" t="s">
        <v>435</v>
      </c>
      <c r="O89" s="18" t="s">
        <v>436</v>
      </c>
      <c r="P89" s="19">
        <f t="shared" si="11"/>
        <v>83171.148526878111</v>
      </c>
      <c r="Q89" s="31" t="s">
        <v>533</v>
      </c>
    </row>
    <row r="90" spans="1:18" x14ac:dyDescent="0.25">
      <c r="A90" s="25" t="s">
        <v>250</v>
      </c>
      <c r="B90" s="25" t="s">
        <v>251</v>
      </c>
      <c r="C90" s="19">
        <v>27391.358087066743</v>
      </c>
      <c r="D90" s="19">
        <f t="shared" si="8"/>
        <v>28941.708954794722</v>
      </c>
      <c r="F90" s="20" t="s">
        <v>298</v>
      </c>
      <c r="G90" s="20" t="s">
        <v>299</v>
      </c>
      <c r="H90" s="20" t="s">
        <v>435</v>
      </c>
      <c r="I90" s="20" t="s">
        <v>436</v>
      </c>
      <c r="J90" s="21">
        <v>715097</v>
      </c>
      <c r="K90" s="22">
        <f t="shared" si="9"/>
        <v>0.85807143705669819</v>
      </c>
      <c r="L90" s="19">
        <f t="shared" si="10"/>
        <v>55639.665186671213</v>
      </c>
      <c r="N90" s="17" t="s">
        <v>507</v>
      </c>
      <c r="O90" s="18" t="s">
        <v>508</v>
      </c>
      <c r="P90" s="19">
        <f t="shared" si="11"/>
        <v>67016.27548853631</v>
      </c>
      <c r="Q90" s="31" t="s">
        <v>533</v>
      </c>
      <c r="R90" s="29"/>
    </row>
    <row r="91" spans="1:18" x14ac:dyDescent="0.25">
      <c r="A91" s="25" t="s">
        <v>252</v>
      </c>
      <c r="B91" s="25" t="s">
        <v>253</v>
      </c>
      <c r="C91" s="19">
        <v>25460.462043373511</v>
      </c>
      <c r="D91" s="19">
        <f t="shared" si="8"/>
        <v>26901.524195028451</v>
      </c>
      <c r="F91" s="20" t="s">
        <v>76</v>
      </c>
      <c r="G91" s="20" t="s">
        <v>77</v>
      </c>
      <c r="H91" s="20" t="s">
        <v>437</v>
      </c>
      <c r="I91" s="20" t="s">
        <v>438</v>
      </c>
      <c r="J91" s="21">
        <v>181322</v>
      </c>
      <c r="K91" s="22">
        <f t="shared" si="9"/>
        <v>1</v>
      </c>
      <c r="L91" s="19">
        <f t="shared" si="10"/>
        <v>13732.93004235081</v>
      </c>
      <c r="N91" s="17" t="s">
        <v>429</v>
      </c>
      <c r="O91" s="18" t="s">
        <v>430</v>
      </c>
      <c r="P91" s="19">
        <f t="shared" si="11"/>
        <v>61799.811547240133</v>
      </c>
      <c r="Q91" s="31" t="s">
        <v>532</v>
      </c>
    </row>
    <row r="92" spans="1:18" x14ac:dyDescent="0.25">
      <c r="A92" s="25" t="s">
        <v>254</v>
      </c>
      <c r="B92" s="25" t="s">
        <v>255</v>
      </c>
      <c r="C92" s="19">
        <v>28370.452695814733</v>
      </c>
      <c r="D92" s="19">
        <f t="shared" si="8"/>
        <v>29976.220318397845</v>
      </c>
      <c r="F92" s="20" t="s">
        <v>154</v>
      </c>
      <c r="G92" s="20" t="s">
        <v>155</v>
      </c>
      <c r="H92" s="20" t="s">
        <v>437</v>
      </c>
      <c r="I92" s="20" t="s">
        <v>438</v>
      </c>
      <c r="J92" s="21">
        <v>325415</v>
      </c>
      <c r="K92" s="22">
        <f t="shared" si="9"/>
        <v>1</v>
      </c>
      <c r="L92" s="19">
        <f t="shared" si="10"/>
        <v>24635.651775340924</v>
      </c>
      <c r="N92" s="17" t="s">
        <v>485</v>
      </c>
      <c r="O92" s="18" t="s">
        <v>486</v>
      </c>
      <c r="P92" s="19">
        <f t="shared" si="11"/>
        <v>149035.33978115232</v>
      </c>
      <c r="Q92" s="31" t="s">
        <v>532</v>
      </c>
    </row>
    <row r="93" spans="1:18" x14ac:dyDescent="0.25">
      <c r="A93" s="25" t="s">
        <v>82</v>
      </c>
      <c r="B93" s="25" t="s">
        <v>83</v>
      </c>
      <c r="C93" s="19">
        <v>17059.12680796627</v>
      </c>
      <c r="D93" s="19">
        <f t="shared" si="8"/>
        <v>18024.673385297159</v>
      </c>
      <c r="F93" s="20" t="s">
        <v>238</v>
      </c>
      <c r="G93" s="20" t="s">
        <v>239</v>
      </c>
      <c r="H93" s="20" t="s">
        <v>439</v>
      </c>
      <c r="I93" s="20" t="s">
        <v>440</v>
      </c>
      <c r="J93" s="21">
        <v>138310</v>
      </c>
      <c r="K93" s="22">
        <f t="shared" si="9"/>
        <v>0.15660596123971321</v>
      </c>
      <c r="L93" s="19">
        <f t="shared" si="10"/>
        <v>10275.876709742395</v>
      </c>
      <c r="N93" s="17" t="s">
        <v>431</v>
      </c>
      <c r="O93" s="18" t="s">
        <v>432</v>
      </c>
      <c r="P93" s="19">
        <f t="shared" si="11"/>
        <v>54575.325899585376</v>
      </c>
      <c r="Q93" s="31" t="s">
        <v>532</v>
      </c>
    </row>
    <row r="94" spans="1:18" x14ac:dyDescent="0.25">
      <c r="A94" s="25" t="s">
        <v>256</v>
      </c>
      <c r="B94" s="25" t="s">
        <v>257</v>
      </c>
      <c r="C94" s="19">
        <v>23271.178879284947</v>
      </c>
      <c r="D94" s="19">
        <f t="shared" si="8"/>
        <v>24588.327603852475</v>
      </c>
      <c r="F94" s="20" t="s">
        <v>238</v>
      </c>
      <c r="G94" s="20" t="s">
        <v>239</v>
      </c>
      <c r="H94" s="20" t="s">
        <v>441</v>
      </c>
      <c r="I94" s="20" t="s">
        <v>442</v>
      </c>
      <c r="J94" s="21">
        <v>131224</v>
      </c>
      <c r="K94" s="22">
        <f t="shared" si="9"/>
        <v>0.14858260905010576</v>
      </c>
      <c r="L94" s="19">
        <f t="shared" si="10"/>
        <v>9749.4154100154446</v>
      </c>
      <c r="N94" s="17" t="s">
        <v>337</v>
      </c>
      <c r="O94" s="18" t="s">
        <v>338</v>
      </c>
      <c r="P94" s="19">
        <f t="shared" si="11"/>
        <v>50240.658826961699</v>
      </c>
      <c r="Q94" s="31" t="s">
        <v>533</v>
      </c>
    </row>
    <row r="95" spans="1:18" x14ac:dyDescent="0.25">
      <c r="A95" s="25" t="s">
        <v>258</v>
      </c>
      <c r="B95" s="25" t="s">
        <v>259</v>
      </c>
      <c r="C95" s="19">
        <v>22004.684612083529</v>
      </c>
      <c r="D95" s="19">
        <f t="shared" si="8"/>
        <v>23250.149761127457</v>
      </c>
      <c r="F95" s="20" t="s">
        <v>238</v>
      </c>
      <c r="G95" s="20" t="s">
        <v>239</v>
      </c>
      <c r="H95" s="20" t="s">
        <v>443</v>
      </c>
      <c r="I95" s="20" t="s">
        <v>444</v>
      </c>
      <c r="J95" s="21">
        <v>219786</v>
      </c>
      <c r="K95" s="22">
        <f t="shared" si="9"/>
        <v>0.24885979175064427</v>
      </c>
      <c r="L95" s="19">
        <f t="shared" si="10"/>
        <v>16329.215808889034</v>
      </c>
      <c r="N95" s="17" t="s">
        <v>501</v>
      </c>
      <c r="O95" s="18" t="s">
        <v>502</v>
      </c>
      <c r="P95" s="19">
        <f t="shared" si="11"/>
        <v>140413.271152523</v>
      </c>
      <c r="Q95" s="31" t="s">
        <v>532</v>
      </c>
    </row>
    <row r="96" spans="1:18" x14ac:dyDescent="0.25">
      <c r="A96" s="25" t="s">
        <v>260</v>
      </c>
      <c r="B96" s="25" t="s">
        <v>261</v>
      </c>
      <c r="C96" s="19">
        <v>41952.249418919091</v>
      </c>
      <c r="D96" s="19">
        <f t="shared" si="8"/>
        <v>44326.746736029912</v>
      </c>
      <c r="F96" s="20" t="s">
        <v>238</v>
      </c>
      <c r="G96" s="20" t="s">
        <v>239</v>
      </c>
      <c r="H96" s="20" t="s">
        <v>445</v>
      </c>
      <c r="I96" s="20" t="s">
        <v>446</v>
      </c>
      <c r="J96" s="21">
        <v>227695</v>
      </c>
      <c r="K96" s="22">
        <f t="shared" si="9"/>
        <v>0.25781501225129422</v>
      </c>
      <c r="L96" s="19">
        <f t="shared" si="10"/>
        <v>16916.82269846573</v>
      </c>
      <c r="N96" s="17" t="s">
        <v>503</v>
      </c>
      <c r="O96" s="18" t="s">
        <v>504</v>
      </c>
      <c r="P96" s="19">
        <f t="shared" si="11"/>
        <v>74768.13476255523</v>
      </c>
      <c r="Q96" s="31" t="s">
        <v>532</v>
      </c>
    </row>
    <row r="97" spans="1:17" x14ac:dyDescent="0.25">
      <c r="A97" s="25" t="s">
        <v>262</v>
      </c>
      <c r="B97" s="25" t="s">
        <v>263</v>
      </c>
      <c r="C97" s="19">
        <v>16274.952163356011</v>
      </c>
      <c r="D97" s="19">
        <f t="shared" si="8"/>
        <v>17196.114455801962</v>
      </c>
      <c r="F97" s="20" t="s">
        <v>238</v>
      </c>
      <c r="G97" s="20" t="s">
        <v>239</v>
      </c>
      <c r="H97" s="20" t="s">
        <v>447</v>
      </c>
      <c r="I97" s="20" t="s">
        <v>448</v>
      </c>
      <c r="J97" s="21">
        <v>157906</v>
      </c>
      <c r="K97" s="22">
        <f t="shared" si="9"/>
        <v>0.17879416467007558</v>
      </c>
      <c r="L97" s="19">
        <f t="shared" si="10"/>
        <v>11731.780693576624</v>
      </c>
      <c r="N97" s="17" t="s">
        <v>511</v>
      </c>
      <c r="O97" s="18" t="s">
        <v>512</v>
      </c>
      <c r="P97" s="19">
        <f t="shared" si="11"/>
        <v>66375.321150894204</v>
      </c>
      <c r="Q97" s="31" t="s">
        <v>532</v>
      </c>
    </row>
    <row r="98" spans="1:17" x14ac:dyDescent="0.25">
      <c r="A98" s="25" t="s">
        <v>264</v>
      </c>
      <c r="B98" s="25" t="s">
        <v>265</v>
      </c>
      <c r="C98" s="19">
        <v>31919.591057957627</v>
      </c>
      <c r="D98" s="19">
        <f t="shared" si="8"/>
        <v>33726.239911838027</v>
      </c>
      <c r="F98" s="20" t="s">
        <v>80</v>
      </c>
      <c r="G98" s="20" t="s">
        <v>81</v>
      </c>
      <c r="H98" s="20" t="s">
        <v>449</v>
      </c>
      <c r="I98" s="20" t="s">
        <v>450</v>
      </c>
      <c r="J98" s="21">
        <v>256622</v>
      </c>
      <c r="K98" s="22">
        <f t="shared" si="9"/>
        <v>1</v>
      </c>
      <c r="L98" s="19">
        <f t="shared" si="10"/>
        <v>23674.33515693745</v>
      </c>
      <c r="N98" s="17" t="s">
        <v>479</v>
      </c>
      <c r="O98" s="18" t="s">
        <v>480</v>
      </c>
      <c r="P98" s="19">
        <f t="shared" si="11"/>
        <v>120797.35016611077</v>
      </c>
      <c r="Q98" s="31" t="s">
        <v>532</v>
      </c>
    </row>
    <row r="99" spans="1:17" x14ac:dyDescent="0.25">
      <c r="A99" s="25" t="s">
        <v>266</v>
      </c>
      <c r="B99" s="25" t="s">
        <v>267</v>
      </c>
      <c r="C99" s="19">
        <v>60996.585581380335</v>
      </c>
      <c r="D99" s="19">
        <f t="shared" si="8"/>
        <v>64448.992325286461</v>
      </c>
      <c r="F99" s="20" t="s">
        <v>238</v>
      </c>
      <c r="G99" s="20" t="s">
        <v>239</v>
      </c>
      <c r="H99" s="20" t="s">
        <v>449</v>
      </c>
      <c r="I99" s="20" t="s">
        <v>450</v>
      </c>
      <c r="J99" s="21">
        <v>8251</v>
      </c>
      <c r="K99" s="22">
        <f t="shared" si="9"/>
        <v>9.3424610381669711E-3</v>
      </c>
      <c r="L99" s="19">
        <f t="shared" si="10"/>
        <v>613.01611403430343</v>
      </c>
      <c r="N99" s="17" t="s">
        <v>509</v>
      </c>
      <c r="O99" s="18" t="s">
        <v>510</v>
      </c>
      <c r="P99" s="19">
        <f t="shared" si="11"/>
        <v>46960.480084253526</v>
      </c>
      <c r="Q99" s="31" t="s">
        <v>533</v>
      </c>
    </row>
    <row r="100" spans="1:17" x14ac:dyDescent="0.25">
      <c r="A100" s="25" t="s">
        <v>268</v>
      </c>
      <c r="B100" s="25" t="s">
        <v>269</v>
      </c>
      <c r="C100" s="19">
        <v>29407.216706471561</v>
      </c>
      <c r="D100" s="19">
        <f t="shared" si="8"/>
        <v>31071.665172057852</v>
      </c>
      <c r="F100" s="20" t="s">
        <v>60</v>
      </c>
      <c r="G100" s="20" t="s">
        <v>61</v>
      </c>
      <c r="H100" s="20" t="s">
        <v>451</v>
      </c>
      <c r="I100" s="20" t="s">
        <v>452</v>
      </c>
      <c r="J100" s="21">
        <v>213528</v>
      </c>
      <c r="K100" s="22">
        <f t="shared" si="9"/>
        <v>1</v>
      </c>
      <c r="L100" s="19">
        <f t="shared" si="10"/>
        <v>16364.915253626377</v>
      </c>
      <c r="N100" s="17" t="s">
        <v>375</v>
      </c>
      <c r="O100" s="18" t="s">
        <v>376</v>
      </c>
      <c r="P100" s="19">
        <f t="shared" si="11"/>
        <v>50601.109657420602</v>
      </c>
      <c r="Q100" s="31" t="s">
        <v>533</v>
      </c>
    </row>
    <row r="101" spans="1:17" x14ac:dyDescent="0.25">
      <c r="A101" s="25" t="s">
        <v>114</v>
      </c>
      <c r="B101" s="25" t="s">
        <v>115</v>
      </c>
      <c r="C101" s="19">
        <v>17713.350839477211</v>
      </c>
      <c r="D101" s="19">
        <f t="shared" si="8"/>
        <v>18715.926496991622</v>
      </c>
      <c r="F101" s="20" t="s">
        <v>64</v>
      </c>
      <c r="G101" s="20" t="s">
        <v>65</v>
      </c>
      <c r="H101" s="20" t="s">
        <v>451</v>
      </c>
      <c r="I101" s="20" t="s">
        <v>452</v>
      </c>
      <c r="J101" s="21">
        <v>270203</v>
      </c>
      <c r="K101" s="22">
        <f t="shared" si="9"/>
        <v>1</v>
      </c>
      <c r="L101" s="19">
        <f t="shared" si="10"/>
        <v>18588.590328057206</v>
      </c>
      <c r="N101" s="17" t="s">
        <v>339</v>
      </c>
      <c r="O101" s="18" t="s">
        <v>340</v>
      </c>
      <c r="P101" s="19">
        <f t="shared" si="11"/>
        <v>19326.46864628257</v>
      </c>
      <c r="Q101" s="31" t="s">
        <v>533</v>
      </c>
    </row>
    <row r="102" spans="1:17" x14ac:dyDescent="0.25">
      <c r="A102" s="25" t="s">
        <v>178</v>
      </c>
      <c r="B102" s="25" t="s">
        <v>179</v>
      </c>
      <c r="C102" s="19">
        <v>799.98034558537711</v>
      </c>
      <c r="D102" s="19">
        <f t="shared" si="8"/>
        <v>845.25923314550948</v>
      </c>
      <c r="F102" s="20" t="s">
        <v>68</v>
      </c>
      <c r="G102" s="20" t="s">
        <v>69</v>
      </c>
      <c r="H102" s="20" t="s">
        <v>451</v>
      </c>
      <c r="I102" s="20" t="s">
        <v>452</v>
      </c>
      <c r="J102" s="21">
        <v>174687</v>
      </c>
      <c r="K102" s="22">
        <f t="shared" si="9"/>
        <v>1</v>
      </c>
      <c r="L102" s="19">
        <f t="shared" si="10"/>
        <v>12691.378542766191</v>
      </c>
      <c r="N102" s="17" t="s">
        <v>465</v>
      </c>
      <c r="O102" s="18" t="s">
        <v>466</v>
      </c>
      <c r="P102" s="19">
        <f t="shared" si="11"/>
        <v>20241.180044033685</v>
      </c>
      <c r="Q102" s="31" t="s">
        <v>533</v>
      </c>
    </row>
    <row r="103" spans="1:17" x14ac:dyDescent="0.25">
      <c r="A103" s="25" t="s">
        <v>182</v>
      </c>
      <c r="B103" s="25" t="s">
        <v>183</v>
      </c>
      <c r="C103" s="19">
        <v>16517.375339954284</v>
      </c>
      <c r="D103" s="19">
        <f t="shared" si="8"/>
        <v>17452.258784195696</v>
      </c>
      <c r="F103" s="20" t="s">
        <v>72</v>
      </c>
      <c r="G103" s="20" t="s">
        <v>73</v>
      </c>
      <c r="H103" s="20" t="s">
        <v>451</v>
      </c>
      <c r="I103" s="20" t="s">
        <v>452</v>
      </c>
      <c r="J103" s="21">
        <v>294096</v>
      </c>
      <c r="K103" s="22">
        <f t="shared" si="9"/>
        <v>1</v>
      </c>
      <c r="L103" s="19">
        <f t="shared" si="10"/>
        <v>20136.513472199455</v>
      </c>
      <c r="N103" s="17" t="s">
        <v>467</v>
      </c>
      <c r="O103" s="18" t="s">
        <v>468</v>
      </c>
      <c r="P103" s="19">
        <f t="shared" si="11"/>
        <v>13617.773663235064</v>
      </c>
      <c r="Q103" s="31" t="s">
        <v>533</v>
      </c>
    </row>
    <row r="104" spans="1:17" x14ac:dyDescent="0.25">
      <c r="A104" s="25" t="s">
        <v>210</v>
      </c>
      <c r="B104" s="25" t="s">
        <v>211</v>
      </c>
      <c r="C104" s="19">
        <v>27772.288073373446</v>
      </c>
      <c r="D104" s="19">
        <f t="shared" ref="D104:D135" si="12">C104*(1+$C$4)</f>
        <v>29344.199578326381</v>
      </c>
      <c r="F104" s="20" t="s">
        <v>74</v>
      </c>
      <c r="G104" s="20" t="s">
        <v>75</v>
      </c>
      <c r="H104" s="20" t="s">
        <v>451</v>
      </c>
      <c r="I104" s="20" t="s">
        <v>452</v>
      </c>
      <c r="J104" s="21">
        <v>6584</v>
      </c>
      <c r="K104" s="22">
        <f t="shared" ref="K104:K135" si="13">J104/SUMIF(G:G,G104,J:J)</f>
        <v>1.2035242934961431E-2</v>
      </c>
      <c r="L104" s="19">
        <f t="shared" ref="L104:L135" si="14">IFERROR(INDEX($D$8:$D$159,MATCH($F104,$A$8:$A$159,0),1),0)*$K104</f>
        <v>426.4564109943887</v>
      </c>
      <c r="N104" s="17" t="s">
        <v>469</v>
      </c>
      <c r="O104" s="18" t="s">
        <v>470</v>
      </c>
      <c r="P104" s="19">
        <f t="shared" ref="P104:P113" si="15">SUMIF($H$8:$H$191,$N104,$L$8:$L$191)</f>
        <v>15121.614621073426</v>
      </c>
      <c r="Q104" s="31" t="s">
        <v>533</v>
      </c>
    </row>
    <row r="105" spans="1:17" x14ac:dyDescent="0.25">
      <c r="A105" s="25" t="s">
        <v>148</v>
      </c>
      <c r="B105" s="25" t="s">
        <v>149</v>
      </c>
      <c r="C105" s="19">
        <v>17466.713130039105</v>
      </c>
      <c r="D105" s="19">
        <f t="shared" si="12"/>
        <v>18455.329093199318</v>
      </c>
      <c r="F105" s="20" t="s">
        <v>102</v>
      </c>
      <c r="G105" s="20" t="s">
        <v>103</v>
      </c>
      <c r="H105" s="20" t="s">
        <v>453</v>
      </c>
      <c r="I105" s="20" t="s">
        <v>454</v>
      </c>
      <c r="J105" s="21">
        <v>202626</v>
      </c>
      <c r="K105" s="22">
        <f t="shared" si="13"/>
        <v>1</v>
      </c>
      <c r="L105" s="19">
        <f t="shared" si="14"/>
        <v>14507.31013743023</v>
      </c>
      <c r="N105" s="17" t="s">
        <v>481</v>
      </c>
      <c r="O105" s="18" t="s">
        <v>482</v>
      </c>
      <c r="P105" s="19">
        <f t="shared" si="15"/>
        <v>159156.59391674169</v>
      </c>
      <c r="Q105" s="31" t="s">
        <v>532</v>
      </c>
    </row>
    <row r="106" spans="1:17" x14ac:dyDescent="0.25">
      <c r="A106" s="25" t="s">
        <v>270</v>
      </c>
      <c r="B106" s="25" t="s">
        <v>271</v>
      </c>
      <c r="C106" s="19">
        <v>24452.535261369121</v>
      </c>
      <c r="D106" s="19">
        <f t="shared" si="12"/>
        <v>25836.548757162614</v>
      </c>
      <c r="F106" s="20" t="s">
        <v>306</v>
      </c>
      <c r="G106" s="20" t="s">
        <v>307</v>
      </c>
      <c r="H106" s="20" t="s">
        <v>453</v>
      </c>
      <c r="I106" s="20" t="s">
        <v>454</v>
      </c>
      <c r="J106" s="21">
        <v>657204</v>
      </c>
      <c r="K106" s="22">
        <f t="shared" si="13"/>
        <v>1</v>
      </c>
      <c r="L106" s="19">
        <f t="shared" si="14"/>
        <v>45441.112382206949</v>
      </c>
      <c r="N106" s="17" t="s">
        <v>417</v>
      </c>
      <c r="O106" s="18" t="s">
        <v>418</v>
      </c>
      <c r="P106" s="19">
        <f t="shared" si="15"/>
        <v>71724.450826312866</v>
      </c>
      <c r="Q106" s="31" t="s">
        <v>532</v>
      </c>
    </row>
    <row r="107" spans="1:17" x14ac:dyDescent="0.25">
      <c r="A107" s="25" t="s">
        <v>152</v>
      </c>
      <c r="B107" s="25" t="s">
        <v>153</v>
      </c>
      <c r="C107" s="19">
        <v>24170.632335601527</v>
      </c>
      <c r="D107" s="19">
        <f t="shared" si="12"/>
        <v>25538.690125796573</v>
      </c>
      <c r="F107" s="20" t="s">
        <v>174</v>
      </c>
      <c r="G107" s="20" t="s">
        <v>175</v>
      </c>
      <c r="H107" s="20" t="s">
        <v>453</v>
      </c>
      <c r="I107" s="20" t="s">
        <v>454</v>
      </c>
      <c r="J107" s="21">
        <v>19825</v>
      </c>
      <c r="K107" s="22">
        <f t="shared" si="13"/>
        <v>1.6580634153848212E-2</v>
      </c>
      <c r="L107" s="19">
        <f t="shared" si="14"/>
        <v>1467.5825983259626</v>
      </c>
      <c r="N107" s="17" t="s">
        <v>415</v>
      </c>
      <c r="O107" s="18" t="s">
        <v>416</v>
      </c>
      <c r="P107" s="19">
        <f t="shared" si="15"/>
        <v>104716.22187840623</v>
      </c>
      <c r="Q107" s="31" t="s">
        <v>532</v>
      </c>
    </row>
    <row r="108" spans="1:17" x14ac:dyDescent="0.25">
      <c r="A108" s="25" t="s">
        <v>214</v>
      </c>
      <c r="B108" s="25" t="s">
        <v>215</v>
      </c>
      <c r="C108" s="19">
        <v>21095.295888523025</v>
      </c>
      <c r="D108" s="19">
        <f t="shared" si="12"/>
        <v>22289.289635813428</v>
      </c>
      <c r="F108" s="20" t="s">
        <v>174</v>
      </c>
      <c r="G108" s="20" t="s">
        <v>175</v>
      </c>
      <c r="H108" s="20" t="s">
        <v>455</v>
      </c>
      <c r="I108" s="20" t="s">
        <v>456</v>
      </c>
      <c r="J108" s="21">
        <v>575013</v>
      </c>
      <c r="K108" s="22">
        <f t="shared" si="13"/>
        <v>0.4809119892411966</v>
      </c>
      <c r="L108" s="19">
        <f t="shared" si="14"/>
        <v>42566.409715571586</v>
      </c>
      <c r="N108" s="17" t="s">
        <v>495</v>
      </c>
      <c r="O108" s="18" t="s">
        <v>496</v>
      </c>
      <c r="P108" s="19">
        <f t="shared" si="15"/>
        <v>51735.509309351299</v>
      </c>
      <c r="Q108" s="31" t="s">
        <v>532</v>
      </c>
    </row>
    <row r="109" spans="1:17" x14ac:dyDescent="0.25">
      <c r="A109" s="25" t="s">
        <v>272</v>
      </c>
      <c r="B109" s="25" t="s">
        <v>273</v>
      </c>
      <c r="C109" s="19">
        <v>27768.136653926627</v>
      </c>
      <c r="D109" s="19">
        <f t="shared" si="12"/>
        <v>29339.813188538876</v>
      </c>
      <c r="F109" s="20" t="s">
        <v>174</v>
      </c>
      <c r="G109" s="20" t="s">
        <v>175</v>
      </c>
      <c r="H109" s="20" t="s">
        <v>457</v>
      </c>
      <c r="I109" s="20" t="s">
        <v>458</v>
      </c>
      <c r="J109" s="21">
        <v>600834</v>
      </c>
      <c r="K109" s="22">
        <f t="shared" si="13"/>
        <v>0.50250737660495526</v>
      </c>
      <c r="L109" s="19">
        <f t="shared" si="14"/>
        <v>44477.857396347114</v>
      </c>
      <c r="N109" s="17" t="s">
        <v>499</v>
      </c>
      <c r="O109" s="18" t="s">
        <v>500</v>
      </c>
      <c r="P109" s="19">
        <f t="shared" si="15"/>
        <v>120058.83415158314</v>
      </c>
      <c r="Q109" s="31" t="s">
        <v>533</v>
      </c>
    </row>
    <row r="110" spans="1:17" x14ac:dyDescent="0.25">
      <c r="A110" s="25" t="s">
        <v>276</v>
      </c>
      <c r="B110" s="25" t="s">
        <v>277</v>
      </c>
      <c r="C110" s="19">
        <v>27241.766023485758</v>
      </c>
      <c r="D110" s="19">
        <f t="shared" si="12"/>
        <v>28783.649980415052</v>
      </c>
      <c r="F110" s="20" t="s">
        <v>56</v>
      </c>
      <c r="G110" s="20" t="s">
        <v>57</v>
      </c>
      <c r="H110" s="20" t="s">
        <v>459</v>
      </c>
      <c r="I110" s="20" t="s">
        <v>460</v>
      </c>
      <c r="J110" s="21">
        <v>312214</v>
      </c>
      <c r="K110" s="22">
        <f t="shared" si="13"/>
        <v>0.2084540970877157</v>
      </c>
      <c r="L110" s="19">
        <f t="shared" si="14"/>
        <v>23865.482576540533</v>
      </c>
      <c r="N110" s="17" t="s">
        <v>451</v>
      </c>
      <c r="O110" s="18" t="s">
        <v>452</v>
      </c>
      <c r="P110" s="19">
        <f t="shared" si="15"/>
        <v>68207.854007643618</v>
      </c>
      <c r="Q110" s="31" t="s">
        <v>532</v>
      </c>
    </row>
    <row r="111" spans="1:17" x14ac:dyDescent="0.25">
      <c r="A111" s="25" t="s">
        <v>218</v>
      </c>
      <c r="B111" s="25" t="s">
        <v>219</v>
      </c>
      <c r="C111" s="19">
        <v>23573.725380926771</v>
      </c>
      <c r="D111" s="19">
        <f t="shared" si="12"/>
        <v>24907.998237487227</v>
      </c>
      <c r="F111" s="20" t="s">
        <v>56</v>
      </c>
      <c r="G111" s="20" t="s">
        <v>57</v>
      </c>
      <c r="H111" s="20" t="s">
        <v>461</v>
      </c>
      <c r="I111" s="20" t="s">
        <v>462</v>
      </c>
      <c r="J111" s="21">
        <v>398041</v>
      </c>
      <c r="K111" s="22">
        <f t="shared" si="13"/>
        <v>0.26575770868343973</v>
      </c>
      <c r="L111" s="19">
        <f t="shared" si="14"/>
        <v>30426.055686960772</v>
      </c>
      <c r="N111" s="17" t="s">
        <v>437</v>
      </c>
      <c r="O111" s="18" t="s">
        <v>438</v>
      </c>
      <c r="P111" s="19">
        <f t="shared" si="15"/>
        <v>38368.581817691738</v>
      </c>
      <c r="Q111" s="31" t="s">
        <v>532</v>
      </c>
    </row>
    <row r="112" spans="1:17" x14ac:dyDescent="0.25">
      <c r="A112" s="25" t="s">
        <v>156</v>
      </c>
      <c r="B112" s="25" t="s">
        <v>157</v>
      </c>
      <c r="C112" s="19">
        <v>22547.442377176936</v>
      </c>
      <c r="D112" s="19">
        <f t="shared" si="12"/>
        <v>23823.627615725149</v>
      </c>
      <c r="F112" s="20" t="s">
        <v>52</v>
      </c>
      <c r="G112" s="20" t="s">
        <v>53</v>
      </c>
      <c r="H112" s="20" t="s">
        <v>463</v>
      </c>
      <c r="I112" s="20" t="s">
        <v>464</v>
      </c>
      <c r="J112" s="21">
        <v>175531</v>
      </c>
      <c r="K112" s="22">
        <f t="shared" si="13"/>
        <v>1</v>
      </c>
      <c r="L112" s="19">
        <f t="shared" si="14"/>
        <v>12755.373014389741</v>
      </c>
      <c r="N112" s="17" t="s">
        <v>483</v>
      </c>
      <c r="O112" s="18" t="s">
        <v>484</v>
      </c>
      <c r="P112" s="19">
        <f t="shared" si="15"/>
        <v>169181.06792976515</v>
      </c>
      <c r="Q112" s="31" t="s">
        <v>532</v>
      </c>
    </row>
    <row r="113" spans="1:17" x14ac:dyDescent="0.25">
      <c r="A113" s="25" t="s">
        <v>186</v>
      </c>
      <c r="B113" s="25" t="s">
        <v>187</v>
      </c>
      <c r="C113" s="19">
        <v>23100.819167395577</v>
      </c>
      <c r="D113" s="19">
        <f t="shared" si="12"/>
        <v>24408.325532270166</v>
      </c>
      <c r="F113" s="20" t="s">
        <v>56</v>
      </c>
      <c r="G113" s="20" t="s">
        <v>57</v>
      </c>
      <c r="H113" s="20" t="s">
        <v>465</v>
      </c>
      <c r="I113" s="20" t="s">
        <v>466</v>
      </c>
      <c r="J113" s="21">
        <v>264800</v>
      </c>
      <c r="K113" s="22">
        <f t="shared" si="13"/>
        <v>0.17679746875164828</v>
      </c>
      <c r="L113" s="19">
        <f t="shared" si="14"/>
        <v>20241.180044033685</v>
      </c>
      <c r="N113" s="17" t="s">
        <v>357</v>
      </c>
      <c r="O113" s="18" t="s">
        <v>358</v>
      </c>
      <c r="P113" s="19">
        <f t="shared" si="15"/>
        <v>33726.239911838027</v>
      </c>
      <c r="Q113" s="31" t="s">
        <v>533</v>
      </c>
    </row>
    <row r="114" spans="1:17" x14ac:dyDescent="0.25">
      <c r="A114" s="25" t="s">
        <v>280</v>
      </c>
      <c r="B114" s="25" t="s">
        <v>281</v>
      </c>
      <c r="C114" s="19">
        <v>15374.299898431174</v>
      </c>
      <c r="D114" s="19">
        <f t="shared" si="12"/>
        <v>16244.485272682379</v>
      </c>
      <c r="F114" s="20" t="s">
        <v>56</v>
      </c>
      <c r="G114" s="20" t="s">
        <v>57</v>
      </c>
      <c r="H114" s="20" t="s">
        <v>467</v>
      </c>
      <c r="I114" s="20" t="s">
        <v>468</v>
      </c>
      <c r="J114" s="21">
        <v>178151</v>
      </c>
      <c r="K114" s="22">
        <f t="shared" si="13"/>
        <v>0.11894503721893843</v>
      </c>
      <c r="L114" s="19">
        <f t="shared" si="14"/>
        <v>13617.773663235064</v>
      </c>
    </row>
    <row r="115" spans="1:17" x14ac:dyDescent="0.25">
      <c r="A115" s="25" t="s">
        <v>222</v>
      </c>
      <c r="B115" s="25" t="s">
        <v>223</v>
      </c>
      <c r="C115" s="19">
        <v>21020.859814245643</v>
      </c>
      <c r="D115" s="19">
        <f t="shared" si="12"/>
        <v>22210.640479731945</v>
      </c>
      <c r="F115" s="20" t="s">
        <v>48</v>
      </c>
      <c r="G115" s="20" t="s">
        <v>49</v>
      </c>
      <c r="H115" s="20" t="s">
        <v>469</v>
      </c>
      <c r="I115" s="20" t="s">
        <v>470</v>
      </c>
      <c r="J115" s="21">
        <v>182773</v>
      </c>
      <c r="K115" s="22">
        <f t="shared" si="13"/>
        <v>1</v>
      </c>
      <c r="L115" s="19">
        <f t="shared" si="14"/>
        <v>15121.614621073426</v>
      </c>
    </row>
    <row r="116" spans="1:17" x14ac:dyDescent="0.25">
      <c r="A116" s="25" t="s">
        <v>282</v>
      </c>
      <c r="B116" s="25" t="s">
        <v>283</v>
      </c>
      <c r="C116" s="19">
        <v>17088.598661189928</v>
      </c>
      <c r="D116" s="19">
        <f t="shared" si="12"/>
        <v>18055.813345413277</v>
      </c>
      <c r="F116" s="20" t="s">
        <v>230</v>
      </c>
      <c r="G116" s="20" t="s">
        <v>231</v>
      </c>
      <c r="H116" s="20" t="s">
        <v>471</v>
      </c>
      <c r="I116" s="20" t="s">
        <v>472</v>
      </c>
      <c r="J116" s="21">
        <v>914039</v>
      </c>
      <c r="K116" s="22">
        <f t="shared" si="13"/>
        <v>1</v>
      </c>
      <c r="L116" s="19">
        <f t="shared" si="14"/>
        <v>73032.094802506079</v>
      </c>
    </row>
    <row r="117" spans="1:17" x14ac:dyDescent="0.25">
      <c r="A117" s="25" t="s">
        <v>190</v>
      </c>
      <c r="B117" s="25" t="s">
        <v>191</v>
      </c>
      <c r="C117" s="19">
        <v>20397.102146397287</v>
      </c>
      <c r="D117" s="19">
        <f t="shared" si="12"/>
        <v>21551.578127883371</v>
      </c>
      <c r="F117" s="20" t="s">
        <v>128</v>
      </c>
      <c r="G117" s="20" t="s">
        <v>129</v>
      </c>
      <c r="H117" s="20" t="s">
        <v>471</v>
      </c>
      <c r="I117" s="20" t="s">
        <v>472</v>
      </c>
      <c r="J117" s="21">
        <v>118622</v>
      </c>
      <c r="K117" s="22">
        <f t="shared" si="13"/>
        <v>0.15582610614702738</v>
      </c>
      <c r="L117" s="19">
        <f t="shared" si="14"/>
        <v>9324.65005317135</v>
      </c>
    </row>
    <row r="118" spans="1:17" x14ac:dyDescent="0.25">
      <c r="A118" s="25" t="s">
        <v>284</v>
      </c>
      <c r="B118" s="25" t="s">
        <v>285</v>
      </c>
      <c r="C118" s="19">
        <v>20485.056787383393</v>
      </c>
      <c r="D118" s="19">
        <f t="shared" si="12"/>
        <v>21644.511001549294</v>
      </c>
      <c r="F118" s="20" t="s">
        <v>128</v>
      </c>
      <c r="G118" s="20" t="s">
        <v>129</v>
      </c>
      <c r="H118" s="20" t="s">
        <v>473</v>
      </c>
      <c r="I118" s="20" t="s">
        <v>474</v>
      </c>
      <c r="J118" s="21">
        <v>412068</v>
      </c>
      <c r="K118" s="22">
        <f t="shared" si="13"/>
        <v>0.54130727780507226</v>
      </c>
      <c r="L118" s="19">
        <f t="shared" si="14"/>
        <v>32391.882602807334</v>
      </c>
    </row>
    <row r="119" spans="1:17" x14ac:dyDescent="0.25">
      <c r="A119" s="25" t="s">
        <v>286</v>
      </c>
      <c r="B119" s="25" t="s">
        <v>287</v>
      </c>
      <c r="C119" s="19">
        <v>19367.602558111917</v>
      </c>
      <c r="D119" s="19">
        <f t="shared" si="12"/>
        <v>20463.808862901053</v>
      </c>
      <c r="F119" s="20" t="s">
        <v>56</v>
      </c>
      <c r="G119" s="20" t="s">
        <v>57</v>
      </c>
      <c r="H119" s="20" t="s">
        <v>475</v>
      </c>
      <c r="I119" s="20" t="s">
        <v>476</v>
      </c>
      <c r="J119" s="21">
        <v>344553</v>
      </c>
      <c r="K119" s="22">
        <f t="shared" si="13"/>
        <v>0.23004568825825783</v>
      </c>
      <c r="L119" s="19">
        <f t="shared" si="14"/>
        <v>26337.459621268648</v>
      </c>
    </row>
    <row r="120" spans="1:17" x14ac:dyDescent="0.25">
      <c r="A120" s="25" t="s">
        <v>226</v>
      </c>
      <c r="B120" s="25" t="s">
        <v>227</v>
      </c>
      <c r="C120" s="19">
        <v>20864.30270182831</v>
      </c>
      <c r="D120" s="19">
        <f t="shared" si="12"/>
        <v>22045.222234751793</v>
      </c>
      <c r="F120" s="20" t="s">
        <v>128</v>
      </c>
      <c r="G120" s="20" t="s">
        <v>129</v>
      </c>
      <c r="H120" s="20" t="s">
        <v>477</v>
      </c>
      <c r="I120" s="20" t="s">
        <v>478</v>
      </c>
      <c r="J120" s="21">
        <v>230556</v>
      </c>
      <c r="K120" s="22">
        <f t="shared" si="13"/>
        <v>0.30286661604790044</v>
      </c>
      <c r="L120" s="19">
        <f t="shared" si="14"/>
        <v>18123.569132698602</v>
      </c>
    </row>
    <row r="121" spans="1:17" x14ac:dyDescent="0.25">
      <c r="A121" s="25" t="s">
        <v>288</v>
      </c>
      <c r="B121" s="25" t="s">
        <v>289</v>
      </c>
      <c r="C121" s="19">
        <v>14048.902933692705</v>
      </c>
      <c r="D121" s="19">
        <f t="shared" si="12"/>
        <v>14844.070839739712</v>
      </c>
      <c r="F121" s="20" t="s">
        <v>210</v>
      </c>
      <c r="G121" s="20" t="s">
        <v>211</v>
      </c>
      <c r="H121" s="20" t="s">
        <v>479</v>
      </c>
      <c r="I121" s="20" t="s">
        <v>480</v>
      </c>
      <c r="J121" s="21">
        <v>399007</v>
      </c>
      <c r="K121" s="22">
        <f t="shared" si="13"/>
        <v>1</v>
      </c>
      <c r="L121" s="19">
        <f t="shared" si="14"/>
        <v>29344.199578326381</v>
      </c>
    </row>
    <row r="122" spans="1:17" x14ac:dyDescent="0.25">
      <c r="A122" s="25" t="s">
        <v>290</v>
      </c>
      <c r="B122" s="25" t="s">
        <v>291</v>
      </c>
      <c r="C122" s="19">
        <v>12324.914543822184</v>
      </c>
      <c r="D122" s="19">
        <f t="shared" si="12"/>
        <v>13022.504707002519</v>
      </c>
      <c r="F122" s="20" t="s">
        <v>214</v>
      </c>
      <c r="G122" s="20" t="s">
        <v>215</v>
      </c>
      <c r="H122" s="20" t="s">
        <v>479</v>
      </c>
      <c r="I122" s="20" t="s">
        <v>480</v>
      </c>
      <c r="J122" s="21">
        <v>279516</v>
      </c>
      <c r="K122" s="22">
        <f t="shared" si="13"/>
        <v>1</v>
      </c>
      <c r="L122" s="19">
        <f t="shared" si="14"/>
        <v>22289.289635813428</v>
      </c>
    </row>
    <row r="123" spans="1:17" x14ac:dyDescent="0.25">
      <c r="A123" s="25" t="s">
        <v>160</v>
      </c>
      <c r="B123" s="25" t="s">
        <v>161</v>
      </c>
      <c r="C123" s="19">
        <v>27119.97191182353</v>
      </c>
      <c r="D123" s="19">
        <f t="shared" si="12"/>
        <v>28654.962322032741</v>
      </c>
      <c r="F123" s="20" t="s">
        <v>218</v>
      </c>
      <c r="G123" s="20" t="s">
        <v>219</v>
      </c>
      <c r="H123" s="20" t="s">
        <v>479</v>
      </c>
      <c r="I123" s="20" t="s">
        <v>480</v>
      </c>
      <c r="J123" s="21">
        <v>333587</v>
      </c>
      <c r="K123" s="22">
        <f t="shared" si="13"/>
        <v>1</v>
      </c>
      <c r="L123" s="19">
        <f t="shared" si="14"/>
        <v>24907.998237487227</v>
      </c>
    </row>
    <row r="124" spans="1:17" x14ac:dyDescent="0.25">
      <c r="A124" s="25" t="s">
        <v>164</v>
      </c>
      <c r="B124" s="25" t="s">
        <v>165</v>
      </c>
      <c r="C124" s="19">
        <v>24580.557421552978</v>
      </c>
      <c r="D124" s="19">
        <f t="shared" si="12"/>
        <v>25971.816971612876</v>
      </c>
      <c r="F124" s="20" t="s">
        <v>222</v>
      </c>
      <c r="G124" s="20" t="s">
        <v>223</v>
      </c>
      <c r="H124" s="20" t="s">
        <v>479</v>
      </c>
      <c r="I124" s="20" t="s">
        <v>480</v>
      </c>
      <c r="J124" s="21">
        <v>266357</v>
      </c>
      <c r="K124" s="22">
        <f t="shared" si="13"/>
        <v>1</v>
      </c>
      <c r="L124" s="19">
        <f t="shared" si="14"/>
        <v>22210.640479731945</v>
      </c>
    </row>
    <row r="125" spans="1:17" x14ac:dyDescent="0.25">
      <c r="A125" s="25" t="s">
        <v>294</v>
      </c>
      <c r="B125" s="25" t="s">
        <v>295</v>
      </c>
      <c r="C125" s="19">
        <v>14250.968256857892</v>
      </c>
      <c r="D125" s="19">
        <f t="shared" si="12"/>
        <v>15057.573060196048</v>
      </c>
      <c r="F125" s="20" t="s">
        <v>226</v>
      </c>
      <c r="G125" s="20" t="s">
        <v>227</v>
      </c>
      <c r="H125" s="20" t="s">
        <v>479</v>
      </c>
      <c r="I125" s="20" t="s">
        <v>480</v>
      </c>
      <c r="J125" s="21">
        <v>248115</v>
      </c>
      <c r="K125" s="22">
        <f t="shared" si="13"/>
        <v>1</v>
      </c>
      <c r="L125" s="19">
        <f t="shared" si="14"/>
        <v>22045.222234751793</v>
      </c>
    </row>
    <row r="126" spans="1:17" x14ac:dyDescent="0.25">
      <c r="A126" s="25" t="s">
        <v>194</v>
      </c>
      <c r="B126" s="25" t="s">
        <v>195</v>
      </c>
      <c r="C126" s="19">
        <v>25809.879914967685</v>
      </c>
      <c r="D126" s="19">
        <f t="shared" si="12"/>
        <v>27270.719118154855</v>
      </c>
      <c r="F126" s="20" t="s">
        <v>178</v>
      </c>
      <c r="G126" s="20" t="s">
        <v>179</v>
      </c>
      <c r="H126" s="20" t="s">
        <v>481</v>
      </c>
      <c r="I126" s="20" t="s">
        <v>482</v>
      </c>
      <c r="J126" s="21">
        <v>10938</v>
      </c>
      <c r="K126" s="22">
        <f t="shared" si="13"/>
        <v>1</v>
      </c>
      <c r="L126" s="19">
        <f t="shared" si="14"/>
        <v>845.25923314550948</v>
      </c>
    </row>
    <row r="127" spans="1:17" x14ac:dyDescent="0.25">
      <c r="A127" s="25" t="s">
        <v>198</v>
      </c>
      <c r="B127" s="25" t="s">
        <v>199</v>
      </c>
      <c r="C127" s="19">
        <v>20492.321694048638</v>
      </c>
      <c r="D127" s="19">
        <f t="shared" si="12"/>
        <v>21652.187101931791</v>
      </c>
      <c r="F127" s="20" t="s">
        <v>182</v>
      </c>
      <c r="G127" s="20" t="s">
        <v>183</v>
      </c>
      <c r="H127" s="20" t="s">
        <v>481</v>
      </c>
      <c r="I127" s="20" t="s">
        <v>482</v>
      </c>
      <c r="J127" s="21">
        <v>214107</v>
      </c>
      <c r="K127" s="22">
        <f t="shared" si="13"/>
        <v>1</v>
      </c>
      <c r="L127" s="19">
        <f t="shared" si="14"/>
        <v>17452.258784195696</v>
      </c>
    </row>
    <row r="128" spans="1:17" x14ac:dyDescent="0.25">
      <c r="A128" s="25" t="s">
        <v>300</v>
      </c>
      <c r="B128" s="25" t="s">
        <v>301</v>
      </c>
      <c r="C128" s="19">
        <v>13113.871949307586</v>
      </c>
      <c r="D128" s="19">
        <f t="shared" si="12"/>
        <v>13856.117101638396</v>
      </c>
      <c r="F128" s="20" t="s">
        <v>186</v>
      </c>
      <c r="G128" s="20" t="s">
        <v>187</v>
      </c>
      <c r="H128" s="20" t="s">
        <v>481</v>
      </c>
      <c r="I128" s="20" t="s">
        <v>482</v>
      </c>
      <c r="J128" s="21">
        <v>280941</v>
      </c>
      <c r="K128" s="22">
        <f t="shared" si="13"/>
        <v>1</v>
      </c>
      <c r="L128" s="19">
        <f t="shared" si="14"/>
        <v>24408.325532270166</v>
      </c>
    </row>
    <row r="129" spans="1:12" x14ac:dyDescent="0.25">
      <c r="A129" s="25" t="s">
        <v>168</v>
      </c>
      <c r="B129" s="25" t="s">
        <v>169</v>
      </c>
      <c r="C129" s="19">
        <v>25166.490301708938</v>
      </c>
      <c r="D129" s="19">
        <f t="shared" si="12"/>
        <v>26590.913652785664</v>
      </c>
      <c r="F129" s="20" t="s">
        <v>190</v>
      </c>
      <c r="G129" s="20" t="s">
        <v>191</v>
      </c>
      <c r="H129" s="20" t="s">
        <v>481</v>
      </c>
      <c r="I129" s="20" t="s">
        <v>482</v>
      </c>
      <c r="J129" s="21">
        <v>260651</v>
      </c>
      <c r="K129" s="22">
        <f t="shared" si="13"/>
        <v>1</v>
      </c>
      <c r="L129" s="19">
        <f t="shared" si="14"/>
        <v>21551.578127883371</v>
      </c>
    </row>
    <row r="130" spans="1:12" x14ac:dyDescent="0.25">
      <c r="A130" s="25" t="s">
        <v>302</v>
      </c>
      <c r="B130" s="25" t="s">
        <v>303</v>
      </c>
      <c r="C130" s="19">
        <v>14038.489132894807</v>
      </c>
      <c r="D130" s="19">
        <f t="shared" si="12"/>
        <v>14833.067617816652</v>
      </c>
      <c r="F130" s="20" t="s">
        <v>194</v>
      </c>
      <c r="G130" s="20" t="s">
        <v>195</v>
      </c>
      <c r="H130" s="20" t="s">
        <v>481</v>
      </c>
      <c r="I130" s="20" t="s">
        <v>482</v>
      </c>
      <c r="J130" s="21">
        <v>355266</v>
      </c>
      <c r="K130" s="22">
        <f t="shared" si="13"/>
        <v>1</v>
      </c>
      <c r="L130" s="19">
        <f t="shared" si="14"/>
        <v>27270.719118154855</v>
      </c>
    </row>
    <row r="131" spans="1:12" x14ac:dyDescent="0.25">
      <c r="A131" s="25" t="s">
        <v>202</v>
      </c>
      <c r="B131" s="25" t="s">
        <v>203</v>
      </c>
      <c r="C131" s="19">
        <v>23145.037457370869</v>
      </c>
      <c r="D131" s="19">
        <f t="shared" si="12"/>
        <v>24455.046577458059</v>
      </c>
      <c r="F131" s="20" t="s">
        <v>198</v>
      </c>
      <c r="G131" s="20" t="s">
        <v>199</v>
      </c>
      <c r="H131" s="20" t="s">
        <v>481</v>
      </c>
      <c r="I131" s="20" t="s">
        <v>482</v>
      </c>
      <c r="J131" s="21">
        <v>305658</v>
      </c>
      <c r="K131" s="22">
        <f t="shared" si="13"/>
        <v>1</v>
      </c>
      <c r="L131" s="19">
        <f t="shared" si="14"/>
        <v>21652.187101931791</v>
      </c>
    </row>
    <row r="132" spans="1:12" x14ac:dyDescent="0.25">
      <c r="A132" s="25" t="s">
        <v>206</v>
      </c>
      <c r="B132" s="25" t="s">
        <v>207</v>
      </c>
      <c r="C132" s="19">
        <v>20368.369715788598</v>
      </c>
      <c r="D132" s="19">
        <f t="shared" si="12"/>
        <v>21521.219441702233</v>
      </c>
      <c r="F132" s="20" t="s">
        <v>202</v>
      </c>
      <c r="G132" s="20" t="s">
        <v>203</v>
      </c>
      <c r="H132" s="20" t="s">
        <v>481</v>
      </c>
      <c r="I132" s="20" t="s">
        <v>482</v>
      </c>
      <c r="J132" s="21">
        <v>331969</v>
      </c>
      <c r="K132" s="22">
        <f t="shared" si="13"/>
        <v>1</v>
      </c>
      <c r="L132" s="19">
        <f t="shared" si="14"/>
        <v>24455.046577458059</v>
      </c>
    </row>
    <row r="133" spans="1:12" x14ac:dyDescent="0.25">
      <c r="A133" s="25" t="s">
        <v>304</v>
      </c>
      <c r="B133" s="25" t="s">
        <v>305</v>
      </c>
      <c r="C133" s="19">
        <v>24170.337354594059</v>
      </c>
      <c r="D133" s="19">
        <f t="shared" si="12"/>
        <v>25538.378448864081</v>
      </c>
      <c r="F133" s="20" t="s">
        <v>206</v>
      </c>
      <c r="G133" s="20" t="s">
        <v>207</v>
      </c>
      <c r="H133" s="20" t="s">
        <v>481</v>
      </c>
      <c r="I133" s="20" t="s">
        <v>482</v>
      </c>
      <c r="J133" s="21">
        <v>276940</v>
      </c>
      <c r="K133" s="22">
        <f t="shared" si="13"/>
        <v>1</v>
      </c>
      <c r="L133" s="19">
        <f t="shared" si="14"/>
        <v>21521.219441702233</v>
      </c>
    </row>
    <row r="134" spans="1:12" x14ac:dyDescent="0.25">
      <c r="A134" s="25" t="s">
        <v>292</v>
      </c>
      <c r="B134" s="25" t="s">
        <v>293</v>
      </c>
      <c r="C134" s="19">
        <v>22059.606161179036</v>
      </c>
      <c r="D134" s="19">
        <f t="shared" si="12"/>
        <v>23308.179869901767</v>
      </c>
      <c r="F134" s="20" t="s">
        <v>270</v>
      </c>
      <c r="G134" s="20" t="s">
        <v>271</v>
      </c>
      <c r="H134" s="20" t="s">
        <v>483</v>
      </c>
      <c r="I134" s="20" t="s">
        <v>484</v>
      </c>
      <c r="J134" s="21">
        <v>327753</v>
      </c>
      <c r="K134" s="22">
        <f t="shared" si="13"/>
        <v>1</v>
      </c>
      <c r="L134" s="19">
        <f t="shared" si="14"/>
        <v>25836.548757162614</v>
      </c>
    </row>
    <row r="135" spans="1:12" x14ac:dyDescent="0.25">
      <c r="A135" s="20" t="s">
        <v>74</v>
      </c>
      <c r="B135" s="25" t="s">
        <v>75</v>
      </c>
      <c r="C135" s="19">
        <v>33535.839325091423</v>
      </c>
      <c r="D135" s="19">
        <f t="shared" si="12"/>
        <v>35433.967830891597</v>
      </c>
      <c r="F135" s="20" t="s">
        <v>276</v>
      </c>
      <c r="G135" s="20" t="s">
        <v>277</v>
      </c>
      <c r="H135" s="20" t="s">
        <v>483</v>
      </c>
      <c r="I135" s="20" t="s">
        <v>484</v>
      </c>
      <c r="J135" s="21">
        <v>340341</v>
      </c>
      <c r="K135" s="22">
        <f t="shared" si="13"/>
        <v>1</v>
      </c>
      <c r="L135" s="19">
        <f t="shared" si="14"/>
        <v>28783.649980415052</v>
      </c>
    </row>
    <row r="136" spans="1:12" x14ac:dyDescent="0.25">
      <c r="A136" s="25" t="s">
        <v>306</v>
      </c>
      <c r="B136" s="25" t="s">
        <v>307</v>
      </c>
      <c r="C136" s="19">
        <v>43006.920672162552</v>
      </c>
      <c r="D136" s="19">
        <f t="shared" ref="D136:D159" si="16">C136*(1+$C$4)</f>
        <v>45441.112382206949</v>
      </c>
      <c r="F136" s="20" t="s">
        <v>280</v>
      </c>
      <c r="G136" s="20" t="s">
        <v>281</v>
      </c>
      <c r="H136" s="20" t="s">
        <v>483</v>
      </c>
      <c r="I136" s="20" t="s">
        <v>484</v>
      </c>
      <c r="J136" s="21">
        <v>183544</v>
      </c>
      <c r="K136" s="22">
        <f t="shared" ref="K136:K167" si="17">J136/SUMIF(G:G,G136,J:J)</f>
        <v>1</v>
      </c>
      <c r="L136" s="19">
        <f t="shared" ref="L136:L167" si="18">IFERROR(INDEX($D$8:$D$159,MATCH($F136,$A$8:$A$159,0),1),0)*$K136</f>
        <v>16244.485272682379</v>
      </c>
    </row>
    <row r="137" spans="1:12" x14ac:dyDescent="0.25">
      <c r="A137" s="25" t="s">
        <v>16</v>
      </c>
      <c r="B137" s="25" t="s">
        <v>17</v>
      </c>
      <c r="C137" s="19">
        <v>41980.437782247092</v>
      </c>
      <c r="D137" s="19">
        <f t="shared" si="16"/>
        <v>44356.530560722276</v>
      </c>
      <c r="F137" s="20" t="s">
        <v>282</v>
      </c>
      <c r="G137" s="20" t="s">
        <v>283</v>
      </c>
      <c r="H137" s="20" t="s">
        <v>483</v>
      </c>
      <c r="I137" s="20" t="s">
        <v>484</v>
      </c>
      <c r="J137" s="21">
        <v>252338</v>
      </c>
      <c r="K137" s="22">
        <f t="shared" si="17"/>
        <v>1</v>
      </c>
      <c r="L137" s="19">
        <f t="shared" si="18"/>
        <v>18055.813345413277</v>
      </c>
    </row>
    <row r="138" spans="1:12" x14ac:dyDescent="0.25">
      <c r="A138" s="25" t="s">
        <v>122</v>
      </c>
      <c r="B138" s="25" t="s">
        <v>123</v>
      </c>
      <c r="C138" s="19">
        <v>62837.882141154623</v>
      </c>
      <c r="D138" s="19">
        <f t="shared" si="16"/>
        <v>66394.506270343976</v>
      </c>
      <c r="F138" s="20" t="s">
        <v>284</v>
      </c>
      <c r="G138" s="20" t="s">
        <v>285</v>
      </c>
      <c r="H138" s="20" t="s">
        <v>483</v>
      </c>
      <c r="I138" s="20" t="s">
        <v>484</v>
      </c>
      <c r="J138" s="21">
        <v>309014</v>
      </c>
      <c r="K138" s="22">
        <f t="shared" si="17"/>
        <v>1</v>
      </c>
      <c r="L138" s="19">
        <f t="shared" si="18"/>
        <v>21644.511001549294</v>
      </c>
    </row>
    <row r="139" spans="1:12" x14ac:dyDescent="0.25">
      <c r="A139" s="25" t="s">
        <v>134</v>
      </c>
      <c r="B139" s="25" t="s">
        <v>135</v>
      </c>
      <c r="C139" s="19">
        <v>61125.832801101598</v>
      </c>
      <c r="D139" s="19">
        <f t="shared" si="16"/>
        <v>64585.554937643945</v>
      </c>
      <c r="F139" s="20" t="s">
        <v>286</v>
      </c>
      <c r="G139" s="20" t="s">
        <v>287</v>
      </c>
      <c r="H139" s="20" t="s">
        <v>483</v>
      </c>
      <c r="I139" s="20" t="s">
        <v>484</v>
      </c>
      <c r="J139" s="21">
        <v>271767</v>
      </c>
      <c r="K139" s="22">
        <f t="shared" si="17"/>
        <v>1</v>
      </c>
      <c r="L139" s="19">
        <f t="shared" si="18"/>
        <v>20463.808862901053</v>
      </c>
    </row>
    <row r="140" spans="1:12" x14ac:dyDescent="0.25">
      <c r="A140" s="25" t="s">
        <v>246</v>
      </c>
      <c r="B140" s="25" t="s">
        <v>247</v>
      </c>
      <c r="C140" s="19">
        <v>44444.898811521416</v>
      </c>
      <c r="D140" s="19">
        <f t="shared" si="16"/>
        <v>46960.480084253526</v>
      </c>
      <c r="F140" s="20" t="s">
        <v>288</v>
      </c>
      <c r="G140" s="20" t="s">
        <v>289</v>
      </c>
      <c r="H140" s="20" t="s">
        <v>483</v>
      </c>
      <c r="I140" s="20" t="s">
        <v>484</v>
      </c>
      <c r="J140" s="21">
        <v>156864</v>
      </c>
      <c r="K140" s="22">
        <f t="shared" si="17"/>
        <v>1</v>
      </c>
      <c r="L140" s="19">
        <f t="shared" si="18"/>
        <v>14844.070839739712</v>
      </c>
    </row>
    <row r="141" spans="1:12" x14ac:dyDescent="0.25">
      <c r="A141" s="25" t="s">
        <v>56</v>
      </c>
      <c r="B141" s="25" t="s">
        <v>57</v>
      </c>
      <c r="C141" s="19">
        <v>108355.05545337754</v>
      </c>
      <c r="D141" s="19">
        <f t="shared" si="16"/>
        <v>114487.95159203871</v>
      </c>
      <c r="F141" s="20" t="s">
        <v>292</v>
      </c>
      <c r="G141" s="20" t="s">
        <v>293</v>
      </c>
      <c r="H141" s="20" t="s">
        <v>483</v>
      </c>
      <c r="I141" s="20" t="s">
        <v>484</v>
      </c>
      <c r="J141" s="21">
        <v>269848</v>
      </c>
      <c r="K141" s="22">
        <f t="shared" si="17"/>
        <v>1</v>
      </c>
      <c r="L141" s="19">
        <f t="shared" si="18"/>
        <v>23308.179869901767</v>
      </c>
    </row>
    <row r="142" spans="1:12" x14ac:dyDescent="0.25">
      <c r="A142" s="25" t="s">
        <v>278</v>
      </c>
      <c r="B142" s="25" t="s">
        <v>279</v>
      </c>
      <c r="C142" s="19">
        <v>44447.391418696563</v>
      </c>
      <c r="D142" s="19">
        <f t="shared" si="16"/>
        <v>46963.113772994788</v>
      </c>
      <c r="F142" s="20" t="s">
        <v>148</v>
      </c>
      <c r="G142" s="20" t="s">
        <v>149</v>
      </c>
      <c r="H142" s="20" t="s">
        <v>485</v>
      </c>
      <c r="I142" s="20" t="s">
        <v>486</v>
      </c>
      <c r="J142" s="21">
        <v>249301</v>
      </c>
      <c r="K142" s="22">
        <f t="shared" si="17"/>
        <v>1</v>
      </c>
      <c r="L142" s="19">
        <f t="shared" si="18"/>
        <v>18455.329093199318</v>
      </c>
    </row>
    <row r="143" spans="1:12" x14ac:dyDescent="0.25">
      <c r="A143" s="25" t="s">
        <v>242</v>
      </c>
      <c r="B143" s="25" t="s">
        <v>243</v>
      </c>
      <c r="C143" s="19">
        <v>92732.577418637564</v>
      </c>
      <c r="D143" s="19">
        <f t="shared" si="16"/>
        <v>97981.241300532449</v>
      </c>
      <c r="F143" s="20" t="s">
        <v>152</v>
      </c>
      <c r="G143" s="20" t="s">
        <v>153</v>
      </c>
      <c r="H143" s="20" t="s">
        <v>485</v>
      </c>
      <c r="I143" s="20" t="s">
        <v>486</v>
      </c>
      <c r="J143" s="21">
        <v>332752</v>
      </c>
      <c r="K143" s="22">
        <f t="shared" si="17"/>
        <v>1</v>
      </c>
      <c r="L143" s="19">
        <f t="shared" si="18"/>
        <v>25538.690125796573</v>
      </c>
    </row>
    <row r="144" spans="1:12" x14ac:dyDescent="0.25">
      <c r="A144" s="25" t="s">
        <v>174</v>
      </c>
      <c r="B144" s="25" t="s">
        <v>175</v>
      </c>
      <c r="C144" s="19">
        <v>83770.442655919614</v>
      </c>
      <c r="D144" s="19">
        <f t="shared" si="16"/>
        <v>88511.849710244656</v>
      </c>
      <c r="F144" s="20" t="s">
        <v>156</v>
      </c>
      <c r="G144" s="20" t="s">
        <v>157</v>
      </c>
      <c r="H144" s="20" t="s">
        <v>485</v>
      </c>
      <c r="I144" s="20" t="s">
        <v>486</v>
      </c>
      <c r="J144" s="21">
        <v>289034</v>
      </c>
      <c r="K144" s="22">
        <f t="shared" si="17"/>
        <v>1</v>
      </c>
      <c r="L144" s="19">
        <f t="shared" si="18"/>
        <v>23823.627615725149</v>
      </c>
    </row>
    <row r="145" spans="1:12" x14ac:dyDescent="0.25">
      <c r="A145" s="25" t="s">
        <v>170</v>
      </c>
      <c r="B145" s="25" t="s">
        <v>171</v>
      </c>
      <c r="C145" s="19">
        <v>112547.96536993855</v>
      </c>
      <c r="D145" s="19">
        <f t="shared" si="16"/>
        <v>118918.18020987707</v>
      </c>
      <c r="F145" s="20" t="s">
        <v>160</v>
      </c>
      <c r="G145" s="20" t="s">
        <v>161</v>
      </c>
      <c r="H145" s="20" t="s">
        <v>485</v>
      </c>
      <c r="I145" s="20" t="s">
        <v>486</v>
      </c>
      <c r="J145" s="21">
        <v>321813</v>
      </c>
      <c r="K145" s="22">
        <f t="shared" si="17"/>
        <v>1</v>
      </c>
      <c r="L145" s="19">
        <f t="shared" si="18"/>
        <v>28654.962322032741</v>
      </c>
    </row>
    <row r="146" spans="1:12" x14ac:dyDescent="0.25">
      <c r="A146" s="25" t="s">
        <v>20</v>
      </c>
      <c r="B146" s="25" t="s">
        <v>21</v>
      </c>
      <c r="C146" s="19">
        <v>96447.08840851234</v>
      </c>
      <c r="D146" s="19">
        <f t="shared" si="16"/>
        <v>101905.99361243413</v>
      </c>
      <c r="F146" s="20" t="s">
        <v>164</v>
      </c>
      <c r="G146" s="20" t="s">
        <v>165</v>
      </c>
      <c r="H146" s="20" t="s">
        <v>485</v>
      </c>
      <c r="I146" s="20" t="s">
        <v>486</v>
      </c>
      <c r="J146" s="21">
        <v>305309</v>
      </c>
      <c r="K146" s="22">
        <f t="shared" si="17"/>
        <v>1</v>
      </c>
      <c r="L146" s="19">
        <f t="shared" si="18"/>
        <v>25971.816971612876</v>
      </c>
    </row>
    <row r="147" spans="1:12" x14ac:dyDescent="0.25">
      <c r="A147" s="25" t="s">
        <v>144</v>
      </c>
      <c r="B147" s="25" t="s">
        <v>145</v>
      </c>
      <c r="C147" s="19">
        <v>43665.558089549522</v>
      </c>
      <c r="D147" s="19">
        <f t="shared" si="16"/>
        <v>46137.028677418028</v>
      </c>
      <c r="F147" s="20" t="s">
        <v>168</v>
      </c>
      <c r="G147" s="20" t="s">
        <v>169</v>
      </c>
      <c r="H147" s="20" t="s">
        <v>485</v>
      </c>
      <c r="I147" s="20" t="s">
        <v>486</v>
      </c>
      <c r="J147" s="21">
        <v>320017</v>
      </c>
      <c r="K147" s="22">
        <f t="shared" si="17"/>
        <v>1</v>
      </c>
      <c r="L147" s="19">
        <f t="shared" si="18"/>
        <v>26590.913652785664</v>
      </c>
    </row>
    <row r="148" spans="1:12" x14ac:dyDescent="0.25">
      <c r="A148" s="25" t="s">
        <v>138</v>
      </c>
      <c r="B148" s="25" t="s">
        <v>139</v>
      </c>
      <c r="C148" s="19">
        <v>58489.316247624585</v>
      </c>
      <c r="D148" s="19">
        <f t="shared" si="16"/>
        <v>61799.811547240133</v>
      </c>
      <c r="F148" s="20" t="s">
        <v>272</v>
      </c>
      <c r="G148" s="20" t="s">
        <v>273</v>
      </c>
      <c r="H148" s="20" t="s">
        <v>487</v>
      </c>
      <c r="I148" s="20" t="s">
        <v>488</v>
      </c>
      <c r="J148" s="21">
        <v>388563</v>
      </c>
      <c r="K148" s="22">
        <f t="shared" si="17"/>
        <v>1</v>
      </c>
      <c r="L148" s="19">
        <f t="shared" si="18"/>
        <v>29339.813188538876</v>
      </c>
    </row>
    <row r="149" spans="1:12" x14ac:dyDescent="0.25">
      <c r="A149" s="25" t="s">
        <v>230</v>
      </c>
      <c r="B149" s="25" t="s">
        <v>231</v>
      </c>
      <c r="C149" s="19">
        <v>69119.90800918614</v>
      </c>
      <c r="D149" s="19">
        <f t="shared" si="16"/>
        <v>73032.094802506079</v>
      </c>
      <c r="F149" s="20" t="s">
        <v>290</v>
      </c>
      <c r="G149" s="20" t="s">
        <v>291</v>
      </c>
      <c r="H149" s="20" t="s">
        <v>487</v>
      </c>
      <c r="I149" s="20" t="s">
        <v>488</v>
      </c>
      <c r="J149" s="21">
        <v>179142</v>
      </c>
      <c r="K149" s="22">
        <f t="shared" si="17"/>
        <v>1</v>
      </c>
      <c r="L149" s="19">
        <f t="shared" si="18"/>
        <v>13022.504707002519</v>
      </c>
    </row>
    <row r="150" spans="1:12" x14ac:dyDescent="0.25">
      <c r="A150" s="25" t="s">
        <v>24</v>
      </c>
      <c r="B150" s="25" t="s">
        <v>25</v>
      </c>
      <c r="C150" s="19">
        <v>43675.582744959203</v>
      </c>
      <c r="D150" s="19">
        <f t="shared" si="16"/>
        <v>46147.620728323891</v>
      </c>
      <c r="F150" s="20" t="s">
        <v>294</v>
      </c>
      <c r="G150" s="20" t="s">
        <v>295</v>
      </c>
      <c r="H150" s="20" t="s">
        <v>487</v>
      </c>
      <c r="I150" s="20" t="s">
        <v>488</v>
      </c>
      <c r="J150" s="21">
        <v>206453</v>
      </c>
      <c r="K150" s="22">
        <f t="shared" si="17"/>
        <v>1</v>
      </c>
      <c r="L150" s="19">
        <f t="shared" si="18"/>
        <v>15057.573060196048</v>
      </c>
    </row>
    <row r="151" spans="1:12" x14ac:dyDescent="0.25">
      <c r="A151" s="25" t="s">
        <v>298</v>
      </c>
      <c r="B151" s="25" t="s">
        <v>299</v>
      </c>
      <c r="C151" s="19">
        <v>61369.199150167326</v>
      </c>
      <c r="D151" s="19">
        <f t="shared" si="16"/>
        <v>64842.695822066795</v>
      </c>
      <c r="F151" s="20" t="s">
        <v>300</v>
      </c>
      <c r="G151" s="20" t="s">
        <v>301</v>
      </c>
      <c r="H151" s="20" t="s">
        <v>487</v>
      </c>
      <c r="I151" s="20" t="s">
        <v>488</v>
      </c>
      <c r="J151" s="21">
        <v>198141</v>
      </c>
      <c r="K151" s="22">
        <f t="shared" si="17"/>
        <v>1</v>
      </c>
      <c r="L151" s="19">
        <f t="shared" si="18"/>
        <v>13856.117101638396</v>
      </c>
    </row>
    <row r="152" spans="1:12" x14ac:dyDescent="0.25">
      <c r="A152" s="25" t="s">
        <v>274</v>
      </c>
      <c r="B152" s="25" t="s">
        <v>275</v>
      </c>
      <c r="C152" s="19">
        <v>44195.030149386563</v>
      </c>
      <c r="D152" s="19">
        <f t="shared" si="16"/>
        <v>46696.468855841842</v>
      </c>
      <c r="F152" s="20" t="s">
        <v>302</v>
      </c>
      <c r="G152" s="20" t="s">
        <v>303</v>
      </c>
      <c r="H152" s="20" t="s">
        <v>487</v>
      </c>
      <c r="I152" s="20" t="s">
        <v>488</v>
      </c>
      <c r="J152" s="21">
        <v>207707</v>
      </c>
      <c r="K152" s="22">
        <f t="shared" si="17"/>
        <v>1</v>
      </c>
      <c r="L152" s="19">
        <f t="shared" si="18"/>
        <v>14833.067617816652</v>
      </c>
    </row>
    <row r="153" spans="1:12" x14ac:dyDescent="0.25">
      <c r="A153" s="25" t="s">
        <v>296</v>
      </c>
      <c r="B153" s="25" t="s">
        <v>297</v>
      </c>
      <c r="C153" s="19">
        <v>43187.394469779465</v>
      </c>
      <c r="D153" s="19">
        <f t="shared" si="16"/>
        <v>45631.80099676898</v>
      </c>
      <c r="F153" s="20" t="s">
        <v>304</v>
      </c>
      <c r="G153" s="20" t="s">
        <v>305</v>
      </c>
      <c r="H153" s="20" t="s">
        <v>487</v>
      </c>
      <c r="I153" s="20" t="s">
        <v>488</v>
      </c>
      <c r="J153" s="21">
        <v>329735</v>
      </c>
      <c r="K153" s="22">
        <f t="shared" si="17"/>
        <v>1</v>
      </c>
      <c r="L153" s="19">
        <f t="shared" si="18"/>
        <v>25538.378448864081</v>
      </c>
    </row>
    <row r="154" spans="1:12" x14ac:dyDescent="0.25">
      <c r="A154" s="25" t="s">
        <v>238</v>
      </c>
      <c r="B154" s="25" t="s">
        <v>239</v>
      </c>
      <c r="C154" s="19">
        <v>62101.199540718844</v>
      </c>
      <c r="D154" s="19">
        <f t="shared" si="16"/>
        <v>65616.12743472353</v>
      </c>
      <c r="F154" s="20" t="s">
        <v>274</v>
      </c>
      <c r="G154" s="20" t="s">
        <v>275</v>
      </c>
      <c r="H154" s="20" t="s">
        <v>489</v>
      </c>
      <c r="I154" s="20" t="s">
        <v>490</v>
      </c>
      <c r="J154" s="21">
        <v>680874</v>
      </c>
      <c r="K154" s="22">
        <f t="shared" si="17"/>
        <v>0.9770319136723683</v>
      </c>
      <c r="L154" s="19">
        <f t="shared" si="18"/>
        <v>45623.940327965305</v>
      </c>
    </row>
    <row r="155" spans="1:12" x14ac:dyDescent="0.25">
      <c r="A155" s="25" t="s">
        <v>128</v>
      </c>
      <c r="B155" s="25" t="s">
        <v>129</v>
      </c>
      <c r="C155" s="19">
        <v>56634.584316370703</v>
      </c>
      <c r="D155" s="19">
        <f t="shared" si="16"/>
        <v>59840.101788677282</v>
      </c>
      <c r="F155" s="20" t="s">
        <v>74</v>
      </c>
      <c r="G155" s="20" t="s">
        <v>75</v>
      </c>
      <c r="H155" s="20" t="s">
        <v>491</v>
      </c>
      <c r="I155" s="20" t="s">
        <v>492</v>
      </c>
      <c r="J155" s="21">
        <v>540476</v>
      </c>
      <c r="K155" s="22">
        <f t="shared" si="17"/>
        <v>0.98796475706503861</v>
      </c>
      <c r="L155" s="19">
        <f t="shared" si="18"/>
        <v>35007.511419897208</v>
      </c>
    </row>
    <row r="156" spans="1:12" x14ac:dyDescent="0.25">
      <c r="A156" s="25" t="s">
        <v>244</v>
      </c>
      <c r="B156" s="25" t="s">
        <v>245</v>
      </c>
      <c r="C156" s="19">
        <v>80627.513732275635</v>
      </c>
      <c r="D156" s="19">
        <f t="shared" si="16"/>
        <v>85191.031009522441</v>
      </c>
      <c r="F156" s="20" t="s">
        <v>274</v>
      </c>
      <c r="G156" s="20" t="s">
        <v>275</v>
      </c>
      <c r="H156" s="20" t="s">
        <v>491</v>
      </c>
      <c r="I156" s="20" t="s">
        <v>492</v>
      </c>
      <c r="J156" s="21">
        <v>9350</v>
      </c>
      <c r="K156" s="22">
        <f t="shared" si="17"/>
        <v>1.3416944093674664E-2</v>
      </c>
      <c r="L156" s="19">
        <f t="shared" si="18"/>
        <v>626.52391201085004</v>
      </c>
    </row>
    <row r="157" spans="1:12" x14ac:dyDescent="0.25">
      <c r="A157" s="25" t="s">
        <v>308</v>
      </c>
      <c r="B157" s="25" t="s">
        <v>309</v>
      </c>
      <c r="C157" s="19">
        <v>40490.953881807829</v>
      </c>
      <c r="D157" s="19">
        <f t="shared" si="16"/>
        <v>42782.741871518148</v>
      </c>
      <c r="F157" s="20" t="s">
        <v>118</v>
      </c>
      <c r="G157" s="20" t="s">
        <v>119</v>
      </c>
      <c r="H157" s="20" t="s">
        <v>493</v>
      </c>
      <c r="I157" s="20" t="s">
        <v>494</v>
      </c>
      <c r="J157" s="21">
        <v>158465</v>
      </c>
      <c r="K157" s="22">
        <f t="shared" si="17"/>
        <v>1</v>
      </c>
      <c r="L157" s="19">
        <f t="shared" si="18"/>
        <v>11157.227267641541</v>
      </c>
    </row>
    <row r="158" spans="1:12" x14ac:dyDescent="0.25">
      <c r="A158" s="25" t="s">
        <v>248</v>
      </c>
      <c r="B158" s="25" t="s">
        <v>249</v>
      </c>
      <c r="C158" s="19">
        <v>63918.903814042133</v>
      </c>
      <c r="D158" s="19">
        <f t="shared" si="16"/>
        <v>67536.713769916911</v>
      </c>
      <c r="F158" s="20" t="s">
        <v>120</v>
      </c>
      <c r="G158" s="20" t="s">
        <v>121</v>
      </c>
      <c r="H158" s="20" t="s">
        <v>493</v>
      </c>
      <c r="I158" s="20" t="s">
        <v>494</v>
      </c>
      <c r="J158" s="21">
        <v>160337</v>
      </c>
      <c r="K158" s="22">
        <f t="shared" si="17"/>
        <v>1</v>
      </c>
      <c r="L158" s="19">
        <f t="shared" si="18"/>
        <v>11781.75697858242</v>
      </c>
    </row>
    <row r="159" spans="1:12" x14ac:dyDescent="0.25">
      <c r="A159" s="25" t="s">
        <v>44</v>
      </c>
      <c r="B159" s="25" t="s">
        <v>45</v>
      </c>
      <c r="C159" s="19">
        <v>41896.796915084939</v>
      </c>
      <c r="D159" s="19">
        <f t="shared" si="16"/>
        <v>44268.155620478748</v>
      </c>
      <c r="F159" s="20" t="s">
        <v>130</v>
      </c>
      <c r="G159" s="20" t="s">
        <v>131</v>
      </c>
      <c r="H159" s="20" t="s">
        <v>493</v>
      </c>
      <c r="I159" s="20" t="s">
        <v>494</v>
      </c>
      <c r="J159" s="21">
        <v>173945</v>
      </c>
      <c r="K159" s="22">
        <f t="shared" si="17"/>
        <v>1</v>
      </c>
      <c r="L159" s="19">
        <f t="shared" si="18"/>
        <v>9675.956451782833</v>
      </c>
    </row>
    <row r="160" spans="1:12" x14ac:dyDescent="0.25">
      <c r="F160" s="20" t="s">
        <v>116</v>
      </c>
      <c r="G160" s="20" t="s">
        <v>117</v>
      </c>
      <c r="H160" s="20" t="s">
        <v>495</v>
      </c>
      <c r="I160" s="20" t="s">
        <v>496</v>
      </c>
      <c r="J160" s="21">
        <v>124165</v>
      </c>
      <c r="K160" s="22">
        <f t="shared" si="17"/>
        <v>1</v>
      </c>
      <c r="L160" s="16">
        <f t="shared" si="18"/>
        <v>8003.5477136848031</v>
      </c>
    </row>
    <row r="161" spans="1:12" x14ac:dyDescent="0.25">
      <c r="A161" s="12"/>
      <c r="B161" s="12"/>
      <c r="F161" s="20" t="s">
        <v>124</v>
      </c>
      <c r="G161" s="20" t="s">
        <v>125</v>
      </c>
      <c r="H161" s="20" t="s">
        <v>495</v>
      </c>
      <c r="I161" s="20" t="s">
        <v>496</v>
      </c>
      <c r="J161" s="21">
        <v>149577</v>
      </c>
      <c r="K161" s="22">
        <f t="shared" si="17"/>
        <v>1</v>
      </c>
      <c r="L161" s="19">
        <f t="shared" si="18"/>
        <v>10602.678012704298</v>
      </c>
    </row>
    <row r="162" spans="1:12" x14ac:dyDescent="0.25">
      <c r="F162" s="20" t="s">
        <v>126</v>
      </c>
      <c r="G162" s="20" t="s">
        <v>127</v>
      </c>
      <c r="H162" s="20" t="s">
        <v>495</v>
      </c>
      <c r="I162" s="20" t="s">
        <v>496</v>
      </c>
      <c r="J162" s="21">
        <v>151273</v>
      </c>
      <c r="K162" s="22">
        <f t="shared" si="17"/>
        <v>1</v>
      </c>
      <c r="L162" s="19">
        <f t="shared" si="18"/>
        <v>10365.549363510145</v>
      </c>
    </row>
    <row r="163" spans="1:12" x14ac:dyDescent="0.25">
      <c r="F163" s="20" t="s">
        <v>242</v>
      </c>
      <c r="G163" s="20" t="s">
        <v>243</v>
      </c>
      <c r="H163" s="20" t="s">
        <v>495</v>
      </c>
      <c r="I163" s="20" t="s">
        <v>496</v>
      </c>
      <c r="J163" s="21">
        <v>167593</v>
      </c>
      <c r="K163" s="22">
        <f t="shared" si="17"/>
        <v>0.12063941560862824</v>
      </c>
      <c r="L163" s="19">
        <f t="shared" si="18"/>
        <v>11820.399691104225</v>
      </c>
    </row>
    <row r="164" spans="1:12" x14ac:dyDescent="0.25">
      <c r="F164" s="20" t="s">
        <v>244</v>
      </c>
      <c r="G164" s="20" t="s">
        <v>245</v>
      </c>
      <c r="H164" s="20" t="s">
        <v>495</v>
      </c>
      <c r="I164" s="20" t="s">
        <v>496</v>
      </c>
      <c r="J164" s="21">
        <v>154131</v>
      </c>
      <c r="K164" s="22">
        <f t="shared" si="17"/>
        <v>0.12845641611174544</v>
      </c>
      <c r="L164" s="19">
        <f t="shared" si="18"/>
        <v>10943.334528347823</v>
      </c>
    </row>
    <row r="165" spans="1:12" x14ac:dyDescent="0.25">
      <c r="F165" s="20" t="s">
        <v>136</v>
      </c>
      <c r="G165" s="20" t="s">
        <v>137</v>
      </c>
      <c r="H165" s="20" t="s">
        <v>497</v>
      </c>
      <c r="I165" s="20" t="s">
        <v>498</v>
      </c>
      <c r="J165" s="21">
        <v>214692</v>
      </c>
      <c r="K165" s="22">
        <f t="shared" si="17"/>
        <v>1</v>
      </c>
      <c r="L165" s="19">
        <f t="shared" si="18"/>
        <v>16814.564173951785</v>
      </c>
    </row>
    <row r="166" spans="1:12" x14ac:dyDescent="0.25">
      <c r="F166" s="20" t="s">
        <v>140</v>
      </c>
      <c r="G166" s="20" t="s">
        <v>141</v>
      </c>
      <c r="H166" s="20" t="s">
        <v>499</v>
      </c>
      <c r="I166" s="20" t="s">
        <v>500</v>
      </c>
      <c r="J166" s="21">
        <v>252872</v>
      </c>
      <c r="K166" s="22">
        <f t="shared" si="17"/>
        <v>1</v>
      </c>
      <c r="L166" s="19">
        <f t="shared" si="18"/>
        <v>20674.042069223706</v>
      </c>
    </row>
    <row r="167" spans="1:12" x14ac:dyDescent="0.25">
      <c r="F167" s="20" t="s">
        <v>142</v>
      </c>
      <c r="G167" s="20" t="s">
        <v>143</v>
      </c>
      <c r="H167" s="20" t="s">
        <v>499</v>
      </c>
      <c r="I167" s="20" t="s">
        <v>500</v>
      </c>
      <c r="J167" s="21">
        <v>142296</v>
      </c>
      <c r="K167" s="22">
        <f t="shared" si="17"/>
        <v>1</v>
      </c>
      <c r="L167" s="19">
        <f t="shared" si="18"/>
        <v>13223.950472931216</v>
      </c>
    </row>
    <row r="168" spans="1:12" x14ac:dyDescent="0.25">
      <c r="F168" s="20" t="s">
        <v>242</v>
      </c>
      <c r="G168" s="20" t="s">
        <v>243</v>
      </c>
      <c r="H168" s="20" t="s">
        <v>499</v>
      </c>
      <c r="I168" s="20" t="s">
        <v>500</v>
      </c>
      <c r="J168" s="21">
        <v>1221613</v>
      </c>
      <c r="K168" s="22">
        <f t="shared" ref="K168:K191" si="19">J168/SUMIF(G:G,G168,J:J)</f>
        <v>0.87936058439137177</v>
      </c>
      <c r="L168" s="19">
        <f t="shared" ref="L168:L191" si="20">IFERROR(INDEX($D$8:$D$159,MATCH($F168,$A$8:$A$159,0),1),0)*$K168</f>
        <v>86160.841609428229</v>
      </c>
    </row>
    <row r="169" spans="1:12" x14ac:dyDescent="0.25">
      <c r="F169" s="20" t="s">
        <v>112</v>
      </c>
      <c r="G169" s="20" t="s">
        <v>113</v>
      </c>
      <c r="H169" s="20" t="s">
        <v>501</v>
      </c>
      <c r="I169" s="20" t="s">
        <v>502</v>
      </c>
      <c r="J169" s="21">
        <v>279142</v>
      </c>
      <c r="K169" s="22">
        <f t="shared" si="19"/>
        <v>1</v>
      </c>
      <c r="L169" s="19">
        <f t="shared" si="20"/>
        <v>21495.090942645926</v>
      </c>
    </row>
    <row r="170" spans="1:12" x14ac:dyDescent="0.25">
      <c r="F170" s="20" t="s">
        <v>170</v>
      </c>
      <c r="G170" s="20" t="s">
        <v>171</v>
      </c>
      <c r="H170" s="20" t="s">
        <v>501</v>
      </c>
      <c r="I170" s="20" t="s">
        <v>502</v>
      </c>
      <c r="J170" s="21">
        <v>1589057</v>
      </c>
      <c r="K170" s="22">
        <f t="shared" si="19"/>
        <v>1</v>
      </c>
      <c r="L170" s="19">
        <f t="shared" si="20"/>
        <v>118918.18020987707</v>
      </c>
    </row>
    <row r="171" spans="1:12" x14ac:dyDescent="0.25">
      <c r="F171" s="20" t="s">
        <v>244</v>
      </c>
      <c r="G171" s="20" t="s">
        <v>245</v>
      </c>
      <c r="H171" s="20" t="s">
        <v>503</v>
      </c>
      <c r="I171" s="20" t="s">
        <v>504</v>
      </c>
      <c r="J171" s="21">
        <v>1045739</v>
      </c>
      <c r="K171" s="22">
        <f t="shared" si="19"/>
        <v>0.87154358388825459</v>
      </c>
      <c r="L171" s="19">
        <f t="shared" si="20"/>
        <v>74247.696481174615</v>
      </c>
    </row>
    <row r="172" spans="1:12" x14ac:dyDescent="0.25">
      <c r="F172" s="20" t="s">
        <v>248</v>
      </c>
      <c r="G172" s="20" t="s">
        <v>249</v>
      </c>
      <c r="H172" s="20" t="s">
        <v>503</v>
      </c>
      <c r="I172" s="20" t="s">
        <v>504</v>
      </c>
      <c r="J172" s="21">
        <v>6686</v>
      </c>
      <c r="K172" s="22">
        <f t="shared" si="19"/>
        <v>7.706005405498856E-3</v>
      </c>
      <c r="L172" s="19">
        <f t="shared" si="20"/>
        <v>520.43828138060871</v>
      </c>
    </row>
    <row r="173" spans="1:12" x14ac:dyDescent="0.25">
      <c r="F173" s="20" t="s">
        <v>132</v>
      </c>
      <c r="G173" s="20" t="s">
        <v>133</v>
      </c>
      <c r="H173" s="20" t="s">
        <v>505</v>
      </c>
      <c r="I173" s="20" t="s">
        <v>506</v>
      </c>
      <c r="J173" s="21">
        <v>291738</v>
      </c>
      <c r="K173" s="22">
        <f t="shared" si="19"/>
        <v>1</v>
      </c>
      <c r="L173" s="19">
        <f t="shared" si="20"/>
        <v>22723.962878418391</v>
      </c>
    </row>
    <row r="174" spans="1:12" x14ac:dyDescent="0.25">
      <c r="F174" s="20" t="s">
        <v>248</v>
      </c>
      <c r="G174" s="20" t="s">
        <v>249</v>
      </c>
      <c r="H174" s="20" t="s">
        <v>507</v>
      </c>
      <c r="I174" s="20" t="s">
        <v>508</v>
      </c>
      <c r="J174" s="21">
        <v>860949</v>
      </c>
      <c r="K174" s="22">
        <f t="shared" si="19"/>
        <v>0.99229399459450118</v>
      </c>
      <c r="L174" s="19">
        <f t="shared" si="20"/>
        <v>67016.27548853631</v>
      </c>
    </row>
    <row r="175" spans="1:12" x14ac:dyDescent="0.25">
      <c r="F175" s="20" t="s">
        <v>246</v>
      </c>
      <c r="G175" s="20" t="s">
        <v>247</v>
      </c>
      <c r="H175" s="20" t="s">
        <v>509</v>
      </c>
      <c r="I175" s="20" t="s">
        <v>510</v>
      </c>
      <c r="J175" s="21">
        <v>558852</v>
      </c>
      <c r="K175" s="22">
        <f t="shared" si="19"/>
        <v>1</v>
      </c>
      <c r="L175" s="19">
        <f t="shared" si="20"/>
        <v>46960.480084253526</v>
      </c>
    </row>
    <row r="176" spans="1:12" x14ac:dyDescent="0.25">
      <c r="F176" s="20" t="s">
        <v>84</v>
      </c>
      <c r="G176" s="20" t="s">
        <v>85</v>
      </c>
      <c r="H176" s="20" t="s">
        <v>511</v>
      </c>
      <c r="I176" s="20" t="s">
        <v>512</v>
      </c>
      <c r="J176" s="21">
        <v>196357</v>
      </c>
      <c r="K176" s="22">
        <f t="shared" si="19"/>
        <v>1</v>
      </c>
      <c r="L176" s="19">
        <f t="shared" si="20"/>
        <v>14100.989554838645</v>
      </c>
    </row>
    <row r="177" spans="6:12" x14ac:dyDescent="0.25">
      <c r="F177" s="20" t="s">
        <v>98</v>
      </c>
      <c r="G177" s="20" t="s">
        <v>99</v>
      </c>
      <c r="H177" s="20" t="s">
        <v>511</v>
      </c>
      <c r="I177" s="20" t="s">
        <v>512</v>
      </c>
      <c r="J177" s="21">
        <v>222881</v>
      </c>
      <c r="K177" s="22">
        <f t="shared" si="19"/>
        <v>1</v>
      </c>
      <c r="L177" s="19">
        <f t="shared" si="20"/>
        <v>15698.536080222284</v>
      </c>
    </row>
    <row r="178" spans="6:12" x14ac:dyDescent="0.25">
      <c r="F178" s="20" t="s">
        <v>166</v>
      </c>
      <c r="G178" s="20" t="s">
        <v>167</v>
      </c>
      <c r="H178" s="20" t="s">
        <v>511</v>
      </c>
      <c r="I178" s="20" t="s">
        <v>512</v>
      </c>
      <c r="J178" s="21">
        <v>504070</v>
      </c>
      <c r="K178" s="22">
        <f t="shared" si="19"/>
        <v>1</v>
      </c>
      <c r="L178" s="19">
        <f t="shared" si="20"/>
        <v>36129.790899967593</v>
      </c>
    </row>
    <row r="179" spans="6:12" x14ac:dyDescent="0.25">
      <c r="F179" s="20" t="s">
        <v>274</v>
      </c>
      <c r="G179" s="20" t="s">
        <v>275</v>
      </c>
      <c r="H179" s="20" t="s">
        <v>511</v>
      </c>
      <c r="I179" s="20" t="s">
        <v>512</v>
      </c>
      <c r="J179" s="21">
        <v>6656</v>
      </c>
      <c r="K179" s="22">
        <f t="shared" si="19"/>
        <v>9.5511422339570658E-3</v>
      </c>
      <c r="L179" s="19">
        <f t="shared" si="20"/>
        <v>446.00461586569179</v>
      </c>
    </row>
    <row r="180" spans="6:12" x14ac:dyDescent="0.25">
      <c r="F180" s="20" t="s">
        <v>86</v>
      </c>
      <c r="G180" s="20" t="s">
        <v>87</v>
      </c>
      <c r="H180" s="20" t="s">
        <v>513</v>
      </c>
      <c r="I180" s="20" t="s">
        <v>514</v>
      </c>
      <c r="J180" s="21">
        <v>465866</v>
      </c>
      <c r="K180" s="22">
        <f t="shared" si="19"/>
        <v>1</v>
      </c>
      <c r="L180" s="19">
        <f t="shared" si="20"/>
        <v>36842.939553663236</v>
      </c>
    </row>
    <row r="181" spans="6:12" x14ac:dyDescent="0.25">
      <c r="F181" s="20" t="s">
        <v>88</v>
      </c>
      <c r="G181" s="20" t="s">
        <v>89</v>
      </c>
      <c r="H181" s="20" t="s">
        <v>513</v>
      </c>
      <c r="I181" s="20" t="s">
        <v>514</v>
      </c>
      <c r="J181" s="21">
        <v>215574</v>
      </c>
      <c r="K181" s="22">
        <f t="shared" si="19"/>
        <v>1</v>
      </c>
      <c r="L181" s="19">
        <f t="shared" si="20"/>
        <v>17485.476240532724</v>
      </c>
    </row>
    <row r="182" spans="6:12" x14ac:dyDescent="0.25">
      <c r="F182" s="20" t="s">
        <v>90</v>
      </c>
      <c r="G182" s="20" t="s">
        <v>91</v>
      </c>
      <c r="H182" s="20" t="s">
        <v>513</v>
      </c>
      <c r="I182" s="20" t="s">
        <v>514</v>
      </c>
      <c r="J182" s="21">
        <v>287816</v>
      </c>
      <c r="K182" s="22">
        <f t="shared" si="19"/>
        <v>1</v>
      </c>
      <c r="L182" s="19">
        <f t="shared" si="20"/>
        <v>17922.527211057281</v>
      </c>
    </row>
    <row r="183" spans="6:12" x14ac:dyDescent="0.25">
      <c r="F183" s="20" t="s">
        <v>158</v>
      </c>
      <c r="G183" s="20" t="s">
        <v>159</v>
      </c>
      <c r="H183" s="20" t="s">
        <v>515</v>
      </c>
      <c r="I183" s="20" t="s">
        <v>516</v>
      </c>
      <c r="J183" s="21">
        <v>573299</v>
      </c>
      <c r="K183" s="22">
        <f t="shared" si="19"/>
        <v>1</v>
      </c>
      <c r="L183" s="19">
        <f t="shared" si="20"/>
        <v>48565.851028589692</v>
      </c>
    </row>
    <row r="184" spans="6:12" x14ac:dyDescent="0.25">
      <c r="F184" s="20" t="s">
        <v>162</v>
      </c>
      <c r="G184" s="20" t="s">
        <v>163</v>
      </c>
      <c r="H184" s="20" t="s">
        <v>515</v>
      </c>
      <c r="I184" s="20" t="s">
        <v>516</v>
      </c>
      <c r="J184" s="21">
        <v>2226</v>
      </c>
      <c r="K184" s="22">
        <f t="shared" si="19"/>
        <v>1</v>
      </c>
      <c r="L184" s="19">
        <f t="shared" si="20"/>
        <v>200.09909473925106</v>
      </c>
    </row>
    <row r="185" spans="6:12" x14ac:dyDescent="0.25">
      <c r="F185" s="20" t="s">
        <v>92</v>
      </c>
      <c r="G185" s="20" t="s">
        <v>93</v>
      </c>
      <c r="H185" s="20" t="s">
        <v>517</v>
      </c>
      <c r="I185" s="20" t="s">
        <v>518</v>
      </c>
      <c r="J185" s="21">
        <v>262839</v>
      </c>
      <c r="K185" s="22">
        <f t="shared" si="19"/>
        <v>1</v>
      </c>
      <c r="L185" s="19">
        <f t="shared" si="20"/>
        <v>22142.387732865871</v>
      </c>
    </row>
    <row r="186" spans="6:12" x14ac:dyDescent="0.25">
      <c r="F186" s="20" t="s">
        <v>94</v>
      </c>
      <c r="G186" s="20" t="s">
        <v>95</v>
      </c>
      <c r="H186" s="20" t="s">
        <v>517</v>
      </c>
      <c r="I186" s="20" t="s">
        <v>518</v>
      </c>
      <c r="J186" s="21">
        <v>136218</v>
      </c>
      <c r="K186" s="22">
        <f t="shared" si="19"/>
        <v>1</v>
      </c>
      <c r="L186" s="19">
        <f t="shared" si="20"/>
        <v>13119.731930476744</v>
      </c>
    </row>
    <row r="187" spans="6:12" x14ac:dyDescent="0.25">
      <c r="F187" s="20" t="s">
        <v>134</v>
      </c>
      <c r="G187" s="20" t="s">
        <v>135</v>
      </c>
      <c r="H187" s="20" t="s">
        <v>517</v>
      </c>
      <c r="I187" s="20" t="s">
        <v>518</v>
      </c>
      <c r="J187" s="21">
        <v>810716</v>
      </c>
      <c r="K187" s="22">
        <f t="shared" si="19"/>
        <v>1</v>
      </c>
      <c r="L187" s="19">
        <f t="shared" si="20"/>
        <v>64585.554937643945</v>
      </c>
    </row>
    <row r="188" spans="6:12" x14ac:dyDescent="0.25">
      <c r="F188" s="20" t="s">
        <v>172</v>
      </c>
      <c r="G188" s="20" t="s">
        <v>173</v>
      </c>
      <c r="H188" s="20" t="s">
        <v>519</v>
      </c>
      <c r="I188" s="20" t="s">
        <v>520</v>
      </c>
      <c r="J188" s="21">
        <v>396989</v>
      </c>
      <c r="K188" s="22">
        <f t="shared" si="19"/>
        <v>1</v>
      </c>
      <c r="L188" s="19">
        <f t="shared" si="20"/>
        <v>32562.072097816865</v>
      </c>
    </row>
    <row r="189" spans="6:12" x14ac:dyDescent="0.25">
      <c r="F189" s="20" t="s">
        <v>176</v>
      </c>
      <c r="G189" s="20" t="s">
        <v>177</v>
      </c>
      <c r="H189" s="20" t="s">
        <v>519</v>
      </c>
      <c r="I189" s="20" t="s">
        <v>520</v>
      </c>
      <c r="J189" s="21">
        <v>379791</v>
      </c>
      <c r="K189" s="22">
        <f t="shared" si="19"/>
        <v>1</v>
      </c>
      <c r="L189" s="19">
        <f t="shared" si="20"/>
        <v>31390.646065788154</v>
      </c>
    </row>
    <row r="190" spans="6:12" x14ac:dyDescent="0.25">
      <c r="F190" s="20" t="s">
        <v>278</v>
      </c>
      <c r="G190" s="20" t="s">
        <v>279</v>
      </c>
      <c r="H190" s="20" t="s">
        <v>521</v>
      </c>
      <c r="I190" s="20" t="s">
        <v>522</v>
      </c>
      <c r="J190" s="21">
        <v>640650</v>
      </c>
      <c r="K190" s="22">
        <f t="shared" si="19"/>
        <v>1</v>
      </c>
      <c r="L190" s="19">
        <f t="shared" si="20"/>
        <v>46963.113772994788</v>
      </c>
    </row>
    <row r="191" spans="6:12" x14ac:dyDescent="0.25">
      <c r="F191" s="20" t="s">
        <v>296</v>
      </c>
      <c r="G191" s="20" t="s">
        <v>297</v>
      </c>
      <c r="H191" s="20" t="s">
        <v>523</v>
      </c>
      <c r="I191" s="20" t="s">
        <v>524</v>
      </c>
      <c r="J191" s="21">
        <v>563851</v>
      </c>
      <c r="K191" s="22">
        <f t="shared" si="19"/>
        <v>1</v>
      </c>
      <c r="L191" s="19">
        <f t="shared" si="20"/>
        <v>45631.80099676898</v>
      </c>
    </row>
    <row r="192" spans="6:12" x14ac:dyDescent="0.25">
      <c r="K192" s="11"/>
    </row>
    <row r="193" spans="11:11" x14ac:dyDescent="0.25">
      <c r="K193" s="11"/>
    </row>
    <row r="194" spans="11:11" x14ac:dyDescent="0.25">
      <c r="K194" s="11"/>
    </row>
    <row r="195" spans="11:11" x14ac:dyDescent="0.25">
      <c r="K195" s="11"/>
    </row>
    <row r="196" spans="11:11" x14ac:dyDescent="0.25">
      <c r="K196" s="11"/>
    </row>
    <row r="197" spans="11:11" x14ac:dyDescent="0.25">
      <c r="K197" s="11"/>
    </row>
    <row r="198" spans="11:11" x14ac:dyDescent="0.25">
      <c r="K198" s="11"/>
    </row>
    <row r="199" spans="11:11" x14ac:dyDescent="0.25">
      <c r="K199" s="11"/>
    </row>
    <row r="200" spans="11:11" x14ac:dyDescent="0.25">
      <c r="K200" s="11"/>
    </row>
    <row r="201" spans="11:11" x14ac:dyDescent="0.25">
      <c r="K201" s="11"/>
    </row>
    <row r="202" spans="11:11" x14ac:dyDescent="0.25">
      <c r="K202" s="11"/>
    </row>
    <row r="203" spans="11:11" x14ac:dyDescent="0.25">
      <c r="K203" s="11"/>
    </row>
    <row r="204" spans="11:11" x14ac:dyDescent="0.25">
      <c r="K204" s="11"/>
    </row>
    <row r="205" spans="11:11" x14ac:dyDescent="0.25">
      <c r="K205" s="11"/>
    </row>
    <row r="206" spans="11:11" x14ac:dyDescent="0.25">
      <c r="K206" s="11"/>
    </row>
    <row r="207" spans="11:11" x14ac:dyDescent="0.25">
      <c r="K207" s="11"/>
    </row>
    <row r="208" spans="11:11" x14ac:dyDescent="0.25">
      <c r="K208" s="11"/>
    </row>
    <row r="209" spans="11:11" x14ac:dyDescent="0.25">
      <c r="K209" s="11"/>
    </row>
    <row r="210" spans="11:11" x14ac:dyDescent="0.25">
      <c r="K210" s="11"/>
    </row>
    <row r="211" spans="11:11" x14ac:dyDescent="0.25">
      <c r="K211" s="11"/>
    </row>
    <row r="212" spans="11:11" x14ac:dyDescent="0.25">
      <c r="K212" s="11"/>
    </row>
    <row r="213" spans="11:11" x14ac:dyDescent="0.25">
      <c r="K213" s="11"/>
    </row>
    <row r="214" spans="11:11" x14ac:dyDescent="0.25">
      <c r="K214" s="11"/>
    </row>
    <row r="215" spans="11:11" x14ac:dyDescent="0.25">
      <c r="K215" s="11"/>
    </row>
    <row r="216" spans="11:11" x14ac:dyDescent="0.25">
      <c r="K216" s="11"/>
    </row>
    <row r="217" spans="11:11" x14ac:dyDescent="0.25">
      <c r="K217" s="11"/>
    </row>
    <row r="218" spans="11:11" x14ac:dyDescent="0.25">
      <c r="K218" s="11"/>
    </row>
    <row r="219" spans="11:11" x14ac:dyDescent="0.25">
      <c r="K219" s="11"/>
    </row>
    <row r="220" spans="11:11" x14ac:dyDescent="0.25">
      <c r="K220" s="11"/>
    </row>
    <row r="221" spans="11:11" x14ac:dyDescent="0.25">
      <c r="K221" s="11"/>
    </row>
    <row r="222" spans="11:11" x14ac:dyDescent="0.25">
      <c r="K222" s="11"/>
    </row>
    <row r="223" spans="11:11" x14ac:dyDescent="0.25">
      <c r="K223" s="11"/>
    </row>
    <row r="224" spans="11:11" x14ac:dyDescent="0.25">
      <c r="K224" s="11"/>
    </row>
    <row r="225" spans="11:11" x14ac:dyDescent="0.25">
      <c r="K225" s="11"/>
    </row>
    <row r="226" spans="11:11" x14ac:dyDescent="0.25">
      <c r="K226" s="11"/>
    </row>
    <row r="227" spans="11:11" x14ac:dyDescent="0.25">
      <c r="K227" s="11"/>
    </row>
    <row r="228" spans="11:11" x14ac:dyDescent="0.25">
      <c r="K228" s="11"/>
    </row>
    <row r="229" spans="11:11" x14ac:dyDescent="0.25">
      <c r="K229" s="11"/>
    </row>
    <row r="230" spans="11:11" x14ac:dyDescent="0.25">
      <c r="K230" s="11"/>
    </row>
    <row r="231" spans="11:11" x14ac:dyDescent="0.25">
      <c r="K231" s="11"/>
    </row>
    <row r="232" spans="11:11" x14ac:dyDescent="0.25">
      <c r="K232" s="11"/>
    </row>
    <row r="233" spans="11:11" x14ac:dyDescent="0.25">
      <c r="K233" s="11"/>
    </row>
    <row r="234" spans="11:11" x14ac:dyDescent="0.25">
      <c r="K234" s="11"/>
    </row>
    <row r="235" spans="11:11" x14ac:dyDescent="0.25">
      <c r="K235" s="11"/>
    </row>
    <row r="236" spans="11:11" x14ac:dyDescent="0.25">
      <c r="K236" s="11"/>
    </row>
    <row r="237" spans="11:11" x14ac:dyDescent="0.25">
      <c r="K237" s="11"/>
    </row>
    <row r="238" spans="11:11" x14ac:dyDescent="0.25">
      <c r="K238" s="11"/>
    </row>
    <row r="239" spans="11:11" x14ac:dyDescent="0.25">
      <c r="K239" s="11"/>
    </row>
    <row r="240" spans="11:11" x14ac:dyDescent="0.25">
      <c r="K240" s="11"/>
    </row>
    <row r="241" spans="11:11" x14ac:dyDescent="0.25">
      <c r="K241" s="11"/>
    </row>
    <row r="242" spans="11:11" x14ac:dyDescent="0.25">
      <c r="K242" s="11"/>
    </row>
    <row r="243" spans="11:11" x14ac:dyDescent="0.25">
      <c r="K243" s="11"/>
    </row>
    <row r="244" spans="11:11" x14ac:dyDescent="0.25">
      <c r="K244" s="11"/>
    </row>
    <row r="245" spans="11:11" x14ac:dyDescent="0.25">
      <c r="K245" s="11"/>
    </row>
    <row r="246" spans="11:11" x14ac:dyDescent="0.25">
      <c r="K246" s="11"/>
    </row>
    <row r="247" spans="11:11" x14ac:dyDescent="0.25">
      <c r="K247" s="11"/>
    </row>
    <row r="248" spans="11:11" x14ac:dyDescent="0.25">
      <c r="K248" s="11"/>
    </row>
    <row r="249" spans="11:11" x14ac:dyDescent="0.25">
      <c r="K249" s="11"/>
    </row>
    <row r="250" spans="11:11" x14ac:dyDescent="0.25">
      <c r="K250" s="11"/>
    </row>
    <row r="251" spans="11:11" x14ac:dyDescent="0.25">
      <c r="K251" s="11"/>
    </row>
    <row r="252" spans="11:11" x14ac:dyDescent="0.25">
      <c r="K252" s="11"/>
    </row>
    <row r="253" spans="11:11" x14ac:dyDescent="0.25">
      <c r="K253" s="11"/>
    </row>
    <row r="254" spans="11:11" x14ac:dyDescent="0.25">
      <c r="K254" s="11"/>
    </row>
    <row r="255" spans="11:11" x14ac:dyDescent="0.25">
      <c r="K255" s="11"/>
    </row>
    <row r="256" spans="11:11" x14ac:dyDescent="0.25">
      <c r="K256" s="11"/>
    </row>
    <row r="257" spans="11:11" x14ac:dyDescent="0.25">
      <c r="K257" s="11"/>
    </row>
    <row r="258" spans="11:11" x14ac:dyDescent="0.25">
      <c r="K258" s="11"/>
    </row>
    <row r="259" spans="11:11" x14ac:dyDescent="0.25">
      <c r="K259" s="11"/>
    </row>
    <row r="260" spans="11:11" x14ac:dyDescent="0.25">
      <c r="K260" s="11"/>
    </row>
    <row r="261" spans="11:11" x14ac:dyDescent="0.25">
      <c r="K261" s="11"/>
    </row>
    <row r="262" spans="11:11" x14ac:dyDescent="0.25">
      <c r="K262" s="11"/>
    </row>
    <row r="263" spans="11:11" x14ac:dyDescent="0.25">
      <c r="K263" s="11"/>
    </row>
    <row r="264" spans="11:11" x14ac:dyDescent="0.25">
      <c r="K264" s="11"/>
    </row>
    <row r="265" spans="11:11" x14ac:dyDescent="0.25">
      <c r="K265" s="11"/>
    </row>
    <row r="266" spans="11:11" x14ac:dyDescent="0.25">
      <c r="K266" s="11"/>
    </row>
    <row r="267" spans="11:11" x14ac:dyDescent="0.25">
      <c r="K267" s="11"/>
    </row>
    <row r="268" spans="11:11" x14ac:dyDescent="0.25">
      <c r="K268" s="11"/>
    </row>
    <row r="269" spans="11:11" x14ac:dyDescent="0.25">
      <c r="K269" s="11"/>
    </row>
    <row r="270" spans="11:11" x14ac:dyDescent="0.25">
      <c r="K270" s="11"/>
    </row>
    <row r="271" spans="11:11" x14ac:dyDescent="0.25">
      <c r="K271" s="11"/>
    </row>
    <row r="272" spans="11:11" x14ac:dyDescent="0.25">
      <c r="K272" s="11"/>
    </row>
    <row r="273" spans="11:11" x14ac:dyDescent="0.25">
      <c r="K273" s="11"/>
    </row>
    <row r="274" spans="11:11" x14ac:dyDescent="0.25">
      <c r="K274" s="11"/>
    </row>
    <row r="275" spans="11:11" x14ac:dyDescent="0.25">
      <c r="K275" s="11"/>
    </row>
    <row r="276" spans="11:11" x14ac:dyDescent="0.25">
      <c r="K276" s="11"/>
    </row>
    <row r="277" spans="11:11" x14ac:dyDescent="0.25">
      <c r="K277" s="11"/>
    </row>
    <row r="278" spans="11:11" x14ac:dyDescent="0.25">
      <c r="K278" s="11"/>
    </row>
    <row r="279" spans="11:11" x14ac:dyDescent="0.25">
      <c r="K279" s="11"/>
    </row>
    <row r="280" spans="11:11" x14ac:dyDescent="0.25">
      <c r="K280" s="11"/>
    </row>
    <row r="281" spans="11:11" x14ac:dyDescent="0.25">
      <c r="K281" s="11"/>
    </row>
    <row r="282" spans="11:11" x14ac:dyDescent="0.25">
      <c r="K282" s="11"/>
    </row>
    <row r="283" spans="11:11" x14ac:dyDescent="0.25">
      <c r="K283" s="11"/>
    </row>
    <row r="284" spans="11:11" x14ac:dyDescent="0.25">
      <c r="K284" s="11"/>
    </row>
    <row r="285" spans="11:11" x14ac:dyDescent="0.25">
      <c r="K285" s="11"/>
    </row>
    <row r="286" spans="11:11" x14ac:dyDescent="0.25">
      <c r="K286" s="11"/>
    </row>
    <row r="287" spans="11:11" x14ac:dyDescent="0.25">
      <c r="K287" s="11"/>
    </row>
    <row r="288" spans="11:11" x14ac:dyDescent="0.25">
      <c r="K288" s="11"/>
    </row>
    <row r="289" spans="11:11" x14ac:dyDescent="0.25">
      <c r="K289" s="11"/>
    </row>
    <row r="290" spans="11:11" x14ac:dyDescent="0.25">
      <c r="K290" s="11"/>
    </row>
    <row r="291" spans="11:11" x14ac:dyDescent="0.25">
      <c r="K291" s="11"/>
    </row>
    <row r="292" spans="11:11" x14ac:dyDescent="0.25">
      <c r="K292" s="11"/>
    </row>
    <row r="293" spans="11:11" x14ac:dyDescent="0.25">
      <c r="K293" s="11"/>
    </row>
    <row r="294" spans="11:11" x14ac:dyDescent="0.25">
      <c r="K294" s="11"/>
    </row>
    <row r="295" spans="11:11" x14ac:dyDescent="0.25">
      <c r="K295" s="11"/>
    </row>
    <row r="296" spans="11:11" x14ac:dyDescent="0.25">
      <c r="K296" s="11"/>
    </row>
    <row r="297" spans="11:11" x14ac:dyDescent="0.25">
      <c r="K297" s="11"/>
    </row>
    <row r="298" spans="11:11" x14ac:dyDescent="0.25">
      <c r="K298" s="11"/>
    </row>
    <row r="299" spans="11:11" x14ac:dyDescent="0.25">
      <c r="K299" s="11"/>
    </row>
    <row r="300" spans="11:11" x14ac:dyDescent="0.25">
      <c r="K300" s="11"/>
    </row>
    <row r="301" spans="11:11" x14ac:dyDescent="0.25">
      <c r="K301" s="11"/>
    </row>
    <row r="302" spans="11:11" x14ac:dyDescent="0.25">
      <c r="K302" s="11"/>
    </row>
    <row r="303" spans="11:11" x14ac:dyDescent="0.25">
      <c r="K303" s="11"/>
    </row>
    <row r="304" spans="11:11" x14ac:dyDescent="0.25">
      <c r="K304" s="11"/>
    </row>
    <row r="305" spans="11:11" x14ac:dyDescent="0.25">
      <c r="K305" s="11"/>
    </row>
    <row r="306" spans="11:11" x14ac:dyDescent="0.25">
      <c r="K306" s="11"/>
    </row>
    <row r="307" spans="11:11" x14ac:dyDescent="0.25">
      <c r="K307" s="11"/>
    </row>
    <row r="308" spans="11:11" x14ac:dyDescent="0.25">
      <c r="K308" s="11"/>
    </row>
    <row r="309" spans="11:11" x14ac:dyDescent="0.25">
      <c r="K309" s="11"/>
    </row>
    <row r="310" spans="11:11" x14ac:dyDescent="0.25">
      <c r="K310" s="11"/>
    </row>
    <row r="311" spans="11:11" x14ac:dyDescent="0.25">
      <c r="K311" s="11"/>
    </row>
    <row r="312" spans="11:11" x14ac:dyDescent="0.25">
      <c r="K312" s="11"/>
    </row>
    <row r="313" spans="11:11" x14ac:dyDescent="0.25">
      <c r="K313" s="11"/>
    </row>
    <row r="314" spans="11:11" x14ac:dyDescent="0.25">
      <c r="K314" s="11"/>
    </row>
    <row r="315" spans="11:11" x14ac:dyDescent="0.25">
      <c r="K315" s="11"/>
    </row>
    <row r="316" spans="11:11" x14ac:dyDescent="0.25">
      <c r="K316" s="11"/>
    </row>
    <row r="317" spans="11:11" x14ac:dyDescent="0.25">
      <c r="K317" s="11"/>
    </row>
    <row r="318" spans="11:11" x14ac:dyDescent="0.25">
      <c r="K318" s="11"/>
    </row>
    <row r="319" spans="11:11" x14ac:dyDescent="0.25">
      <c r="K319" s="11"/>
    </row>
    <row r="320" spans="11:11" x14ac:dyDescent="0.25">
      <c r="K320" s="11"/>
    </row>
    <row r="321" spans="11:11" x14ac:dyDescent="0.25">
      <c r="K321" s="11"/>
    </row>
    <row r="322" spans="11:11" x14ac:dyDescent="0.25">
      <c r="K322" s="11"/>
    </row>
    <row r="323" spans="11:11" x14ac:dyDescent="0.25">
      <c r="K323" s="11"/>
    </row>
    <row r="324" spans="11:11" x14ac:dyDescent="0.25">
      <c r="K324" s="11"/>
    </row>
    <row r="325" spans="11:11" x14ac:dyDescent="0.25">
      <c r="K325" s="11"/>
    </row>
    <row r="326" spans="11:11" x14ac:dyDescent="0.25">
      <c r="K326" s="11"/>
    </row>
    <row r="327" spans="11:11" x14ac:dyDescent="0.25">
      <c r="K327" s="11"/>
    </row>
    <row r="328" spans="11:11" x14ac:dyDescent="0.25">
      <c r="K328" s="11"/>
    </row>
    <row r="329" spans="11:11" x14ac:dyDescent="0.25">
      <c r="K329" s="11"/>
    </row>
  </sheetData>
  <conditionalFormatting sqref="K192:K329">
    <cfRule type="cellIs" dxfId="1" priority="2" operator="equal">
      <formula>1</formula>
    </cfRule>
  </conditionalFormatting>
  <conditionalFormatting sqref="K8:K191">
    <cfRule type="cellIs" dxfId="0" priority="1" operator="equal">
      <formul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AnalysisandInsightforFinance xmlns="1abeeb08-e8eb-4d63-a700-a2e9349de4c1">
      <UserInfo>
        <DisplayName/>
        <AccountId xsi:nil="true"/>
        <AccountType/>
      </UserInfo>
    </AnalysisandInsightforFinance>
    <WorkingLead xmlns="1abeeb08-e8eb-4d63-a700-a2e9349de4c1">
      <UserInfo>
        <DisplayName/>
        <AccountId xsi:nil="true"/>
        <AccountType/>
      </UserInfo>
    </WorkingLead>
    <Review_x0020_Date xmlns="1abeeb08-e8eb-4d63-a700-a2e9349de4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AA2BD990F7D44D92278D198B0986A3" ma:contentTypeVersion="49" ma:contentTypeDescription="Create a new document." ma:contentTypeScope="" ma:versionID="aa3d2ab966e7e4b5ef45348da5e477a0">
  <xsd:schema xmlns:xsd="http://www.w3.org/2001/XMLSchema" xmlns:xs="http://www.w3.org/2001/XMLSchema" xmlns:p="http://schemas.microsoft.com/office/2006/metadata/properties" xmlns:ns1="http://schemas.microsoft.com/sharepoint/v3" xmlns:ns2="94e69a48-4826-401e-a27e-0bb7a21418fa" xmlns:ns3="1abeeb08-e8eb-4d63-a700-a2e9349de4c1" xmlns:ns4="51bfcd92-eb3e-40f4-8778-2bbfb88a890b" targetNamespace="http://schemas.microsoft.com/office/2006/metadata/properties" ma:root="true" ma:fieldsID="c466c35dfcd247b95f2d984c02e66a56" ns1:_="" ns2:_="" ns3:_="" ns4:_="">
    <xsd:import namespace="http://schemas.microsoft.com/sharepoint/v3"/>
    <xsd:import namespace="94e69a48-4826-401e-a27e-0bb7a21418fa"/>
    <xsd:import namespace="1abeeb08-e8eb-4d63-a700-a2e9349de4c1"/>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WorkingLead" minOccurs="0"/>
                <xsd:element ref="ns3:AnalysisandInsightforFinance" minOccurs="0"/>
                <xsd:element ref="ns4:SharedWithUsers" minOccurs="0"/>
                <xsd:element ref="ns4:SharedWithDetails" minOccurs="0"/>
                <xsd:element ref="ns3:Review_x0020_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e69a48-4826-401e-a27e-0bb7a21418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eeb08-e8eb-4d63-a700-a2e9349de4c1" elementFormDefault="qualified">
    <xsd:import namespace="http://schemas.microsoft.com/office/2006/documentManagement/types"/>
    <xsd:import namespace="http://schemas.microsoft.com/office/infopath/2007/PartnerControls"/>
    <xsd:element name="WorkingLead" ma:index="12" nillable="true" ma:displayName="Working Lead" ma:description="&#10;" ma:format="Dropdown" ma:list="UserInfo" ma:SharePointGroup="0" ma:internalName="Workin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isandInsightforFinance" ma:index="13" nillable="true" ma:displayName="AnalysisandInsightforFinance" ma:format="Dropdown" ma:list="UserInfo" ma:SharePointGroup="0" ma:internalName="AnalysisandInsightforFinanc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ate" ma:index="16" nillable="true" ma:displayName="Review date" ma:indexed="true" ma:internalName="Review_x0020_Dat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07EBD5-27E3-433E-A0DE-F794EA3ED06D}">
  <ds:schemaRefs>
    <ds:schemaRef ds:uri="http://schemas.microsoft.com/sharepoint/v3/contenttype/forms"/>
  </ds:schemaRefs>
</ds:datastoreItem>
</file>

<file path=customXml/itemProps2.xml><?xml version="1.0" encoding="utf-8"?>
<ds:datastoreItem xmlns:ds="http://schemas.openxmlformats.org/officeDocument/2006/customXml" ds:itemID="{B74BAFD3-4108-4093-B296-6409C63AE086}">
  <ds:schemaRefs>
    <ds:schemaRef ds:uri="51bfcd92-eb3e-40f4-8778-2bbfb88a890b"/>
    <ds:schemaRef ds:uri="http://schemas.microsoft.com/sharepoint/v3"/>
    <ds:schemaRef ds:uri="http://purl.org/dc/terms/"/>
    <ds:schemaRef ds:uri="94e69a48-4826-401e-a27e-0bb7a21418f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abeeb08-e8eb-4d63-a700-a2e9349de4c1"/>
    <ds:schemaRef ds:uri="http://www.w3.org/XML/1998/namespace"/>
    <ds:schemaRef ds:uri="http://purl.org/dc/dcmitype/"/>
  </ds:schemaRefs>
</ds:datastoreItem>
</file>

<file path=customXml/itemProps3.xml><?xml version="1.0" encoding="utf-8"?>
<ds:datastoreItem xmlns:ds="http://schemas.openxmlformats.org/officeDocument/2006/customXml" ds:itemID="{B480CD4E-DE42-435D-A4DB-9E526859E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e69a48-4826-401e-a27e-0bb7a21418fa"/>
    <ds:schemaRef ds:uri="1abeeb08-e8eb-4d63-a700-a2e9349de4c1"/>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ICB - LA allocations</vt:lpstr>
      <vt:lpstr>CCG - LA allocations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Heather</dc:creator>
  <cp:lastModifiedBy>Wootton, Rebecca</cp:lastModifiedBy>
  <dcterms:created xsi:type="dcterms:W3CDTF">2022-01-11T11:21:48Z</dcterms:created>
  <dcterms:modified xsi:type="dcterms:W3CDTF">2022-05-06T11:00:23Z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0x010100ACAA2BD990F7D44D92278D198B0986A3</vt:lpwstr>
  </property>
</Properties>
</file>