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24226"/>
  <mc:AlternateContent xmlns:mc="http://schemas.openxmlformats.org/markup-compatibility/2006">
    <mc:Choice Requires="x15">
      <x15ac:absPath xmlns:x15ac="http://schemas.microsoft.com/office/spreadsheetml/2010/11/ac" url="\\ims.gov.uk\HomeDrive\Users\GHussain1\Data\Desktop\"/>
    </mc:Choice>
  </mc:AlternateContent>
  <xr:revisionPtr revIDLastSave="0" documentId="8_{6E5031D6-3B10-45C8-9E77-E54CC559A8C6}" xr6:coauthVersionLast="45" xr6:coauthVersionMax="45" xr10:uidLastSave="{00000000-0000-0000-0000-000000000000}"/>
  <bookViews>
    <workbookView xWindow="-120" yWindow="-120" windowWidth="23280" windowHeight="15000" tabRatio="710" xr2:uid="{00000000-000D-0000-FFFF-FFFF00000000}"/>
  </bookViews>
  <sheets>
    <sheet name="Introduction" sheetId="11" r:id="rId1"/>
    <sheet name="Dashboard" sheetId="12" r:id="rId2"/>
    <sheet name="Health and wellbeing" sheetId="8" r:id="rId3"/>
    <sheet name="Autonomy &amp; shared profession   " sheetId="10" r:id="rId4"/>
    <sheet name="Leadership and teamwork" sheetId="9" r:id="rId5"/>
    <sheet name="Prof. development and careers" sheetId="2" r:id="rId6"/>
    <sheet name="Pride &amp; meaningful recognition" sheetId="19" r:id="rId7"/>
    <sheet name="Flexible working" sheetId="18" r:id="rId8"/>
    <sheet name="Excellence in care" sheetId="20" r:id="rId9"/>
    <sheet name="Tagged Results" sheetId="24" state="hidden" r:id="rId10"/>
    <sheet name="Data and Calculations" sheetId="22" state="hidden" r:id="rId11"/>
  </sheets>
  <definedNames>
    <definedName name="_xlnm.Print_Area" localSheetId="3">'Autonomy &amp; shared profession   '!$A$1:$U$16</definedName>
    <definedName name="_xlnm.Print_Area" localSheetId="1">Dashboard!$C$1:$AC$9</definedName>
    <definedName name="_xlnm.Print_Area" localSheetId="8">'Excellence in care'!$A$1:$S$8</definedName>
    <definedName name="_xlnm.Print_Area" localSheetId="7">'Flexible working'!$A$1:$S$9</definedName>
    <definedName name="_xlnm.Print_Area" localSheetId="2">'Health and wellbeing'!$C$4:$J$10</definedName>
    <definedName name="_xlnm.Print_Area" localSheetId="0">Introduction!$A$3:$AR$91</definedName>
    <definedName name="_xlnm.Print_Area" localSheetId="4">'Leadership and teamwork'!$A$1:$T$8</definedName>
    <definedName name="_xlnm.Print_Area" localSheetId="6">'Pride &amp; meaningful recognition'!$A$1:$R$8</definedName>
    <definedName name="_xlnm.Print_Area" localSheetId="5">'Prof. development and careers'!#REF!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5" i="24" l="1" a="1"/>
  <c r="C25" i="24" s="1"/>
  <c r="C48" i="22"/>
  <c r="E48" i="22" s="1"/>
  <c r="C49" i="22"/>
  <c r="E49" i="22" s="1"/>
  <c r="C50" i="22"/>
  <c r="E50" i="22" s="1"/>
  <c r="C51" i="22"/>
  <c r="E51" i="22" s="1"/>
  <c r="C52" i="22"/>
  <c r="E52" i="22" s="1"/>
  <c r="K11" i="8" l="1"/>
  <c r="F48" i="22"/>
  <c r="G48" i="22"/>
  <c r="H48" i="22" s="1"/>
  <c r="L44" i="22"/>
  <c r="L43" i="22"/>
  <c r="L42" i="22"/>
  <c r="L41" i="22"/>
  <c r="L40" i="22"/>
  <c r="L39" i="22"/>
  <c r="L38" i="22"/>
  <c r="L37" i="22"/>
  <c r="L36" i="22"/>
  <c r="L35" i="22"/>
  <c r="L34" i="22"/>
  <c r="L33" i="22"/>
  <c r="L32" i="22"/>
  <c r="L31" i="22"/>
  <c r="L30" i="22"/>
  <c r="C82" i="22"/>
  <c r="C81" i="22"/>
  <c r="C80" i="22"/>
  <c r="C79" i="22"/>
  <c r="C78" i="22"/>
  <c r="C87" i="22"/>
  <c r="C86" i="22"/>
  <c r="E86" i="22" s="1"/>
  <c r="C85" i="22"/>
  <c r="E85" i="22" s="1"/>
  <c r="C84" i="22"/>
  <c r="E84" i="22" s="1"/>
  <c r="C83" i="22"/>
  <c r="E83" i="22" s="1"/>
  <c r="E87" i="22" l="1"/>
  <c r="G83" i="22" s="1"/>
  <c r="H83" i="22" s="1"/>
  <c r="M44" i="22" s="1"/>
  <c r="C55" i="24" a="1"/>
  <c r="C55" i="24" s="1"/>
  <c r="C53" i="24" a="1"/>
  <c r="C53" i="24" s="1"/>
  <c r="C51" i="24" a="1"/>
  <c r="C51" i="24" s="1"/>
  <c r="C49" i="24" a="1"/>
  <c r="C49" i="24" s="1"/>
  <c r="C48" i="24" a="1"/>
  <c r="C48" i="24" s="1"/>
  <c r="C46" i="24" a="1"/>
  <c r="C46" i="24" s="1"/>
  <c r="C45" i="24" a="1"/>
  <c r="C45" i="24" s="1"/>
  <c r="C44" i="24" a="1"/>
  <c r="C44" i="24" s="1"/>
  <c r="C42" i="24" a="1"/>
  <c r="C42" i="24" s="1"/>
  <c r="C39" i="24" a="1"/>
  <c r="C39" i="24" s="1"/>
  <c r="C23" i="24" a="1"/>
  <c r="C23" i="24" s="1"/>
  <c r="C22" i="24" a="1"/>
  <c r="C22" i="24" s="1"/>
  <c r="C20" i="24" a="1"/>
  <c r="C20" i="24" s="1"/>
  <c r="C19" i="24" a="1"/>
  <c r="C16" i="24" a="1"/>
  <c r="C16" i="24" s="1"/>
  <c r="C15" i="24" a="1"/>
  <c r="C15" i="24" s="1"/>
  <c r="C13" i="24" a="1"/>
  <c r="C13" i="24" s="1"/>
  <c r="C12" i="24" a="1"/>
  <c r="C12" i="24" s="1"/>
  <c r="C9" i="24" a="1"/>
  <c r="C9" i="24" s="1"/>
  <c r="C6" i="24" a="1"/>
  <c r="F83" i="22" l="1"/>
  <c r="C19" i="24"/>
  <c r="C6" i="24"/>
  <c r="C106" i="22"/>
  <c r="E106" i="22" s="1"/>
  <c r="C105" i="22"/>
  <c r="E105" i="22" s="1"/>
  <c r="C104" i="22"/>
  <c r="E104" i="22" s="1"/>
  <c r="C107" i="22"/>
  <c r="E107" i="22" s="1"/>
  <c r="C108" i="22"/>
  <c r="E108" i="22" s="1"/>
  <c r="C119" i="22"/>
  <c r="E119" i="22" s="1"/>
  <c r="C120" i="22"/>
  <c r="E120" i="22" s="1"/>
  <c r="C123" i="22"/>
  <c r="E123" i="22" s="1"/>
  <c r="C122" i="22"/>
  <c r="E122" i="22" s="1"/>
  <c r="C121" i="22"/>
  <c r="E121" i="22" s="1"/>
  <c r="G104" i="22" l="1"/>
  <c r="H104" i="22" s="1"/>
  <c r="F104" i="22"/>
  <c r="F119" i="22"/>
  <c r="G119" i="22"/>
  <c r="H119" i="22" s="1"/>
  <c r="C14" i="22" l="1"/>
  <c r="E14" i="22" s="1"/>
  <c r="C67" i="22"/>
  <c r="E67" i="22" s="1"/>
  <c r="C66" i="22"/>
  <c r="E66" i="22" s="1"/>
  <c r="C65" i="22"/>
  <c r="E65" i="22" s="1"/>
  <c r="C64" i="22"/>
  <c r="E64" i="22" s="1"/>
  <c r="C63" i="22"/>
  <c r="E63" i="22" s="1"/>
  <c r="C62" i="22"/>
  <c r="E62" i="22" s="1"/>
  <c r="C61" i="22"/>
  <c r="E61" i="22" s="1"/>
  <c r="C60" i="22"/>
  <c r="E60" i="22" s="1"/>
  <c r="C59" i="22"/>
  <c r="E59" i="22" s="1"/>
  <c r="C57" i="22"/>
  <c r="E57" i="22" s="1"/>
  <c r="C56" i="22"/>
  <c r="E56" i="22" s="1"/>
  <c r="C55" i="22"/>
  <c r="E55" i="22" s="1"/>
  <c r="C54" i="22"/>
  <c r="E54" i="22" s="1"/>
  <c r="C37" i="22"/>
  <c r="E37" i="22" s="1"/>
  <c r="C36" i="22"/>
  <c r="E36" i="22" s="1"/>
  <c r="C35" i="22"/>
  <c r="E35" i="22" s="1"/>
  <c r="C34" i="22"/>
  <c r="E34" i="22" s="1"/>
  <c r="C32" i="22"/>
  <c r="C31" i="22"/>
  <c r="E31" i="22" s="1"/>
  <c r="C30" i="22"/>
  <c r="E30" i="22" s="1"/>
  <c r="C29" i="22"/>
  <c r="E29" i="22" s="1"/>
  <c r="C47" i="22"/>
  <c r="C46" i="22"/>
  <c r="E46" i="22" s="1"/>
  <c r="C45" i="22"/>
  <c r="E45" i="22" s="1"/>
  <c r="C44" i="22"/>
  <c r="E44" i="22" s="1"/>
  <c r="C42" i="22"/>
  <c r="E42" i="22" s="1"/>
  <c r="C41" i="22"/>
  <c r="E41" i="22" s="1"/>
  <c r="C40" i="22"/>
  <c r="E40" i="22" s="1"/>
  <c r="C39" i="22"/>
  <c r="E39" i="22" s="1"/>
  <c r="C27" i="22"/>
  <c r="C26" i="22"/>
  <c r="C25" i="22"/>
  <c r="C24" i="22"/>
  <c r="C22" i="22"/>
  <c r="E22" i="22" s="1"/>
  <c r="C21" i="22"/>
  <c r="E21" i="22" s="1"/>
  <c r="C20" i="22"/>
  <c r="E20" i="22" s="1"/>
  <c r="C19" i="22"/>
  <c r="E19" i="22" s="1"/>
  <c r="C18" i="22"/>
  <c r="E18" i="22" s="1"/>
  <c r="C17" i="22"/>
  <c r="E17" i="22" s="1"/>
  <c r="C16" i="22"/>
  <c r="E16" i="22" s="1"/>
  <c r="C15" i="22"/>
  <c r="E15" i="22" s="1"/>
  <c r="C13" i="22"/>
  <c r="E13" i="22" s="1"/>
  <c r="C72" i="22"/>
  <c r="E72" i="22" s="1"/>
  <c r="C77" i="22"/>
  <c r="E77" i="22" s="1"/>
  <c r="E82" i="22"/>
  <c r="E81" i="22"/>
  <c r="C76" i="22"/>
  <c r="E76" i="22" s="1"/>
  <c r="C71" i="22"/>
  <c r="E71" i="22" s="1"/>
  <c r="E80" i="22"/>
  <c r="C75" i="22"/>
  <c r="E75" i="22" s="1"/>
  <c r="C70" i="22"/>
  <c r="E70" i="22" s="1"/>
  <c r="E79" i="22"/>
  <c r="C69" i="22"/>
  <c r="E69" i="22" s="1"/>
  <c r="C74" i="22"/>
  <c r="E74" i="22" s="1"/>
  <c r="E78" i="22"/>
  <c r="C73" i="22"/>
  <c r="E73" i="22" s="1"/>
  <c r="C68" i="22"/>
  <c r="E68" i="22" s="1"/>
  <c r="C58" i="22"/>
  <c r="E58" i="22" s="1"/>
  <c r="C53" i="22"/>
  <c r="E53" i="22" s="1"/>
  <c r="C33" i="22"/>
  <c r="E33" i="22" s="1"/>
  <c r="C28" i="22"/>
  <c r="E28" i="22" s="1"/>
  <c r="C43" i="22"/>
  <c r="E43" i="22" s="1"/>
  <c r="C38" i="22"/>
  <c r="C23" i="22"/>
  <c r="E23" i="22" s="1"/>
  <c r="E47" i="22" l="1"/>
  <c r="G43" i="22" s="1"/>
  <c r="H43" i="22" s="1"/>
  <c r="M36" i="22" s="1"/>
  <c r="E32" i="22"/>
  <c r="M4" i="22" s="1"/>
  <c r="N4" i="22" s="1"/>
  <c r="M6" i="22"/>
  <c r="N6" i="22" s="1"/>
  <c r="M7" i="22"/>
  <c r="N7" i="22" s="1"/>
  <c r="G78" i="22"/>
  <c r="H78" i="22" s="1"/>
  <c r="M43" i="22" s="1"/>
  <c r="F78" i="22"/>
  <c r="M9" i="22"/>
  <c r="N9" i="22" s="1"/>
  <c r="G13" i="22"/>
  <c r="H13" i="22" s="1"/>
  <c r="M30" i="22" s="1"/>
  <c r="M8" i="22"/>
  <c r="N8" i="22" s="1"/>
  <c r="G33" i="22"/>
  <c r="H33" i="22" s="1"/>
  <c r="M34" i="22" s="1"/>
  <c r="M37" i="22"/>
  <c r="G58" i="22"/>
  <c r="H58" i="22" s="1"/>
  <c r="M39" i="22" s="1"/>
  <c r="G53" i="22"/>
  <c r="H53" i="22" s="1"/>
  <c r="M38" i="22" s="1"/>
  <c r="G68" i="22"/>
  <c r="H68" i="22" s="1"/>
  <c r="M41" i="22" s="1"/>
  <c r="G63" i="22"/>
  <c r="H63" i="22" s="1"/>
  <c r="M40" i="22" s="1"/>
  <c r="G73" i="22"/>
  <c r="H73" i="22" s="1"/>
  <c r="M42" i="22" s="1"/>
  <c r="G18" i="22"/>
  <c r="H18" i="22" s="1"/>
  <c r="M31" i="22" s="1"/>
  <c r="E38" i="22"/>
  <c r="E27" i="22"/>
  <c r="E26" i="22"/>
  <c r="E25" i="22"/>
  <c r="E24" i="22"/>
  <c r="F13" i="22"/>
  <c r="M5" i="22" l="1"/>
  <c r="N5" i="22" s="1"/>
  <c r="G28" i="22"/>
  <c r="H28" i="22" s="1"/>
  <c r="M33" i="22" s="1"/>
  <c r="M3" i="22"/>
  <c r="N3" i="22" s="1"/>
  <c r="G38" i="22"/>
  <c r="H38" i="22" s="1"/>
  <c r="M35" i="22" s="1"/>
  <c r="G23" i="22"/>
  <c r="H23" i="22" s="1"/>
  <c r="M32" i="22" s="1"/>
  <c r="C113" i="22" l="1"/>
  <c r="E113" i="22" s="1"/>
  <c r="C112" i="22"/>
  <c r="E112" i="22" s="1"/>
  <c r="C111" i="22"/>
  <c r="E111" i="22" s="1"/>
  <c r="C109" i="22"/>
  <c r="E109" i="22" s="1"/>
  <c r="C110" i="22"/>
  <c r="E110" i="22" s="1"/>
  <c r="F28" i="22"/>
  <c r="F68" i="22"/>
  <c r="F73" i="22"/>
  <c r="F33" i="22"/>
  <c r="F18" i="22"/>
  <c r="F53" i="22"/>
  <c r="F38" i="22"/>
  <c r="F23" i="22"/>
  <c r="F58" i="22"/>
  <c r="F63" i="22"/>
  <c r="F43" i="22"/>
  <c r="G109" i="22" l="1"/>
  <c r="H109" i="22" s="1"/>
  <c r="F109" i="22"/>
  <c r="J6" i="9" l="1"/>
  <c r="K12" i="10"/>
  <c r="K15" i="10"/>
  <c r="K16" i="10"/>
  <c r="K5" i="10"/>
  <c r="C35" i="24" a="1"/>
  <c r="C35" i="24" s="1"/>
  <c r="C31" i="24" l="1" a="1"/>
  <c r="K6" i="9"/>
  <c r="K8" i="8"/>
  <c r="K5" i="8"/>
  <c r="C31" i="24" l="1"/>
  <c r="C114" i="22"/>
  <c r="E114" i="22" s="1"/>
  <c r="C118" i="22"/>
  <c r="E118" i="22" s="1"/>
  <c r="C115" i="22"/>
  <c r="E115" i="22" s="1"/>
  <c r="C117" i="22"/>
  <c r="E117" i="22" s="1"/>
  <c r="C116" i="22"/>
  <c r="E116" i="22" s="1"/>
  <c r="G114" i="22" l="1"/>
  <c r="H114" i="22" s="1"/>
  <c r="F114" i="22"/>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<sst xmlns="http://schemas.openxmlformats.org/spreadsheetml/2006/main" count="520" uniqueCount="177">
  <si>
    <t>Version Control</t>
  </si>
  <si>
    <t>Date completed:</t>
  </si>
  <si>
    <t>Predominantly 'area of excellence' scores - Area of best practice</t>
  </si>
  <si>
    <t>Predominantly 'significant progress' scores - Multiple effective interventions in place</t>
  </si>
  <si>
    <t>Predominantly not started scores - Limited to no interventions in place</t>
  </si>
  <si>
    <t>List of key actions</t>
  </si>
  <si>
    <t>Date for review</t>
  </si>
  <si>
    <t>Tag</t>
  </si>
  <si>
    <t>Line Of Enquiry</t>
  </si>
  <si>
    <t>What does this look like?</t>
  </si>
  <si>
    <t>Current status</t>
  </si>
  <si>
    <t>Current Strengths</t>
  </si>
  <si>
    <t>Areas for Improvement</t>
  </si>
  <si>
    <t>Actions</t>
  </si>
  <si>
    <t>Action Owner</t>
  </si>
  <si>
    <t>Review Date</t>
  </si>
  <si>
    <t>People</t>
  </si>
  <si>
    <t>Area of Excellence</t>
  </si>
  <si>
    <t xml:space="preserve">Low level of progress </t>
  </si>
  <si>
    <t>Not Applicable</t>
  </si>
  <si>
    <t>Significant Progress</t>
  </si>
  <si>
    <t>Green</t>
  </si>
  <si>
    <t>Amber</t>
  </si>
  <si>
    <t>Red</t>
  </si>
  <si>
    <t>Team</t>
  </si>
  <si>
    <t>Organisation</t>
  </si>
  <si>
    <t>Leadership</t>
  </si>
  <si>
    <t>Teams</t>
  </si>
  <si>
    <t>Life Balance</t>
  </si>
  <si>
    <t>Not Started</t>
  </si>
  <si>
    <t>Environment</t>
  </si>
  <si>
    <t>Leaders</t>
  </si>
  <si>
    <t>Skilled Managers</t>
  </si>
  <si>
    <t>Data Insights</t>
  </si>
  <si>
    <t>Support Services and Partners</t>
  </si>
  <si>
    <t>RAG status</t>
  </si>
  <si>
    <t>Organisation Design and Policy</t>
  </si>
  <si>
    <t>Our People</t>
  </si>
  <si>
    <t>Strengths and Improvements 
(What do you already have in place and what improvements do you need to make)</t>
  </si>
  <si>
    <t>Our Teams</t>
  </si>
  <si>
    <t>Our Leaders</t>
  </si>
  <si>
    <t>Our Organisation</t>
  </si>
  <si>
    <t>Scoring</t>
  </si>
  <si>
    <t>Section</t>
  </si>
  <si>
    <t>Average Score</t>
  </si>
  <si>
    <t>Percentage Score</t>
  </si>
  <si>
    <t>Rag Rating Score</t>
  </si>
  <si>
    <t>Weighting</t>
  </si>
  <si>
    <t>Total</t>
  </si>
  <si>
    <t>Potential Purpose and Recognition</t>
  </si>
  <si>
    <t xml:space="preserve">Rag Rating Score </t>
  </si>
  <si>
    <t>Percentage score</t>
  </si>
  <si>
    <t>Senior Leadership Responsibilities</t>
  </si>
  <si>
    <t>Bringing Yourself to Work</t>
  </si>
  <si>
    <t>Health Leadership Behaviours</t>
  </si>
  <si>
    <t>Additional information captured</t>
  </si>
  <si>
    <t>Version control:</t>
  </si>
  <si>
    <t>SRO:</t>
  </si>
  <si>
    <t>Does your organisation have a wellbeing plan that is evidence based and targeted to support individual physical and mental health and wellness?</t>
  </si>
  <si>
    <t>Do organisational health and safety policies and strategies and resources promote health and wellbeing for nurses and midwives?</t>
  </si>
  <si>
    <t xml:space="preserve">Does the organisation have positive HWB work environments, cultures and practices? </t>
  </si>
  <si>
    <t>Do nurses and midwives have access to information, resources and education to ensure evidence-based decision making in practice?</t>
  </si>
  <si>
    <t xml:space="preserve">Are there infrastructures that support nurses and midwives to practice with a high level of autonomy and to be fully engaged in organisational decision making? </t>
  </si>
  <si>
    <t xml:space="preserve">Does the organisation provide time and support to enable nurses and midwives to engage in activities that promote a sense of belonging, joy at work, inclusivity, and diversity of teams? </t>
  </si>
  <si>
    <t>Does the organisation support leadership development and shared professional decision-making at all levels for nurses and midwives ?</t>
  </si>
  <si>
    <t>Does the organisation facilitate frontline nurses and midwives to empower patient voices and advocate for their needs?</t>
  </si>
  <si>
    <t xml:space="preserve">A voice that counts </t>
  </si>
  <si>
    <t>Is guidance around freedom to speak up clear, visible, and accessible to nurses and midwives?</t>
  </si>
  <si>
    <t>Leadership and teamwork: We are compassionate and inclusive. We are a team</t>
  </si>
  <si>
    <t>Are leaders highly visible, approachable and accessible to nurses and midwives?</t>
  </si>
  <si>
    <t>Do health care leaders advocate for nurses and midwives needs including resources to deliver quality care?</t>
  </si>
  <si>
    <t>Do organisational strategies support the diversity of values within the nursing and midwifery workforce?</t>
  </si>
  <si>
    <t xml:space="preserve">Does the organisation have mechanisms to develop emotionally intelligent and self-aware leaders? </t>
  </si>
  <si>
    <t>Is organisational outcome data, research and insight applied and monitored to inform retention strategies and improvement plans for nursing and midwifery?</t>
  </si>
  <si>
    <t>Do leaders enable inclusive and diverse interdisciplinary teams to work collaboratively and effectively to deliver high quality care and services?</t>
  </si>
  <si>
    <t>Pride and meaningful recognition: We are recognised and rewarded</t>
  </si>
  <si>
    <t xml:space="preserve">Are there frequent and timely opportunities for peers and line managers to provide feedback to individual staff members and teams?  </t>
  </si>
  <si>
    <t xml:space="preserve">Does the organisational strategy incorporate pay and non-pay incentives as part of the NHS employment offer that are communicated to nurses and midwives? </t>
  </si>
  <si>
    <t xml:space="preserve">Does your organisational strategy include non-financial rewards? </t>
  </si>
  <si>
    <t xml:space="preserve">Is the organisation utilising feedback from nurses and midwives to determine what meaningful recognition means to them to inform programme development and delivery? </t>
  </si>
  <si>
    <t>Professional development and careers: We are always learning</t>
  </si>
  <si>
    <t xml:space="preserve">Does the organisation’s learning and development strategy ensure access to high quality professional development and careers for nurses and midwives? </t>
  </si>
  <si>
    <t xml:space="preserve">Does the organisation have transparent and agreed governance and operational processes for Continuous Professional Development (CPD)? </t>
  </si>
  <si>
    <t>Does the organisation’s career development framework provide a range of pathways and opportunities across all career stages for nurses and midwives?</t>
  </si>
  <si>
    <t>Is there a process for regular review of all nursing and midwifery development and education programmes?</t>
  </si>
  <si>
    <t xml:space="preserve">Is there an agreed organisational process for regular and timely review of nurses and midwives learning needs? </t>
  </si>
  <si>
    <t xml:space="preserve">Are systems in place for leaders to ensure staffing and other resources enable the delivery of high-quality care?  </t>
  </si>
  <si>
    <t xml:space="preserve">Do you have a quality excellence strategy in place that was co-produced with nurses and midwives and embedded within the organisation? </t>
  </si>
  <si>
    <t>Is internal and external benchmarking used at local level to inform quality improvement?</t>
  </si>
  <si>
    <t xml:space="preserve">Does education and development align to point of care nurses and midwives leadership of care at local level including evidence-based practice, research, innovation and quality improvement methodology? </t>
  </si>
  <si>
    <t>Has the organisation communicated and adopted the flexible working policy changes recently introduced in the NHS Terms &amp; Conditions, including a clearly defined board level champion?</t>
  </si>
  <si>
    <t>Health and wellbeing</t>
  </si>
  <si>
    <t>Autonomy and shared professional decision making</t>
  </si>
  <si>
    <t>Leadership and teamwork</t>
  </si>
  <si>
    <t>Pride and meaningful recognition</t>
  </si>
  <si>
    <t>Excellence in care</t>
  </si>
  <si>
    <t xml:space="preserve">Flexible working </t>
  </si>
  <si>
    <t>Professional development and Careers</t>
  </si>
  <si>
    <t>Predominantly 'low level of progress' scores - Minimal interventions in place</t>
  </si>
  <si>
    <t xml:space="preserve">Is a shared professional decision-making structure in place to support decision making and job satisfaction through point of care nurses and midwives and interdisciplinary teams leading on care decisions and improvements in care? </t>
  </si>
  <si>
    <t>Are nurses and midwives at all levels engaged in informing and developing solutions/activities to improve staff experience outcomes?</t>
  </si>
  <si>
    <t>•  Nurses and Midwives experience of work is regularly assessed, evaluated, and responded to in ways such as surveys/ focus groups individual conversations with leaders /supervisors</t>
  </si>
  <si>
    <t>•  Nurses and midwives at all levels are engaged in informing and developing solutions/activities to improve clinical care and patient experience and these are champions and supported by senior leaders</t>
  </si>
  <si>
    <t xml:space="preserve">Does the organisation prioritise focusing on understanding employee engagement as a leading indicator of performance? </t>
  </si>
  <si>
    <t>Does the organisation have a programme for the development and growth of legacy mentor roles or equivalent?</t>
  </si>
  <si>
    <t>•  There are a range of 'legacy' roles in place and a programme to expand such opportunities as an alternative to retirement for those who wish to continue working</t>
  </si>
  <si>
    <t>•  Practices encompass providing regular verbal feedback, sending appreciation cards, and other forms of meaningful recognition such as handwritten notes</t>
  </si>
  <si>
    <t>•  Appreciative feedback, and meaningful recognition highlight the contribution and value of nurses and midwives ( for example employee of the month, nurse/ midwife of the year awards, team member of the month, and other locally determined awards).
•  Recognition inclusively celebrates different cultures and holidays</t>
  </si>
  <si>
    <t>•  Staff are actively encouraged to lead and develop improvements in clinical outcomes, patient/user experience and staff experience for themselves and others.  
•  Staff autonomy is promoted by supporting a high level of control and influence over the care they provide and their working lives. An example of this is using shared  professional decision -making to develop/agree staffing and rostering solutions.</t>
  </si>
  <si>
    <t>• Internal and external benchmarking is provided and utilised locally by nurses and midwives to enable quality improvement</t>
  </si>
  <si>
    <t xml:space="preserve">•  Clinical leads take action on staff feedback when designing, implementing and monitoring flexible working arrangements for all staff
</t>
  </si>
  <si>
    <t xml:space="preserve">Is data available locally for nurses and midwives, in a meaningful format, relating to clinical outcomes, patient experience and staff experience and does this support nurses, midwives and interdisciplinary teams to monitor, improve and evaluate outcomes?  </t>
  </si>
  <si>
    <t xml:space="preserve">Does your organisational strategy include policy actions that reflect reward as part of recognition (for example, promotion, scholarship, and fellowship opportunities)? </t>
  </si>
  <si>
    <t>Nursing and Midwifery Retention Dashboard</t>
  </si>
  <si>
    <t>•  Resources are available to support colleagues to manage workload and job demands and there are processes to enhance support during times of increased work pressures
•  Infrastructures for clinical supervision are in place.
•  Organisational culture visibly prioritises wellbeing.
•  Work-life choices are facilitated wherever possible.
•  Working conditions are regularly evaluated to assess morale, burnout and emotional exhaustion.
•  Health and wellbeing offers are culturally appropriate to individual need.
•  Health and wellbeing cultures champion the voice of all colleagues in ways such as the development of communities via staff networks, shared lived experiences and inclusive pastoral support programmes.</t>
  </si>
  <si>
    <t>•  There are processes ensuring managers and key staff routinely hold HWB conversations with nurses and midwives.
•  Wellbeing conversations are compassionate and inclusive and target understanding and supporting individual HWB needs.
• Line managers and teams have the skills and tools they need to take ownership of supporting physical and mental health and wellbeing.</t>
  </si>
  <si>
    <t>•  The organisation facilitates locally driven improvement in care outcomes through promoting and enabling leadership at all levels.
•  The organisation supports active participation of point of care nurses and midwives in interdisciplinary local, regional, national and international professional decision-making committees</t>
  </si>
  <si>
    <t>•  There are social/celebration events - staff network leads have agreed time and resource to engage with their networks and develop and promote activities that increase belonging and inclusivity at the workplace?
•  There are clear channels of communication throughout the organisation for recognising and celebrating excellence in teamwork, joy at work, inclusivity and diversity at work.
•  It is recognised how improved team effectiveness is a key lever to improving employee experience and building organisational, team and individual resilience and wellbeing.</t>
  </si>
  <si>
    <t>•  The organisation has an up to date speaking up policy (based on the national FTSU policy) and training on FTSU in place, that is visible, accessible, and regularly promoted.
•  A FTSU Guardian is in place, recruited via an open and inclusive recruitment process, that has sufficient time to carry out all aspects of their role. 
•  FTSU arrangements are continuously evaluated using a range of qualitative and quantitative feedback (gathered from a wide range of people) and meaningfully discussed by the board. 
•  Through a variety of comms and engagement nurses and midwives, managers and leaders can point to clear examples of the improvement that has occurred because of speaking up.
•  Work has been done to understand and address workers’ fears around speaking up -  as well as evaluate the organisation’s ability to enable psychological safety (the degree of psychological safety felt could be measured by evidence that a growing number of nurses and midwives, particularly those that are most vulnerable or seldom heard, feel safe to speak up, confident that their voice will be heard.</t>
  </si>
  <si>
    <t>•  Leaders enable effective two-way communication from and between point of care nurses and midwives.
•  Line mangers adapt compassionate feedback as part of the appraisal process.</t>
  </si>
  <si>
    <t>Do leaders prioritise valuing nurses and midwives experiences of work?</t>
  </si>
  <si>
    <t xml:space="preserve">•  Improvement plans implemented and subsequently regularly evaluated, build on success, address risk, and promote learning with and from others. </t>
  </si>
  <si>
    <t>•  The organisation has programmes of reward and recognition embedded throughout the organisation.
•  Equal opportunity is provided for nurses and midwives across the organisation to qualify for these rewards.
•  Programmes of reward and recognition are regularly promoted and communicated. 
•  Scholarships and fellowships are advertised and communicated widely and are equitable and fair in the way they recipients are recruited.</t>
  </si>
  <si>
    <t>•  There are public recognition measures and dedications (awards and titles at local, national, and international levels to lift profile and improve motivation).</t>
  </si>
  <si>
    <t xml:space="preserve">•  Permanent contracts are provided (wherever possible) to improve retention.  </t>
  </si>
  <si>
    <t xml:space="preserve">•  The organisation holds engagement events such as time out days, surveys, staff experience councils to determine what meaningful recognition means to nurses and midwives in order to ascertain how feeling valued is realised. </t>
  </si>
  <si>
    <t xml:space="preserve"> The organisation’s learning and development strategy ensures access to high quality:  
•  Practice learning, placements and learning opportunities for learners in the practice setting (including student nurses and midwives, return to practice learners, nursing associates and other clinical apprentices).
•  Post-registration learning, assessment and personal support.
•  Professional support. Examples include; clinical supervision /access to professional advocates/action learning set.
•   Preceptorship programmes integrate NMC Principles of Preceptorship and reflect nationally recognised preceptorship frameworks and standards.
•  Induction and development of internationally trained and recruited nurses and midwives.
•  On-boarding programmes for those new to role at all career stages.
•  Role essential education and training.
•   Education to support workforce re-design, including enhanced and advanced scope of practice and working in new ways to make effective use of the full range of nursing and midwifery skills and experience.
•  Learning, assessment and personal support in the practice environment.</t>
  </si>
  <si>
    <t xml:space="preserve">•  The Organisation's Chief Nurse/ Education Lead has oversight and accountability for Continuous Professional Development (CPD) funding. 
•   CPD courses and funding opportunities are visible and accessible for all staff.
•  There is a clear organisational process of support for professional revalidation.
•   The organisation provides support for staff working in isolated roles to be part of professional networks through a variety of ways. </t>
  </si>
  <si>
    <t>•  The organisation’s career development framework aligns with individual ambition/aspiration and organisational/system workforce requirements and national best practice.</t>
  </si>
  <si>
    <t xml:space="preserve">•  Access is equitable, diverse and inclusive.
• There is a process in place for reviewing education programmes with intent to meeting the needs of staff identifying as having protected characteristics (age, disability, gender reassignment, marriage and civil partnership, pregnancy and maternity, race, religion or belief, sex and sexual orientation).
• Reviews and revisions of development and education programmes ensure they have a positive impact on clinical care, patient/service user experience, learner experience and/or staff experience </t>
  </si>
  <si>
    <t>Is there a structured approach to developing those who are required to undertake individual appraisals, learning needs analysis and provide practice education (supervisor and assessor roles), mentorship, preceptorship, personal development planning and career coaching with further support for these activities built into the organisation’s nursing and midwifery development structure?</t>
  </si>
  <si>
    <t xml:space="preserve">Are opportunities provided that enable nurses and midwives to develop and utilise the full range of their knowledge, skills and expertise that empower them to lead and drive improved outcomes at every career stage?  
</t>
  </si>
  <si>
    <t>•  Supervisor and assessor, mentors, preceptors, and others (as required) have access to personal development planning and career coaching by way of facilitating learners to learn.
•  Meaningful appraisal, personal development planning and career conversations take place that are individualised and champion equality, diversity and inclusion.
•  Career clinics and the offer of application and interview skills support is provided aligned to individual needs ( for example internationally educated colleagues).
•  Leaders that adopt and reflect the behaviours articulated in the frameworks such as the NHS Leadership Way.</t>
  </si>
  <si>
    <t>•  Education programmes and experiential learning opportunities include, stretch assignments, shadowing, rotational opportunities, fellowships, scholarships, secondments, legacy roles and mentors, research.</t>
  </si>
  <si>
    <t xml:space="preserve">•  The organisation has evidence of communicating and adopting the flexible working policy changes recently introduced in the NHS Terms &amp; Conditions, including a clearly defined board level champion. 
•  A minimum of 25% of permanent roles are advertised with clear flexible working options outlined.
</t>
  </si>
  <si>
    <t>•  The organisation has a dashboard or workforce report which enables the board to monitor progress against defined flexible working metrics, including data relating to clinical staff.</t>
  </si>
  <si>
    <t>•  There is a quality excellence strategy that demonstrates clear priorities for nursing and midwifery aligned to the organisation’s strategic objectives - nurses and midwives at all levels are clear on what these are.</t>
  </si>
  <si>
    <t>Question</t>
  </si>
  <si>
    <t>Health and wellbeing: We are safe and healthy</t>
  </si>
  <si>
    <t>Self-assessment completed by:</t>
  </si>
  <si>
    <t>Are meaningful health and wellbeing conversations facilitated and embedded within the organisation that are individualised and champion equality, diversity and inclusion?</t>
  </si>
  <si>
    <t>Current strengths</t>
  </si>
  <si>
    <t>Areas for improvement</t>
  </si>
  <si>
    <t>Action owner</t>
  </si>
  <si>
    <t>Autonomy and shared professional decision making: We each have a voice that counts</t>
  </si>
  <si>
    <r>
      <t xml:space="preserve">•  Organisational retention plans recognise and are inclusive of differing demographics and characteristics of all staff. 
•  Line managers embed ‘how to have difficult conversations about race and other protected characteristics’ with their teams as part of the 1:1 /Personal Development Professional conversations.
•  There is a compassionate and inclusive culture in the organisation promoting positive, inclusive work environments where people want to come to work and have a real sense of belonging. For more information see:
</t>
    </r>
    <r>
      <rPr>
        <u/>
        <sz val="12"/>
        <color rgb="FF005EB9"/>
        <rFont val="Arial"/>
        <family val="2"/>
      </rPr>
      <t>NHS England » We are compassionate and inclusive</t>
    </r>
    <r>
      <rPr>
        <u/>
        <sz val="12"/>
        <rFont val="Arial"/>
        <family val="2"/>
      </rPr>
      <t xml:space="preserve"> </t>
    </r>
  </si>
  <si>
    <r>
      <t xml:space="preserve">•  Leaders use insight tools, such as feedback from peers and direct reports.
•  Leaders are aware of their leadership styles and skills.
•  Leaders have access to development programmes such as The Culture Leadership Programme (CLP) that also focuses on inclusive line manager development. </t>
    </r>
    <r>
      <rPr>
        <u/>
        <sz val="12"/>
        <color rgb="FF005EB9"/>
        <rFont val="Arial"/>
        <family val="2"/>
      </rPr>
      <t>NHS England » The Culture and Leadership programme</t>
    </r>
  </si>
  <si>
    <r>
      <t xml:space="preserve">• The organisation provides means such as culturally competent leadership training to ensure all managers and mentors feel equipped to compassionately support nurses and midwives with their unique personal and professional learning needs. 
•  Line managers have access to mentoring programs so the organisation can build capacity to listen inclusively to diverse voices.
•  High quality interdisciplinary teamwork and collaboration is evident in care coordination and delivery.
•  Staff survey questions and/or other forms of feedback confirm satisfaction with inclusivity, interdisciplinary relationships and teamwork and collaboration in the delivery of care see </t>
    </r>
    <r>
      <rPr>
        <u/>
        <sz val="12"/>
        <color rgb="FF005EB9"/>
        <rFont val="Arial"/>
        <family val="2"/>
      </rPr>
      <t>NHS England We are a team</t>
    </r>
    <r>
      <rPr>
        <sz val="12"/>
        <color rgb="FF005EB9"/>
        <rFont val="Arial"/>
        <family val="2"/>
      </rPr>
      <t xml:space="preserve"> </t>
    </r>
    <r>
      <rPr>
        <sz val="12"/>
        <color theme="1"/>
        <rFont val="Arial"/>
        <family val="2"/>
      </rPr>
      <t xml:space="preserve">webpage </t>
    </r>
  </si>
  <si>
    <r>
      <t xml:space="preserve">• The value of The NHS Pension Scheme for staff and their loved ones is known to nurses and midwives.
•  Options of flexible retirement are communicated to nurses and midwives e.g. take pension and carry on working, retire and return.
•   There are pensions awareness seminars on the basics that bust myths about how the NHS Pension Scheme works.
•  1:1 and group seminars are offered  to nurses and midwives affected by pensions tax on pensions and flexible retirement.
•  NHS England's </t>
    </r>
    <r>
      <rPr>
        <u/>
        <sz val="12"/>
        <color rgb="FF005EB9"/>
        <rFont val="Arial"/>
        <family val="2"/>
      </rPr>
      <t>We are recognised and rewarded</t>
    </r>
    <r>
      <rPr>
        <sz val="12"/>
        <color theme="1"/>
        <rFont val="Arial"/>
        <family val="2"/>
      </rPr>
      <t xml:space="preserve"> (is a resource should staff require further information)
• Good practice guidance from NHS Employers and other sectors on mitigating the risk of pension tax and flexible working 
</t>
    </r>
    <r>
      <rPr>
        <u/>
        <sz val="12"/>
        <color rgb="FF005EB9"/>
        <rFont val="Arial"/>
        <family val="2"/>
      </rPr>
      <t xml:space="preserve">NHS Pension Scheme Employers </t>
    </r>
  </si>
  <si>
    <t xml:space="preserve">•  There are regular and timely review of learning needs that takes place at individual, team and organisational/system level.
•  Reviews are informed by appraisal feedback, personal development planning and career conversations with all nurses and midwives </t>
  </si>
  <si>
    <r>
      <rPr>
        <sz val="12"/>
        <rFont val="Arial"/>
        <family val="2"/>
      </rPr>
      <t>•  There is targeted support for staff at the beginning of their careers to enhance retention.
•  There is provision for staff reaching retirement age to work for longer if they choose to.
• Talent management strategies reflect and accommodate championing equality, diversity and inclusion.
Here are two examples of leadership development resources available 
• Leaders can access and complete new bitesize learning resources from the NHS Leadership</t>
    </r>
    <r>
      <rPr>
        <sz val="12"/>
        <color rgb="FF0772B9"/>
        <rFont val="Arial"/>
        <family val="2"/>
      </rPr>
      <t xml:space="preserve"> </t>
    </r>
    <r>
      <rPr>
        <u/>
        <sz val="12"/>
        <color rgb="FF005EB9"/>
        <rFont val="Arial"/>
        <family val="2"/>
      </rPr>
      <t>Academy Bitesize learning – Leadership Academy</t>
    </r>
    <r>
      <rPr>
        <sz val="12"/>
        <color rgb="FF0772B9"/>
        <rFont val="Arial"/>
        <family val="2"/>
      </rPr>
      <t xml:space="preserve">
</t>
    </r>
    <r>
      <rPr>
        <sz val="12"/>
        <rFont val="Arial"/>
        <family val="2"/>
      </rPr>
      <t xml:space="preserve">• There is a Scope for Growth model for 8C level and above as part of a career conversation for line managers with their direct reports, and agree a development plan </t>
    </r>
    <r>
      <rPr>
        <sz val="12"/>
        <color rgb="FF0772B9"/>
        <rFont val="Arial"/>
        <family val="2"/>
      </rPr>
      <t xml:space="preserve">
</t>
    </r>
    <r>
      <rPr>
        <u/>
        <sz val="12"/>
        <color rgb="FF005EB9"/>
        <rFont val="Arial"/>
        <family val="2"/>
      </rPr>
      <t>Scope for Growth Model – Leadership Academy</t>
    </r>
  </si>
  <si>
    <t>•  There is access to recognised or accredited internal and/or external study days/ academic studies to develop knowledge and skills.
•  There are evidence based practice guidelines and policies that are regularly reviewed and updated and there is a process in place to monitor these.
•  There are templates /documents available alongside access to relevant expertise within nursing and midwifery for developing evidence-based practice policies for example, clinical guidelines, and role development policies.
•  Mandatory training is mapped to the evidence base and appropriate to individual role and professional background.
• There are education and development programmes and fellowships where staff are encouraged/ required to access, implement and evaluate evidence.
• There are library resources and support available for nurses and midwives to access up to date, evidence-based material. Examples may include, up to date, access to Athens passwords and support to use these resources.
• There are multidisciplinary meetings (formal or informal) where learning from incidents is shared and discussed and evidence-based solutions are sought to improve outcomes</t>
  </si>
  <si>
    <t>Do leaders have oversight of and regularly evaluate the quality of recruitment and on-boarding for nurses and midwives (supporting social integration into the work environment and a sense of belonging)?</t>
  </si>
  <si>
    <t xml:space="preserve">•  Recruitment events are evaluated by attendees and is there evidence that this feedback has been influential in defining future events
•  Regular audit and feedback cycles are carried out via surveys, focus groups and evaluation of the recruitment and onboarding process and this is reviewed by nursing and midwifery leaders alongside HR to develop improvement strategies.
•  There are a range of activities that actively promote a sense of belonging for new nurses and midwives for example a newly qualified forum.
•  There are social events, team time outs and opportunities away from the work area which are inclusive of all team members.
</t>
  </si>
  <si>
    <t>Do the CNO /Clinical leaders play an active role in designing, implementing and monitoring flexible working arrangements for nurses and midwives, taking action on their feedback?</t>
  </si>
  <si>
    <t>•  Nurses and midwives have access to outcome data in the local practice setting related to clinical care, patient experience and staff experience.
• Local care setting data is displayed in a format that is meaningful to direct care nurses/midwives and other care setting staff.
•  Nurses and midwives and interdisciplinary teams are encouraged to use their data to celebrate success and prioritise areas for improvement e.g. through local shared decision-making councils or link individuals/champions.</t>
  </si>
  <si>
    <t>•  There are specific entry level courses available for nurses and midwives which educate on how to access research/data to inform care delivery. For example, an evidence in nursing and midwifery short course leading to delegates producing an output such as a poster or presentation demonstrating a local improvement project.
•  Nurses and midwives are given access to the right education and development that enables them to put their change ideas into practice, for example, QSIR (Quality, Service Improvement and Redesign) or equivalent</t>
  </si>
  <si>
    <r>
      <t>•  The organisation  has systems and processes in place to monitor nurses and midwives engagement putting it alongside other key measures of performance throughout the organisation.
•  Employee engagement is embedded into the People Promise, using Model Health System</t>
    </r>
    <r>
      <rPr>
        <u/>
        <sz val="12"/>
        <color rgb="FF005EB9"/>
        <rFont val="Arial"/>
        <family val="2"/>
      </rPr>
      <t xml:space="preserve"> (NHS England The Model Health System)</t>
    </r>
    <r>
      <rPr>
        <sz val="12"/>
        <rFont val="Arial"/>
        <family val="2"/>
      </rPr>
      <t xml:space="preserve"> and data is monitored for trends and progress.
•  There are established local listening strategies, maximising national tools, aligned to the different purpose of each tool e.g. </t>
    </r>
    <r>
      <rPr>
        <u/>
        <sz val="12"/>
        <color rgb="FF005EB9"/>
        <rFont val="Arial"/>
        <family val="2"/>
      </rPr>
      <t>NHS Staff Survey</t>
    </r>
    <r>
      <rPr>
        <sz val="12"/>
        <rFont val="Arial"/>
        <family val="2"/>
      </rPr>
      <t xml:space="preserve">, </t>
    </r>
    <r>
      <rPr>
        <u/>
        <sz val="12"/>
        <color rgb="FF005EB9"/>
        <rFont val="Arial"/>
        <family val="2"/>
      </rPr>
      <t xml:space="preserve">National Quarterly Pulse Survey and Monthly People Pulse.
</t>
    </r>
    <r>
      <rPr>
        <sz val="12"/>
        <rFont val="Arial"/>
        <family val="2"/>
      </rPr>
      <t xml:space="preserve">
</t>
    </r>
    <r>
      <rPr>
        <u/>
        <sz val="12"/>
        <rFont val="Arial"/>
        <family val="2"/>
      </rPr>
      <t>(</t>
    </r>
    <r>
      <rPr>
        <u/>
        <sz val="12"/>
        <color rgb="FF005EB9"/>
        <rFont val="Arial"/>
        <family val="2"/>
      </rPr>
      <t>NHS England  NHS People Pulse) / NHS England » The National Quarterly Pulse Survey / Statistics » NHS Staff Survey in England</t>
    </r>
  </si>
  <si>
    <t>•  The organisation utilises data, research and insights to inform wellbeing policies and procedures.
•  There are measures in place to monitor uptake to determine effectiveness of wellbeing offers.
•  The importance of education is recognised and education is available to enable individuals to respond to mental health needs, e.g. mental health first aid training.
•  There are mechanisms in place that invite nurses and midwives to participate in evaluating wellbeing initiatives, for example: staff experience council/group/well-being champions</t>
  </si>
  <si>
    <t>•  The organisation has a Wellbeing Guardian appointed that play an active role in the strategic agenda to establish a preventive approach to HWB
•  There is a network of Wellbeing Champions (or similar) in place across all areas</t>
  </si>
  <si>
    <t xml:space="preserve">Is a Wellbeing Guardian in place, and are there Wellbeing Champions/ambassadors throughout the organisation? </t>
  </si>
  <si>
    <t xml:space="preserve">•  Efficient use of e-rostering is measured through audit of the level to which team rostering are used to facilitate flexible working.
• Unique needs for flexibility for internationally educated colleagues, e.g. annual leave periods and long-distance travelling are considered.
</t>
  </si>
  <si>
    <t>Flexible working: We work flexibly</t>
  </si>
  <si>
    <t>Do organisational HWB offers meet the exclusive needs of nurses and midwives?</t>
  </si>
  <si>
    <t>•  Health and safety policies promote health and wellbeing offers that are inclusive and consider individual preferences, characteristics, and dynamic needs.
•  Mechanisms are in place to recognise, accommodate and support disabled staff and staff with health or other requirements such as carers and those needing reasonable adjustments with occupational health.
•  Organisational health and wellbeing support strategies and resources reflect that wellbeing is different for different people at different times of life and career stages.
•  The organisation is strengthening and supporting occupational health departments to fulfil their role as a clinical service and source of insight and expertise within the wider preventive approach to HWB</t>
  </si>
  <si>
    <t xml:space="preserve">•  The organisation's patient/service user representatives are known to frontline staff and included as part of any co-design/ co-production of services/practices
•  The organisation facilitates frontline nurses and midwives in  utilising patient/ service user/ family/ carer feedback and input to lead improvement in patient clinical outcomes and experience.
</t>
  </si>
  <si>
    <t>Does the organisation's talent management strategy reflect and accommodate the inclusive needs of nurses and midwives across careers and life stages?</t>
  </si>
  <si>
    <t xml:space="preserve">Does your organisational strategies include policy actions that reflect job security and income stability? </t>
  </si>
  <si>
    <t xml:space="preserve">Does your the organisational programme of activity align to meaningful recognition for nurses and midwives to recognise and celebrate their contribution?  </t>
  </si>
  <si>
    <t xml:space="preserve">Does your organisation produce a flexible working dashboard or workforce report? </t>
  </si>
  <si>
    <t xml:space="preserve">Does your organisation audit levels to which team rostering and e-rostering are used to facilitate flexible working? </t>
  </si>
  <si>
    <t>•  There are clear channels to promote operational and psychological safe work cultures such as mechanisms for incident recording and reporting, staff complaints analysis, freedom to speak up, staff survey, listening events.
•  Patient safety specialist(s) are linked to and working with HWB Guardians to support the development of a safety culture and using patient safety data from the staff survey to understand incident recording and how this links to psychological safety
•  The organisation actively promotes and embeds a workplace culture that is free from incivility, discrimination, bullying and other violence (policies and evaluation).
•  The organisation actively promotes and facilitates all nurses and midwives to have the opportunity to maintain hydration, take regular breaks and have access to rest spaces</t>
  </si>
  <si>
    <r>
      <t xml:space="preserve">• The organisation is or has implemented interventions to support development of a just culture, such as adopting the </t>
    </r>
    <r>
      <rPr>
        <u/>
        <sz val="12"/>
        <color rgb="FF002F86"/>
        <rFont val="Arial"/>
        <family val="2"/>
      </rPr>
      <t>NHS just culture guide or equivalent</t>
    </r>
    <r>
      <rPr>
        <sz val="12"/>
        <rFont val="Arial"/>
        <family val="2"/>
      </rPr>
      <t xml:space="preserve"> 
• There are examples of nurse and midwives at all levels being engaged in improving staff experience through a variety of ways. Examples could include shared professional decision-making councils responding to local and national survey results to inform the focus of their projects and nurses and midwives gather and respond to local feedback from their teams and initiate service improvement projects to improve staff experience. 
•  Organisational support is in place to assist direct care nurses and midwives to make improvements to staff experience. For example, the organisation has access to improvement and transformation specialists that are regularly supporting nursing and midwifery led initiatives.
•  The organisation facilitates frontline staff to empower patient voices and advocate for their needs eg with implementation of  the </t>
    </r>
    <r>
      <rPr>
        <u/>
        <sz val="12"/>
        <color rgb="FF002F86"/>
        <rFont val="Arial"/>
        <family val="2"/>
      </rPr>
      <t>Patient Safety Incident Response Framework (PSIRF</t>
    </r>
    <r>
      <rPr>
        <u/>
        <sz val="12"/>
        <color rgb="FF330072"/>
        <rFont val="Arial"/>
        <family val="2"/>
      </rPr>
      <t>)</t>
    </r>
    <r>
      <rPr>
        <sz val="12"/>
        <rFont val="Arial"/>
        <family val="2"/>
      </rPr>
      <t xml:space="preserve"> including the Engaging and involving patients, families and staff following a</t>
    </r>
    <r>
      <rPr>
        <sz val="12"/>
        <color rgb="FF002F86"/>
        <rFont val="Arial"/>
        <family val="2"/>
      </rPr>
      <t xml:space="preserve"> </t>
    </r>
    <r>
      <rPr>
        <sz val="12"/>
        <rFont val="Arial"/>
        <family val="2"/>
      </rPr>
      <t>patient safety incident guidance and the F</t>
    </r>
    <r>
      <rPr>
        <u/>
        <sz val="12"/>
        <color rgb="FF002F86"/>
        <rFont val="Arial"/>
        <family val="2"/>
      </rPr>
      <t>ramework for involving patients in patient safety</t>
    </r>
    <r>
      <rPr>
        <sz val="12"/>
        <rFont val="Arial"/>
        <family val="2"/>
      </rPr>
      <t xml:space="preserve">.
</t>
    </r>
  </si>
  <si>
    <t>•  There are processes in place to support and promote shared professional decision-making and shared learning.
•  Interdisciplinary teamwork and collaboration drive improved outcomes across pathways of care</t>
  </si>
  <si>
    <t>•  Processes are in place to assure high-quality care can be provided.  For example, continuity of care, promotion of patient safety systems, processes and culture and infrastructures for positive connections with patients and their families.</t>
  </si>
  <si>
    <t>Excellence in care:  We are enabled to lead and deliver high quality care</t>
  </si>
  <si>
    <t>Version 1.3 - Updated July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</si>
</sst>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x14ac:knownFonts="1">
    <font>
      <sz val="11"/>
      <color theme="1"/>
      <name val="Calibri"/>
      <family val="2"/>
      <scheme val="minor"/>
    </font>
    <font>
      <b/>
      <sz val="11"/>
      <color theme="1"/>
      <name val="Calibri"/>
      <family val="2"/>
      <scheme val="minor"/>
    </font>
    <font>
      <sz val="11"/>
      <color theme="1"/>
      <name val="Arial"/>
      <family val="2"/>
    </font>
    <font>
      <b/>
      <sz val="11"/>
      <color theme="1"/>
      <name val="Arial"/>
      <family val="2"/>
    </font>
    <font>
      <b/>
      <sz val="24"/>
      <color theme="0"/>
      <name val="Calibri"/>
      <family val="2"/>
      <scheme val="minor"/>
    </font>
    <font>
      <b/>
      <sz val="16"/>
      <color theme="0"/>
      <name val="Calibri"/>
      <family val="2"/>
      <scheme val="minor"/>
    </font>
    <font>
      <b/>
      <sz val="16"/>
      <color theme="1"/>
      <name val="Calibri"/>
      <family val="2"/>
      <scheme val="minor"/>
    </font>
    <font>
      <sz val="16"/>
      <color rgb="FF0772B9"/>
      <name val="Calibri"/>
      <family val="2"/>
      <scheme val="minor"/>
    </font>
    <font>
      <sz val="11"/>
      <color rgb="FFE8EEEE"/>
      <name val="Arial"/>
      <family val="2"/>
    </font>
    <font>
      <sz val="11"/>
      <color theme="0"/>
      <name val="Calibri"/>
      <family val="2"/>
      <scheme val="minor"/>
    </font>
    <font>
      <sz val="18"/>
      <color theme="1"/>
      <name val="Calibri"/>
      <family val="2"/>
      <scheme val="minor"/>
    </font>
    <font>
      <sz val="11"/>
      <color rgb="FF0772B9"/>
      <name val="Calibri"/>
      <family val="2"/>
      <scheme val="minor"/>
    </font>
    <font>
      <sz val="22"/>
      <color theme="1"/>
      <name val="Calibri"/>
      <family val="2"/>
      <scheme val="minor"/>
    </font>
    <font>
      <sz val="28"/>
      <color theme="1"/>
      <name val="Calibri"/>
      <family val="2"/>
      <scheme val="minor"/>
    </font>
    <font>
      <sz val="48"/>
      <color theme="0"/>
      <name val="Calibri"/>
      <family val="2"/>
      <scheme val="minor"/>
    </font>
    <font>
      <b/>
      <sz val="22"/>
      <color theme="1"/>
      <name val="Calibri"/>
      <family val="2"/>
      <scheme val="minor"/>
    </font>
    <font>
      <sz val="16"/>
      <color theme="1"/>
      <name val="Calibri"/>
      <family val="2"/>
      <scheme val="minor"/>
    </font>
    <font>
      <b/>
      <sz val="11"/>
      <color theme="0"/>
      <name val="Calibri"/>
      <family val="2"/>
      <scheme val="minor"/>
    </font>
    <font>
      <b/>
      <sz val="11"/>
      <color theme="0"/>
      <name val="Arial"/>
      <family val="2"/>
    </font>
    <font>
      <sz val="9"/>
      <color theme="1"/>
      <name val="Calibri"/>
      <family val="2"/>
      <scheme val="minor"/>
    </font>
    <font>
      <b/>
      <sz val="11"/>
      <color rgb="FF0772B9"/>
      <name val="Calibri"/>
      <family val="2"/>
      <scheme val="minor"/>
    </font>
    <font>
      <b/>
      <sz val="9"/>
      <color rgb="FFFFFFFF"/>
      <name val="Calibri"/>
      <family val="2"/>
      <scheme val="minor"/>
    </font>
    <font>
      <b/>
      <sz val="24"/>
      <name val="Calibri"/>
      <family val="2"/>
      <scheme val="minor"/>
    </font>
    <font>
      <b/>
      <sz val="48"/>
      <color theme="0"/>
      <name val="Arial"/>
      <family val="2"/>
    </font>
    <font>
      <sz val="9"/>
      <color rgb="FF005EB9"/>
      <name val="Arial"/>
      <family val="2"/>
    </font>
    <font>
      <b/>
      <sz val="9"/>
      <color rgb="FF005EB9"/>
      <name val="Arial"/>
      <family val="2"/>
    </font>
    <font>
      <sz val="9"/>
      <color rgb="FF005EB9"/>
      <name val="Calibri"/>
      <family val="2"/>
      <scheme val="minor"/>
    </font>
    <font>
      <sz val="12"/>
      <color rgb="FF005EB9"/>
      <name val="Arial"/>
      <family val="2"/>
    </font>
    <font>
      <b/>
      <sz val="16"/>
      <color theme="0"/>
      <name val="Arial"/>
      <family val="2"/>
    </font>
    <font>
      <sz val="12"/>
      <color rgb="FF0772B9"/>
      <name val="Arial"/>
      <family val="2"/>
    </font>
    <font>
      <sz val="12"/>
      <color theme="0"/>
      <name val="Arial"/>
      <family val="2"/>
    </font>
    <font>
      <b/>
      <sz val="12"/>
      <color theme="1"/>
      <name val="Arial"/>
      <family val="2"/>
    </font>
    <font>
      <b/>
      <sz val="12"/>
      <color theme="0"/>
      <name val="Arial"/>
      <family val="2"/>
    </font>
    <font>
      <b/>
      <sz val="12"/>
      <color theme="1"/>
      <name val="Calibri"/>
      <family val="2"/>
      <scheme val="minor"/>
    </font>
    <font>
      <b/>
      <sz val="12"/>
      <color theme="0"/>
      <name val="Calibri"/>
      <family val="2"/>
      <scheme val="minor"/>
    </font>
    <font>
      <sz val="12"/>
      <color theme="1"/>
      <name val="Calibri"/>
      <family val="2"/>
      <scheme val="minor"/>
    </font>
    <font>
      <sz val="12"/>
      <name val="Arial"/>
      <family val="2"/>
    </font>
    <font>
      <sz val="22"/>
      <color theme="1"/>
      <name val="Arial"/>
      <family val="2"/>
    </font>
    <font>
      <b/>
      <sz val="24"/>
      <color theme="0"/>
      <name val="Arial"/>
      <family val="2"/>
    </font>
    <font>
      <sz val="11"/>
      <color rgb="FF0772B9"/>
      <name val="Arial"/>
      <family val="2"/>
    </font>
    <font>
      <b/>
      <sz val="28"/>
      <color theme="0"/>
      <name val="Arial"/>
      <family val="2"/>
    </font>
    <font>
      <b/>
      <sz val="22"/>
      <color theme="0"/>
      <name val="Arial"/>
      <family val="2"/>
    </font>
    <font>
      <u/>
      <sz val="12"/>
      <name val="Arial"/>
      <family val="2"/>
    </font>
    <font>
      <u/>
      <sz val="12"/>
      <color rgb="FF005EB9"/>
      <name val="Arial"/>
      <family val="2"/>
    </font>
    <font>
      <sz val="12"/>
      <color theme="1"/>
      <name val="Arial"/>
      <family val="2"/>
    </font>
    <font>
      <sz val="9"/>
      <color theme="0"/>
      <name val="Arial Black"/>
      <family val="2"/>
    </font>
    <font>
      <sz val="12"/>
      <color rgb="FF002F86"/>
      <name val="Arial"/>
      <family val="2"/>
    </font>
    <font>
      <u/>
      <sz val="12"/>
      <color rgb="FF002F86"/>
      <name val="Arial"/>
      <family val="2"/>
    </font>
    <font>
      <u/>
      <sz val="12"/>
      <color rgb="FF330072"/>
      <name val="Arial"/>
      <family val="2"/>
    </font>
  </fonts>
  <fills count="21">
    <fill>
      <patternFill patternType="none"/>
    </fill>
    <fill>
      <patternFill patternType="gray125"/>
    </fill>
    <fill>
      <patternFill patternType="solid">
        <fgColor theme="0" tint="-0.34998626667073579"/>
        <bgColor indexed="64"/>
      </patternFill>
    </fill>
    <fill>
      <patternFill patternType="solid">
        <fgColor theme="0"/>
        <bgColor indexed="64"/>
      </patternFill>
    </fill>
    <fill>
      <patternFill patternType="solid">
        <fgColor rgb="FF00A499"/>
        <bgColor indexed="64"/>
      </patternFill>
    </fill>
    <fill>
      <patternFill patternType="solid">
        <fgColor rgb="FF425563"/>
        <bgColor indexed="64"/>
      </patternFill>
    </fill>
    <fill>
      <patternFill patternType="solid">
        <fgColor rgb="FF005EB8"/>
        <bgColor indexed="64"/>
      </patternFill>
    </fill>
    <fill>
      <patternFill patternType="solid">
        <fgColor rgb="FFE6EFF8"/>
        <bgColor indexed="64"/>
      </patternFill>
    </fill>
    <fill>
      <patternFill patternType="solid">
        <fgColor rgb="FFA0AAB1"/>
        <bgColor indexed="64"/>
      </patternFill>
    </fill>
    <fill>
      <patternFill patternType="solid">
        <fgColor rgb="FF005EB9"/>
        <bgColor indexed="64"/>
      </patternFill>
    </fill>
    <fill>
      <patternFill patternType="solid">
        <fgColor theme="4" tint="0.79998168889431442"/>
        <bgColor indexed="64"/>
      </patternFill>
    </fill>
    <fill>
      <patternFill patternType="solid">
        <fgColor rgb="FFEC8B00"/>
        <bgColor indexed="64"/>
      </patternFill>
    </fill>
    <fill>
      <patternFill patternType="solid">
        <fgColor rgb="FF77BD1F"/>
        <bgColor indexed="64"/>
      </patternFill>
    </fill>
    <fill>
      <patternFill patternType="solid">
        <fgColor rgb="FFAD2472"/>
        <bgColor indexed="64"/>
      </patternFill>
    </fill>
    <fill>
      <patternFill patternType="solid">
        <fgColor rgb="FF006746"/>
        <bgColor indexed="64"/>
      </patternFill>
    </fill>
    <fill>
      <patternFill patternType="solid">
        <fgColor rgb="FF330072"/>
        <bgColor indexed="64"/>
      </patternFill>
    </fill>
    <fill>
      <patternFill patternType="solid">
        <fgColor rgb="FFCEF999"/>
        <bgColor indexed="64"/>
      </patternFill>
    </fill>
    <fill>
      <patternFill patternType="solid">
        <fgColor rgb="FFE0FCF3"/>
        <bgColor indexed="64"/>
      </patternFill>
    </fill>
    <fill>
      <patternFill patternType="solid">
        <fgColor rgb="FFE2E0FC"/>
        <bgColor indexed="64"/>
      </patternFill>
    </fill>
    <fill>
      <patternFill patternType="solid">
        <fgColor rgb="FFFFF3FE"/>
        <bgColor indexed="64"/>
      </patternFill>
    </fill>
    <fill>
      <patternFill patternType="solid">
        <fgColor theme="0" tint="-0.14999847407452621"/>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auto="1"/>
      </left>
      <right/>
      <top/>
      <bottom style="thin">
        <color auto="1"/>
      </bottom>
      <diagonal/>
    </border>
    <border>
      <left/>
      <right/>
      <top style="thin">
        <color theme="0"/>
      </top>
      <bottom/>
      <diagonal/>
    </border>
    <border>
      <left/>
      <right style="thin">
        <color theme="0"/>
      </right>
      <top/>
      <bottom/>
      <diagonal/>
    </border>
    <border>
      <left/>
      <right/>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theme="0"/>
      </left>
      <right/>
      <top/>
      <bottom style="thin">
        <color theme="0"/>
      </bottom>
      <diagonal/>
    </border>
    <border>
      <left style="thin">
        <color indexed="64"/>
      </left>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279">
    <xf numFmtId="0" fontId="0" fillId="0" borderId="0" xfId="0"/>
    <xf numFmtId="0" fontId="2" fillId="0" borderId="5" xfId="0" applyFont="1" applyFill="1" applyBorder="1" applyAlignment="1">
      <alignment vertical="top" wrapText="1"/>
    </xf>
    <xf numFmtId="0" fontId="2" fillId="0" borderId="1" xfId="0" applyFont="1" applyFill="1" applyBorder="1" applyAlignment="1">
      <alignment vertical="top" wrapText="1"/>
    </xf>
    <xf numFmtId="0" fontId="2" fillId="0" borderId="1" xfId="0" applyFont="1" applyBorder="1" applyAlignment="1">
      <alignment vertical="top" wrapText="1"/>
    </xf>
    <xf numFmtId="0" fontId="3" fillId="2" borderId="1" xfId="0" applyFont="1" applyFill="1" applyBorder="1" applyAlignment="1">
      <alignment horizontal="left" vertical="top" wrapText="1"/>
    </xf>
    <xf numFmtId="0" fontId="2" fillId="3" borderId="8" xfId="0" applyFont="1" applyFill="1" applyBorder="1" applyAlignment="1">
      <alignment vertical="top" wrapText="1"/>
    </xf>
    <xf numFmtId="0" fontId="2" fillId="3" borderId="0" xfId="0" applyFont="1" applyFill="1" applyBorder="1" applyAlignment="1">
      <alignment vertical="top" wrapText="1"/>
    </xf>
    <xf numFmtId="0" fontId="0" fillId="3" borderId="0" xfId="0" applyFill="1" applyBorder="1"/>
    <xf numFmtId="0" fontId="1" fillId="3" borderId="0" xfId="0" applyFont="1" applyFill="1" applyBorder="1" applyAlignment="1">
      <alignment horizontal="left" vertical="top" wrapText="1"/>
    </xf>
    <xf numFmtId="0" fontId="0" fillId="0" borderId="7" xfId="0" applyFont="1" applyFill="1" applyBorder="1" applyAlignment="1">
      <alignment vertical="top" wrapText="1"/>
    </xf>
    <xf numFmtId="0" fontId="0" fillId="0" borderId="1" xfId="0" applyFont="1" applyFill="1" applyBorder="1" applyAlignment="1">
      <alignment vertical="top" wrapText="1"/>
    </xf>
    <xf numFmtId="0" fontId="0" fillId="0" borderId="5" xfId="0" applyFont="1" applyFill="1" applyBorder="1" applyAlignment="1">
      <alignment vertical="top" wrapText="1"/>
    </xf>
    <xf numFmtId="0" fontId="0" fillId="3" borderId="0" xfId="0" applyFont="1" applyFill="1"/>
    <xf numFmtId="0" fontId="0" fillId="3" borderId="16" xfId="0" applyFont="1" applyFill="1" applyBorder="1"/>
    <xf numFmtId="0" fontId="0" fillId="0" borderId="0" xfId="0" applyFill="1" applyBorder="1"/>
    <xf numFmtId="0" fontId="7" fillId="3" borderId="17" xfId="0" applyFont="1" applyFill="1" applyBorder="1" applyAlignment="1">
      <alignment vertical="center" wrapText="1"/>
    </xf>
    <xf numFmtId="0" fontId="7" fillId="3" borderId="23" xfId="0" quotePrefix="1" applyFont="1" applyFill="1" applyBorder="1" applyAlignment="1">
      <alignment vertical="center" wrapText="1"/>
    </xf>
    <xf numFmtId="0" fontId="5" fillId="8" borderId="23" xfId="0" applyFont="1" applyFill="1" applyBorder="1" applyAlignment="1">
      <alignment horizontal="center" vertical="center" wrapText="1"/>
    </xf>
    <xf numFmtId="0" fontId="5" fillId="8" borderId="18" xfId="0" applyFont="1" applyFill="1" applyBorder="1" applyAlignment="1">
      <alignment horizontal="center" vertical="center" wrapText="1"/>
    </xf>
    <xf numFmtId="0" fontId="7" fillId="3" borderId="14" xfId="0" applyFont="1" applyFill="1" applyBorder="1" applyAlignment="1">
      <alignment vertical="center" wrapText="1"/>
    </xf>
    <xf numFmtId="0" fontId="2" fillId="3" borderId="1" xfId="0" applyFont="1" applyFill="1" applyBorder="1" applyAlignment="1">
      <alignment vertical="top" wrapText="1"/>
    </xf>
    <xf numFmtId="0" fontId="3" fillId="3" borderId="0" xfId="0" applyFont="1" applyFill="1" applyBorder="1" applyAlignment="1">
      <alignment horizontal="left" vertical="top" wrapText="1"/>
    </xf>
    <xf numFmtId="0" fontId="2" fillId="0" borderId="4" xfId="0" applyFont="1" applyFill="1" applyBorder="1" applyAlignment="1">
      <alignment vertical="top" wrapText="1"/>
    </xf>
    <xf numFmtId="0" fontId="2" fillId="0" borderId="4" xfId="0" applyFont="1" applyBorder="1" applyAlignment="1">
      <alignment vertical="top" wrapText="1"/>
    </xf>
    <xf numFmtId="0" fontId="2" fillId="3" borderId="4" xfId="0" applyFont="1" applyFill="1" applyBorder="1" applyAlignment="1">
      <alignment vertical="top" wrapText="1"/>
    </xf>
    <xf numFmtId="0" fontId="0" fillId="0" borderId="6" xfId="0" applyFont="1" applyFill="1" applyBorder="1" applyAlignment="1">
      <alignment vertical="top" wrapText="1"/>
    </xf>
    <xf numFmtId="0" fontId="0" fillId="9" borderId="0" xfId="0" applyFont="1" applyFill="1"/>
    <xf numFmtId="0" fontId="2" fillId="9" borderId="0" xfId="0" applyFont="1" applyFill="1" applyBorder="1" applyAlignment="1">
      <alignment vertical="top" wrapText="1"/>
    </xf>
    <xf numFmtId="0" fontId="8" fillId="3" borderId="0" xfId="0" applyFont="1" applyFill="1" applyBorder="1" applyAlignment="1">
      <alignment vertical="top" wrapText="1"/>
    </xf>
    <xf numFmtId="0" fontId="2" fillId="3" borderId="5" xfId="0" applyFont="1" applyFill="1" applyBorder="1" applyAlignment="1">
      <alignment vertical="top" wrapText="1"/>
    </xf>
    <xf numFmtId="0" fontId="2" fillId="3" borderId="9" xfId="0" applyFont="1" applyFill="1" applyBorder="1" applyAlignment="1">
      <alignment vertical="top" wrapText="1"/>
    </xf>
    <xf numFmtId="0" fontId="6" fillId="0" borderId="15" xfId="0" applyFont="1" applyBorder="1" applyAlignment="1" applyProtection="1">
      <alignment horizontal="center" vertical="center" wrapText="1"/>
      <protection locked="0"/>
    </xf>
    <xf numFmtId="0" fontId="0" fillId="7" borderId="16" xfId="0" applyFont="1" applyFill="1" applyBorder="1" applyAlignment="1" applyProtection="1">
      <alignment wrapText="1"/>
      <protection locked="0"/>
    </xf>
    <xf numFmtId="0" fontId="0" fillId="3" borderId="0" xfId="0" applyFont="1" applyFill="1" applyAlignment="1" applyProtection="1">
      <alignment wrapText="1"/>
      <protection locked="0"/>
    </xf>
    <xf numFmtId="0" fontId="0" fillId="3" borderId="16" xfId="0" applyFont="1" applyFill="1" applyBorder="1" applyAlignment="1" applyProtection="1">
      <alignment wrapText="1"/>
      <protection locked="0"/>
    </xf>
    <xf numFmtId="49" fontId="7" fillId="3" borderId="20" xfId="0" quotePrefix="1" applyNumberFormat="1" applyFont="1" applyFill="1" applyBorder="1" applyAlignment="1">
      <alignment vertical="center" wrapText="1"/>
    </xf>
    <xf numFmtId="0" fontId="7" fillId="10" borderId="21" xfId="0" applyFont="1" applyFill="1" applyBorder="1" applyAlignment="1">
      <alignment vertical="center" wrapText="1"/>
    </xf>
    <xf numFmtId="0" fontId="7" fillId="10" borderId="23" xfId="0" quotePrefix="1" applyFont="1" applyFill="1" applyBorder="1" applyAlignment="1">
      <alignment vertical="center" wrapText="1"/>
    </xf>
    <xf numFmtId="49" fontId="7" fillId="10" borderId="20" xfId="0" quotePrefix="1" applyNumberFormat="1" applyFont="1" applyFill="1" applyBorder="1" applyAlignment="1">
      <alignment vertical="center" wrapText="1"/>
    </xf>
    <xf numFmtId="0" fontId="7" fillId="10" borderId="14" xfId="0" applyFont="1" applyFill="1" applyBorder="1" applyAlignment="1">
      <alignment vertical="center" wrapText="1"/>
    </xf>
    <xf numFmtId="0" fontId="7" fillId="10" borderId="0" xfId="0" applyFont="1" applyFill="1" applyBorder="1" applyAlignment="1">
      <alignment vertical="center" wrapText="1"/>
    </xf>
    <xf numFmtId="0" fontId="0" fillId="10" borderId="16" xfId="0" applyFont="1" applyFill="1" applyBorder="1" applyAlignment="1" applyProtection="1">
      <alignment wrapText="1"/>
      <protection locked="0"/>
    </xf>
    <xf numFmtId="0" fontId="0" fillId="10" borderId="0" xfId="0" applyFont="1" applyFill="1" applyAlignment="1" applyProtection="1">
      <alignment wrapText="1"/>
      <protection locked="0"/>
    </xf>
    <xf numFmtId="0" fontId="0" fillId="3" borderId="0" xfId="0" applyFont="1" applyFill="1" applyBorder="1" applyAlignment="1" applyProtection="1">
      <alignment wrapText="1"/>
      <protection locked="0"/>
    </xf>
    <xf numFmtId="0" fontId="0" fillId="10" borderId="0" xfId="0" applyFont="1" applyFill="1" applyBorder="1" applyAlignment="1" applyProtection="1">
      <alignment wrapText="1"/>
      <protection locked="0"/>
    </xf>
    <xf numFmtId="0" fontId="0" fillId="0" borderId="0" xfId="0" applyFont="1" applyFill="1" applyBorder="1" applyAlignment="1">
      <alignment vertical="top" wrapText="1"/>
    </xf>
    <xf numFmtId="0" fontId="0" fillId="3" borderId="0" xfId="0" applyFont="1" applyFill="1" applyBorder="1"/>
    <xf numFmtId="0" fontId="0" fillId="0" borderId="1" xfId="0" applyBorder="1" applyAlignment="1">
      <alignment wrapText="1"/>
    </xf>
    <xf numFmtId="0" fontId="0" fillId="0" borderId="1" xfId="0" applyBorder="1"/>
    <xf numFmtId="0" fontId="2" fillId="3" borderId="0" xfId="0" applyFont="1" applyFill="1" applyBorder="1" applyAlignment="1">
      <alignment horizontal="center" vertical="top" wrapText="1"/>
    </xf>
    <xf numFmtId="0" fontId="0" fillId="16" borderId="0" xfId="0" applyFill="1"/>
    <xf numFmtId="0" fontId="0" fillId="17" borderId="0" xfId="0" applyFill="1"/>
    <xf numFmtId="0" fontId="0" fillId="18" borderId="0" xfId="0" applyFill="1"/>
    <xf numFmtId="0" fontId="0" fillId="19" borderId="0" xfId="0" applyFill="1"/>
    <xf numFmtId="0" fontId="0" fillId="20" borderId="0" xfId="0" applyFill="1"/>
    <xf numFmtId="0" fontId="0" fillId="0" borderId="0" xfId="0" applyFill="1"/>
    <xf numFmtId="0" fontId="10" fillId="0" borderId="0" xfId="0" applyFont="1" applyFill="1" applyBorder="1" applyAlignment="1">
      <alignment wrapText="1"/>
    </xf>
    <xf numFmtId="0" fontId="7" fillId="0" borderId="14" xfId="0" applyFont="1" applyFill="1" applyBorder="1" applyAlignment="1">
      <alignment vertical="center" wrapText="1"/>
    </xf>
    <xf numFmtId="0" fontId="0" fillId="0" borderId="16" xfId="0" applyFont="1" applyFill="1" applyBorder="1" applyAlignment="1" applyProtection="1">
      <alignment wrapText="1"/>
      <protection locked="0"/>
    </xf>
    <xf numFmtId="0" fontId="7" fillId="0" borderId="23" xfId="0" quotePrefix="1" applyFont="1" applyFill="1" applyBorder="1" applyAlignment="1">
      <alignment vertical="center" wrapText="1"/>
    </xf>
    <xf numFmtId="0" fontId="0" fillId="0" borderId="0" xfId="0" applyAlignment="1">
      <alignment wrapText="1"/>
    </xf>
    <xf numFmtId="0" fontId="1" fillId="0" borderId="1" xfId="0" applyFont="1" applyBorder="1" applyAlignment="1">
      <alignment wrapText="1"/>
    </xf>
    <xf numFmtId="0" fontId="1" fillId="0" borderId="1" xfId="0" applyFont="1" applyBorder="1"/>
    <xf numFmtId="0" fontId="0" fillId="4" borderId="1" xfId="0" applyFill="1" applyBorder="1" applyAlignment="1">
      <alignment wrapText="1"/>
    </xf>
    <xf numFmtId="10" fontId="0" fillId="0" borderId="1" xfId="0" applyNumberFormat="1" applyBorder="1"/>
    <xf numFmtId="0" fontId="0" fillId="11" borderId="1" xfId="0" applyFill="1" applyBorder="1" applyAlignment="1">
      <alignment wrapText="1"/>
    </xf>
    <xf numFmtId="0" fontId="0" fillId="12" borderId="1" xfId="0" applyFill="1" applyBorder="1" applyAlignment="1">
      <alignment wrapText="1"/>
    </xf>
    <xf numFmtId="0" fontId="9" fillId="15" borderId="1" xfId="0" applyFont="1" applyFill="1" applyBorder="1" applyAlignment="1">
      <alignment wrapText="1"/>
    </xf>
    <xf numFmtId="0" fontId="9" fillId="14" borderId="1" xfId="0" applyFont="1" applyFill="1" applyBorder="1" applyAlignment="1">
      <alignment wrapText="1"/>
    </xf>
    <xf numFmtId="0" fontId="9" fillId="13" borderId="1" xfId="0" applyFont="1" applyFill="1" applyBorder="1" applyAlignment="1">
      <alignment wrapText="1"/>
    </xf>
    <xf numFmtId="0" fontId="0" fillId="0" borderId="0" xfId="0" applyBorder="1" applyAlignment="1">
      <alignment wrapText="1"/>
    </xf>
    <xf numFmtId="0" fontId="9" fillId="0" borderId="0" xfId="0" applyFont="1" applyAlignment="1">
      <alignment wrapText="1"/>
    </xf>
    <xf numFmtId="0" fontId="10" fillId="0" borderId="0" xfId="0" applyFont="1" applyAlignment="1">
      <alignment wrapText="1"/>
    </xf>
    <xf numFmtId="0" fontId="0" fillId="0" borderId="0" xfId="0" applyBorder="1"/>
    <xf numFmtId="0" fontId="12" fillId="0" borderId="0" xfId="0" applyFont="1" applyFill="1" applyAlignment="1">
      <alignment wrapText="1"/>
    </xf>
    <xf numFmtId="0" fontId="0" fillId="10" borderId="23" xfId="0" applyFont="1" applyFill="1" applyBorder="1" applyAlignment="1" applyProtection="1">
      <alignment wrapText="1"/>
      <protection locked="0"/>
    </xf>
    <xf numFmtId="0" fontId="8" fillId="10" borderId="23" xfId="0" applyFont="1" applyFill="1" applyBorder="1" applyAlignment="1">
      <alignment vertical="top" wrapText="1"/>
    </xf>
    <xf numFmtId="0" fontId="15" fillId="3" borderId="0" xfId="0" applyFont="1" applyFill="1" applyBorder="1" applyAlignment="1">
      <alignment wrapText="1"/>
    </xf>
    <xf numFmtId="0" fontId="5" fillId="5" borderId="19" xfId="0" applyFont="1" applyFill="1" applyBorder="1" applyAlignment="1">
      <alignment horizontal="center" vertical="center" wrapText="1"/>
    </xf>
    <xf numFmtId="10" fontId="0" fillId="0" borderId="0" xfId="0" applyNumberFormat="1"/>
    <xf numFmtId="10" fontId="0" fillId="0" borderId="0" xfId="0" applyNumberFormat="1" applyBorder="1" applyAlignment="1">
      <alignment wrapText="1"/>
    </xf>
    <xf numFmtId="10" fontId="0" fillId="0" borderId="0" xfId="0" applyNumberFormat="1" applyBorder="1"/>
    <xf numFmtId="0" fontId="16" fillId="0" borderId="0" xfId="0" applyFont="1" applyAlignment="1">
      <alignment wrapText="1"/>
    </xf>
    <xf numFmtId="0" fontId="16" fillId="0" borderId="0" xfId="0" applyFont="1"/>
    <xf numFmtId="0" fontId="16" fillId="0" borderId="15" xfId="0" applyFont="1" applyFill="1" applyBorder="1" applyAlignment="1" applyProtection="1">
      <alignment wrapText="1"/>
      <protection locked="0"/>
    </xf>
    <xf numFmtId="0" fontId="16" fillId="10" borderId="0" xfId="0" applyFont="1" applyFill="1" applyBorder="1" applyAlignment="1" applyProtection="1">
      <alignment wrapText="1"/>
      <protection locked="0"/>
    </xf>
    <xf numFmtId="0" fontId="16" fillId="3" borderId="0" xfId="0" applyFont="1" applyFill="1" applyBorder="1" applyAlignment="1" applyProtection="1">
      <alignment wrapText="1"/>
      <protection locked="0"/>
    </xf>
    <xf numFmtId="0" fontId="16" fillId="10" borderId="16" xfId="0" applyFont="1" applyFill="1" applyBorder="1" applyAlignment="1" applyProtection="1">
      <alignment wrapText="1"/>
      <protection locked="0"/>
    </xf>
    <xf numFmtId="0" fontId="16" fillId="3" borderId="0" xfId="0" applyFont="1" applyFill="1" applyAlignment="1" applyProtection="1">
      <alignment wrapText="1"/>
      <protection locked="0"/>
    </xf>
    <xf numFmtId="0" fontId="7" fillId="10" borderId="0" xfId="0" applyFont="1" applyFill="1" applyAlignment="1" applyProtection="1">
      <alignment wrapText="1"/>
      <protection locked="0"/>
    </xf>
    <xf numFmtId="0" fontId="16" fillId="0" borderId="0" xfId="0" applyFont="1" applyAlignment="1">
      <alignment horizontal="center" vertical="center" wrapText="1"/>
    </xf>
    <xf numFmtId="0" fontId="16" fillId="10" borderId="0" xfId="0" applyFont="1" applyFill="1" applyAlignment="1">
      <alignment wrapText="1"/>
    </xf>
    <xf numFmtId="0" fontId="17" fillId="6" borderId="0" xfId="0" applyFont="1" applyFill="1" applyBorder="1" applyAlignment="1">
      <alignment horizontal="center" vertical="center" wrapText="1"/>
    </xf>
    <xf numFmtId="0" fontId="0" fillId="0" borderId="0" xfId="0" applyFont="1"/>
    <xf numFmtId="0" fontId="1" fillId="0" borderId="15" xfId="0" applyFont="1" applyBorder="1" applyAlignment="1" applyProtection="1">
      <alignment horizontal="center" vertical="center" wrapText="1"/>
      <protection locked="0"/>
    </xf>
    <xf numFmtId="0" fontId="17" fillId="5" borderId="25" xfId="0" applyFont="1" applyFill="1" applyBorder="1" applyAlignment="1">
      <alignment horizontal="center" vertical="center" wrapText="1"/>
    </xf>
    <xf numFmtId="0" fontId="0" fillId="3" borderId="8" xfId="0" applyFont="1" applyFill="1" applyBorder="1"/>
    <xf numFmtId="0" fontId="0" fillId="3" borderId="27" xfId="0" applyFont="1" applyFill="1" applyBorder="1"/>
    <xf numFmtId="0" fontId="0" fillId="3" borderId="28" xfId="0" applyFont="1" applyFill="1" applyBorder="1"/>
    <xf numFmtId="0" fontId="0" fillId="3" borderId="29" xfId="0" applyFont="1" applyFill="1" applyBorder="1"/>
    <xf numFmtId="0" fontId="9" fillId="3" borderId="29" xfId="0" applyFont="1" applyFill="1" applyBorder="1"/>
    <xf numFmtId="0" fontId="0" fillId="3" borderId="22" xfId="0" applyFont="1" applyFill="1" applyBorder="1"/>
    <xf numFmtId="0" fontId="0" fillId="3" borderId="9" xfId="0" applyFont="1" applyFill="1" applyBorder="1"/>
    <xf numFmtId="0" fontId="0" fillId="3" borderId="30" xfId="0" applyFont="1" applyFill="1" applyBorder="1"/>
    <xf numFmtId="0" fontId="0" fillId="3" borderId="31" xfId="0" applyFont="1" applyFill="1" applyBorder="1"/>
    <xf numFmtId="0" fontId="17" fillId="8" borderId="0" xfId="0" applyFont="1" applyFill="1" applyBorder="1" applyAlignment="1">
      <alignment horizontal="center" vertical="center" wrapText="1"/>
    </xf>
    <xf numFmtId="0" fontId="11" fillId="10" borderId="15" xfId="0" quotePrefix="1" applyFont="1" applyFill="1" applyBorder="1" applyAlignment="1">
      <alignment vertical="center" wrapText="1"/>
    </xf>
    <xf numFmtId="0" fontId="11" fillId="3" borderId="13" xfId="0" quotePrefix="1" applyFont="1" applyFill="1" applyBorder="1" applyAlignment="1">
      <alignment vertical="center" wrapText="1"/>
    </xf>
    <xf numFmtId="0" fontId="11" fillId="7" borderId="13" xfId="0" quotePrefix="1" applyFont="1" applyFill="1" applyBorder="1" applyAlignment="1">
      <alignment vertical="center" wrapText="1"/>
    </xf>
    <xf numFmtId="0" fontId="1" fillId="0" borderId="10" xfId="0" applyFont="1" applyBorder="1" applyAlignment="1" applyProtection="1">
      <alignment horizontal="center" vertical="center" wrapText="1"/>
      <protection locked="0"/>
    </xf>
    <xf numFmtId="0" fontId="19" fillId="3" borderId="0" xfId="0" applyFont="1" applyFill="1" applyBorder="1"/>
    <xf numFmtId="0" fontId="11" fillId="3" borderId="17" xfId="0" quotePrefix="1" applyFont="1" applyFill="1" applyBorder="1" applyAlignment="1">
      <alignment vertical="center" wrapText="1"/>
    </xf>
    <xf numFmtId="0" fontId="17" fillId="5" borderId="0" xfId="0" applyFont="1" applyFill="1" applyBorder="1" applyAlignment="1">
      <alignment vertical="center" wrapText="1"/>
    </xf>
    <xf numFmtId="0" fontId="17" fillId="5" borderId="0" xfId="0" applyFont="1" applyFill="1" applyBorder="1" applyAlignment="1">
      <alignment horizontal="center" vertical="center" wrapText="1"/>
    </xf>
    <xf numFmtId="0" fontId="11" fillId="0" borderId="0" xfId="0" quotePrefix="1" applyFont="1" applyBorder="1" applyAlignment="1">
      <alignment vertical="center" wrapText="1"/>
    </xf>
    <xf numFmtId="0" fontId="0" fillId="3" borderId="0" xfId="0" applyFont="1" applyFill="1" applyBorder="1" applyAlignment="1">
      <alignment vertical="top" wrapText="1"/>
    </xf>
    <xf numFmtId="0" fontId="11" fillId="3" borderId="15" xfId="0" quotePrefix="1" applyFont="1" applyFill="1" applyBorder="1" applyAlignment="1" applyProtection="1">
      <alignment vertical="center" wrapText="1"/>
      <protection locked="0"/>
    </xf>
    <xf numFmtId="0" fontId="1" fillId="0" borderId="21" xfId="0" applyFont="1" applyBorder="1" applyAlignment="1" applyProtection="1">
      <alignment horizontal="center" vertical="center" wrapText="1"/>
      <protection locked="0"/>
    </xf>
    <xf numFmtId="0" fontId="0" fillId="10" borderId="0" xfId="0" applyFont="1" applyFill="1"/>
    <xf numFmtId="0" fontId="0" fillId="10" borderId="20" xfId="0" applyFont="1" applyFill="1" applyBorder="1"/>
    <xf numFmtId="0" fontId="0" fillId="10" borderId="16" xfId="0" applyFont="1" applyFill="1" applyBorder="1"/>
    <xf numFmtId="0" fontId="17" fillId="3" borderId="0" xfId="0" applyFont="1" applyFill="1" applyBorder="1" applyAlignment="1">
      <alignment horizontal="center" vertical="center" wrapText="1"/>
    </xf>
    <xf numFmtId="0" fontId="21" fillId="3" borderId="0" xfId="0" applyFont="1" applyFill="1" applyBorder="1"/>
    <xf numFmtId="0" fontId="0" fillId="3" borderId="0" xfId="0" applyFill="1" applyBorder="1" applyAlignment="1"/>
    <xf numFmtId="0" fontId="15" fillId="3" borderId="0" xfId="0" applyFont="1" applyFill="1" applyBorder="1" applyAlignment="1"/>
    <xf numFmtId="0" fontId="20" fillId="0" borderId="14" xfId="0" applyFont="1" applyFill="1" applyBorder="1" applyAlignment="1">
      <alignment horizontal="left" vertical="top" wrapText="1"/>
    </xf>
    <xf numFmtId="0" fontId="20" fillId="10" borderId="14" xfId="0" applyFont="1" applyFill="1" applyBorder="1" applyAlignment="1">
      <alignment horizontal="left" vertical="top" wrapText="1"/>
    </xf>
    <xf numFmtId="0" fontId="20" fillId="3" borderId="14" xfId="0" applyFont="1" applyFill="1" applyBorder="1" applyAlignment="1">
      <alignment horizontal="left" vertical="top" wrapText="1"/>
    </xf>
    <xf numFmtId="0" fontId="20" fillId="10" borderId="0" xfId="0" applyFont="1" applyFill="1" applyBorder="1" applyAlignment="1">
      <alignment vertical="top" wrapText="1"/>
    </xf>
    <xf numFmtId="0" fontId="20" fillId="3" borderId="17" xfId="0" applyFont="1" applyFill="1" applyBorder="1" applyAlignment="1">
      <alignment vertical="top" wrapText="1"/>
    </xf>
    <xf numFmtId="0" fontId="11" fillId="3" borderId="23" xfId="0" quotePrefix="1" applyFont="1" applyFill="1" applyBorder="1" applyAlignment="1">
      <alignment vertical="top" wrapText="1"/>
    </xf>
    <xf numFmtId="0" fontId="20" fillId="0" borderId="14" xfId="0" applyFont="1" applyBorder="1" applyAlignment="1">
      <alignment horizontal="left" vertical="top" wrapText="1"/>
    </xf>
    <xf numFmtId="0" fontId="11" fillId="0" borderId="13" xfId="0" quotePrefix="1" applyFont="1" applyBorder="1" applyAlignment="1">
      <alignment horizontal="left" vertical="top" wrapText="1"/>
    </xf>
    <xf numFmtId="0" fontId="11" fillId="10" borderId="13" xfId="0" quotePrefix="1" applyFont="1" applyFill="1" applyBorder="1" applyAlignment="1">
      <alignment horizontal="left" vertical="top" wrapText="1"/>
    </xf>
    <xf numFmtId="0" fontId="20" fillId="7" borderId="23" xfId="0" applyFont="1" applyFill="1" applyBorder="1" applyAlignment="1">
      <alignment horizontal="left" vertical="top" wrapText="1"/>
    </xf>
    <xf numFmtId="0" fontId="11" fillId="10" borderId="15" xfId="0" quotePrefix="1" applyFont="1" applyFill="1" applyBorder="1" applyAlignment="1">
      <alignment horizontal="left" vertical="top" wrapText="1"/>
    </xf>
    <xf numFmtId="0" fontId="11" fillId="3" borderId="13" xfId="0" quotePrefix="1" applyFont="1" applyFill="1" applyBorder="1" applyAlignment="1">
      <alignment horizontal="left" vertical="top" wrapText="1"/>
    </xf>
    <xf numFmtId="0" fontId="20" fillId="0" borderId="24" xfId="0" applyFont="1" applyBorder="1" applyAlignment="1">
      <alignment horizontal="left" vertical="top" wrapText="1"/>
    </xf>
    <xf numFmtId="0" fontId="20" fillId="3" borderId="25" xfId="0" applyFont="1" applyFill="1" applyBorder="1" applyAlignment="1">
      <alignment vertical="center" wrapText="1"/>
    </xf>
    <xf numFmtId="0" fontId="20" fillId="10" borderId="19" xfId="0" applyFont="1" applyFill="1" applyBorder="1" applyAlignment="1">
      <alignment vertical="center" wrapText="1"/>
    </xf>
    <xf numFmtId="0" fontId="20" fillId="7" borderId="25" xfId="0" applyFont="1" applyFill="1" applyBorder="1" applyAlignment="1">
      <alignment vertical="center" wrapText="1"/>
    </xf>
    <xf numFmtId="0" fontId="20" fillId="3" borderId="19" xfId="0" applyFont="1" applyFill="1" applyBorder="1" applyAlignment="1">
      <alignment vertical="center" wrapText="1"/>
    </xf>
    <xf numFmtId="0" fontId="24" fillId="3" borderId="0" xfId="0" applyFont="1" applyFill="1" applyBorder="1"/>
    <xf numFmtId="0" fontId="25" fillId="3" borderId="0" xfId="0" applyFont="1" applyFill="1" applyBorder="1"/>
    <xf numFmtId="0" fontId="26" fillId="3" borderId="0" xfId="0" applyFont="1" applyFill="1" applyBorder="1"/>
    <xf numFmtId="0" fontId="11" fillId="3" borderId="24" xfId="0" quotePrefix="1" applyFont="1" applyFill="1" applyBorder="1" applyAlignment="1">
      <alignment horizontal="left" vertical="top" wrapText="1"/>
    </xf>
    <xf numFmtId="0" fontId="11" fillId="3" borderId="15" xfId="0" quotePrefix="1" applyFont="1" applyFill="1" applyBorder="1" applyAlignment="1">
      <alignment horizontal="left" vertical="top" wrapText="1"/>
    </xf>
    <xf numFmtId="0" fontId="17" fillId="12" borderId="10" xfId="0" applyFont="1" applyFill="1" applyBorder="1" applyAlignment="1">
      <alignment vertical="center" textRotation="90" wrapText="1"/>
    </xf>
    <xf numFmtId="0" fontId="17" fillId="12" borderId="0" xfId="0" applyFont="1" applyFill="1" applyBorder="1" applyAlignment="1">
      <alignment vertical="center" textRotation="90" wrapText="1"/>
    </xf>
    <xf numFmtId="0" fontId="35" fillId="0" borderId="0" xfId="0" applyFont="1" applyAlignment="1">
      <alignment horizontal="left" vertical="center" indent="1"/>
    </xf>
    <xf numFmtId="0" fontId="35" fillId="0" borderId="0" xfId="0" applyFont="1" applyAlignment="1">
      <alignment vertical="center"/>
    </xf>
    <xf numFmtId="0" fontId="2" fillId="0" borderId="6" xfId="0" applyFont="1" applyFill="1" applyBorder="1" applyAlignment="1">
      <alignment vertical="top" wrapText="1"/>
    </xf>
    <xf numFmtId="0" fontId="17" fillId="5" borderId="1" xfId="0" applyFont="1" applyFill="1" applyBorder="1" applyAlignment="1">
      <alignment horizontal="center" vertical="center" wrapText="1"/>
    </xf>
    <xf numFmtId="0" fontId="36" fillId="0" borderId="1" xfId="0" applyFont="1" applyBorder="1" applyAlignment="1">
      <alignment horizontal="left" vertical="center" wrapText="1" indent="1"/>
    </xf>
    <xf numFmtId="0" fontId="36" fillId="0" borderId="1" xfId="0" quotePrefix="1" applyFont="1" applyFill="1" applyBorder="1" applyAlignment="1">
      <alignment horizontal="left" vertical="top" wrapText="1"/>
    </xf>
    <xf numFmtId="0" fontId="31" fillId="0" borderId="1" xfId="0" applyFont="1" applyBorder="1" applyAlignment="1" applyProtection="1">
      <alignment horizontal="center" vertical="center" wrapText="1"/>
      <protection locked="0"/>
    </xf>
    <xf numFmtId="0" fontId="0" fillId="0" borderId="1" xfId="0" applyFont="1" applyFill="1" applyBorder="1" applyAlignment="1" applyProtection="1">
      <alignment wrapText="1"/>
      <protection locked="0"/>
    </xf>
    <xf numFmtId="0" fontId="36" fillId="10" borderId="1" xfId="0" applyFont="1" applyFill="1" applyBorder="1" applyAlignment="1">
      <alignment horizontal="left" vertical="center" wrapText="1"/>
    </xf>
    <xf numFmtId="49" fontId="36" fillId="10" borderId="1" xfId="0" quotePrefix="1" applyNumberFormat="1" applyFont="1" applyFill="1" applyBorder="1" applyAlignment="1">
      <alignment horizontal="left" vertical="top" wrapText="1"/>
    </xf>
    <xf numFmtId="0" fontId="0" fillId="10" borderId="1" xfId="0" applyFont="1" applyFill="1" applyBorder="1" applyAlignment="1" applyProtection="1">
      <alignment wrapText="1"/>
      <protection locked="0"/>
    </xf>
    <xf numFmtId="0" fontId="2" fillId="0" borderId="1" xfId="0" applyFont="1" applyFill="1" applyBorder="1" applyAlignment="1" applyProtection="1">
      <alignment wrapText="1"/>
      <protection locked="0"/>
    </xf>
    <xf numFmtId="0" fontId="2" fillId="10" borderId="1" xfId="0" applyFont="1" applyFill="1" applyBorder="1" applyAlignment="1" applyProtection="1">
      <alignment wrapText="1"/>
      <protection locked="0"/>
    </xf>
    <xf numFmtId="0" fontId="11" fillId="10" borderId="24" xfId="0" quotePrefix="1" applyFont="1" applyFill="1" applyBorder="1" applyAlignment="1">
      <alignment vertical="top" wrapText="1"/>
    </xf>
    <xf numFmtId="0" fontId="1" fillId="0" borderId="20" xfId="0" applyFont="1" applyBorder="1" applyAlignment="1" applyProtection="1">
      <alignment horizontal="center" vertical="center" wrapText="1"/>
      <protection locked="0"/>
    </xf>
    <xf numFmtId="0" fontId="2" fillId="3" borderId="1" xfId="0" applyFont="1" applyFill="1" applyBorder="1" applyAlignment="1" applyProtection="1">
      <alignment wrapText="1"/>
      <protection locked="0"/>
    </xf>
    <xf numFmtId="0" fontId="0" fillId="3" borderId="1" xfId="0" applyFont="1" applyFill="1" applyBorder="1" applyAlignment="1" applyProtection="1">
      <alignment wrapText="1"/>
      <protection locked="0"/>
    </xf>
    <xf numFmtId="0" fontId="39" fillId="10" borderId="1" xfId="0" applyFont="1" applyFill="1" applyBorder="1" applyAlignment="1" applyProtection="1">
      <alignment wrapText="1"/>
      <protection locked="0"/>
    </xf>
    <xf numFmtId="0" fontId="11" fillId="10" borderId="1" xfId="0" applyFont="1" applyFill="1" applyBorder="1" applyAlignment="1" applyProtection="1">
      <alignment wrapText="1"/>
      <protection locked="0"/>
    </xf>
    <xf numFmtId="0" fontId="36" fillId="3" borderId="1" xfId="0" applyFont="1" applyFill="1" applyBorder="1" applyAlignment="1">
      <alignment horizontal="left" vertical="center" wrapText="1"/>
    </xf>
    <xf numFmtId="49" fontId="36" fillId="3" borderId="1" xfId="0" quotePrefix="1" applyNumberFormat="1" applyFont="1" applyFill="1" applyBorder="1" applyAlignment="1">
      <alignment horizontal="left" vertical="top" wrapText="1"/>
    </xf>
    <xf numFmtId="0" fontId="36" fillId="10" borderId="1" xfId="0" quotePrefix="1" applyFont="1" applyFill="1" applyBorder="1" applyAlignment="1">
      <alignment horizontal="left" vertical="top" wrapText="1"/>
    </xf>
    <xf numFmtId="0" fontId="36" fillId="3" borderId="1" xfId="0" quotePrefix="1" applyFont="1" applyFill="1" applyBorder="1" applyAlignment="1">
      <alignment horizontal="left" vertical="top" wrapText="1"/>
    </xf>
    <xf numFmtId="0" fontId="36" fillId="0" borderId="1" xfId="0" applyFont="1" applyBorder="1" applyAlignment="1">
      <alignment vertical="center" wrapText="1"/>
    </xf>
    <xf numFmtId="0" fontId="29" fillId="7" borderId="1" xfId="0" quotePrefix="1" applyFont="1" applyFill="1" applyBorder="1" applyAlignment="1">
      <alignment horizontal="left" vertical="top" wrapText="1"/>
    </xf>
    <xf numFmtId="0" fontId="0" fillId="7" borderId="1" xfId="0" applyFont="1" applyFill="1" applyBorder="1" applyAlignment="1" applyProtection="1">
      <alignment wrapText="1"/>
      <protection locked="0"/>
    </xf>
    <xf numFmtId="0" fontId="20" fillId="3" borderId="1" xfId="0" applyFont="1" applyFill="1" applyBorder="1" applyAlignment="1">
      <alignment horizontal="left" vertical="top" wrapText="1"/>
    </xf>
    <xf numFmtId="0" fontId="11" fillId="3" borderId="1" xfId="0" quotePrefix="1" applyFont="1" applyFill="1" applyBorder="1" applyAlignment="1">
      <alignment horizontal="left" vertical="top" wrapText="1"/>
    </xf>
    <xf numFmtId="0" fontId="33" fillId="0" borderId="1" xfId="0" applyFont="1" applyBorder="1" applyAlignment="1" applyProtection="1">
      <alignment horizontal="center" vertical="center" wrapText="1"/>
      <protection locked="0"/>
    </xf>
    <xf numFmtId="0" fontId="32" fillId="5" borderId="1" xfId="0" applyFont="1" applyFill="1" applyBorder="1" applyAlignment="1">
      <alignment horizontal="center" vertical="center" wrapText="1"/>
    </xf>
    <xf numFmtId="0" fontId="30" fillId="8" borderId="1" xfId="0" applyFont="1" applyFill="1" applyBorder="1" applyAlignment="1">
      <alignment horizontal="center" vertical="center" wrapText="1"/>
    </xf>
    <xf numFmtId="0" fontId="0" fillId="3" borderId="1" xfId="0" applyFont="1" applyFill="1" applyBorder="1"/>
    <xf numFmtId="0" fontId="17" fillId="8" borderId="24" xfId="0" applyFont="1" applyFill="1" applyBorder="1" applyAlignment="1">
      <alignment horizontal="center" vertical="center" wrapText="1"/>
    </xf>
    <xf numFmtId="0" fontId="32" fillId="9" borderId="1" xfId="0" applyFont="1" applyFill="1" applyBorder="1" applyAlignment="1">
      <alignment horizontal="center" vertical="center" wrapText="1"/>
    </xf>
    <xf numFmtId="0" fontId="18" fillId="9" borderId="1" xfId="0" applyFont="1" applyFill="1" applyBorder="1" applyAlignment="1">
      <alignment horizontal="center" vertical="center" wrapText="1"/>
    </xf>
    <xf numFmtId="0" fontId="36" fillId="3" borderId="1" xfId="0" applyFont="1" applyFill="1" applyBorder="1" applyAlignment="1">
      <alignment vertical="center" wrapText="1"/>
    </xf>
    <xf numFmtId="0" fontId="20" fillId="0" borderId="16" xfId="0" applyFont="1" applyBorder="1" applyAlignment="1">
      <alignment horizontal="left" vertical="top" wrapText="1"/>
    </xf>
    <xf numFmtId="0" fontId="1" fillId="0" borderId="11" xfId="0" applyFont="1" applyBorder="1" applyAlignment="1" applyProtection="1">
      <alignment horizontal="center" vertical="center" wrapText="1"/>
      <protection locked="0"/>
    </xf>
    <xf numFmtId="0" fontId="17" fillId="8" borderId="25" xfId="0" applyFont="1" applyFill="1" applyBorder="1" applyAlignment="1">
      <alignment horizontal="center" vertical="center" wrapText="1"/>
    </xf>
    <xf numFmtId="0" fontId="0" fillId="3" borderId="1" xfId="0" applyFont="1" applyFill="1" applyBorder="1" applyAlignment="1" applyProtection="1">
      <alignment vertical="top" wrapText="1"/>
      <protection locked="0"/>
    </xf>
    <xf numFmtId="0" fontId="11" fillId="7" borderId="1" xfId="0" quotePrefix="1" applyFont="1" applyFill="1" applyBorder="1" applyAlignment="1" applyProtection="1">
      <alignment vertical="center" wrapText="1"/>
      <protection locked="0"/>
    </xf>
    <xf numFmtId="0" fontId="30" fillId="8" borderId="1" xfId="0" applyFont="1" applyFill="1" applyBorder="1" applyAlignment="1">
      <alignment horizontal="left" vertical="center" wrapText="1"/>
    </xf>
    <xf numFmtId="0" fontId="8" fillId="3" borderId="1" xfId="0" applyFont="1" applyFill="1" applyBorder="1" applyAlignment="1">
      <alignment vertical="top" wrapText="1"/>
    </xf>
    <xf numFmtId="0" fontId="8" fillId="10" borderId="1" xfId="0" applyFont="1" applyFill="1" applyBorder="1" applyAlignment="1">
      <alignment vertical="top" wrapText="1"/>
    </xf>
    <xf numFmtId="0" fontId="11" fillId="3" borderId="1" xfId="0" quotePrefix="1" applyFont="1" applyFill="1" applyBorder="1" applyAlignment="1" applyProtection="1">
      <alignment vertical="center" wrapText="1"/>
      <protection locked="0"/>
    </xf>
    <xf numFmtId="0" fontId="20" fillId="10" borderId="16" xfId="0" applyFont="1" applyFill="1" applyBorder="1" applyAlignment="1">
      <alignment horizontal="left" vertical="top" wrapText="1"/>
    </xf>
    <xf numFmtId="0" fontId="11" fillId="10" borderId="20" xfId="0" quotePrefix="1" applyFont="1" applyFill="1" applyBorder="1" applyAlignment="1">
      <alignment horizontal="left" vertical="top" wrapText="1"/>
    </xf>
    <xf numFmtId="0" fontId="0" fillId="10" borderId="24" xfId="0" applyFont="1" applyFill="1" applyBorder="1" applyAlignment="1" applyProtection="1">
      <alignment wrapText="1"/>
      <protection locked="0"/>
    </xf>
    <xf numFmtId="0" fontId="17" fillId="5" borderId="24" xfId="0" applyFont="1" applyFill="1" applyBorder="1" applyAlignment="1">
      <alignment horizontal="center" vertical="center" wrapText="1"/>
    </xf>
    <xf numFmtId="0" fontId="0" fillId="10" borderId="1" xfId="0" applyFont="1" applyFill="1" applyBorder="1"/>
    <xf numFmtId="0" fontId="36" fillId="7" borderId="1" xfId="0" applyFont="1" applyFill="1" applyBorder="1" applyAlignment="1">
      <alignment horizontal="left" vertical="center" wrapText="1"/>
    </xf>
    <xf numFmtId="0" fontId="36" fillId="0" borderId="1" xfId="0" applyFont="1" applyBorder="1" applyAlignment="1">
      <alignment horizontal="left" vertical="center" wrapText="1"/>
    </xf>
    <xf numFmtId="0" fontId="36" fillId="0" borderId="1" xfId="0" quotePrefix="1" applyFont="1" applyBorder="1" applyAlignment="1">
      <alignment horizontal="left" vertical="top" wrapText="1"/>
    </xf>
    <xf numFmtId="0" fontId="36" fillId="7" borderId="1" xfId="0" quotePrefix="1" applyFont="1" applyFill="1" applyBorder="1" applyAlignment="1">
      <alignment horizontal="left" vertical="top" wrapText="1"/>
    </xf>
    <xf numFmtId="0" fontId="36" fillId="8" borderId="1" xfId="0" applyFont="1" applyFill="1" applyBorder="1" applyAlignment="1">
      <alignment horizontal="center" vertical="center" wrapText="1"/>
    </xf>
    <xf numFmtId="0" fontId="36" fillId="10" borderId="1" xfId="0" applyFont="1" applyFill="1" applyBorder="1" applyAlignment="1">
      <alignment vertical="center" wrapText="1"/>
    </xf>
    <xf numFmtId="0" fontId="36" fillId="10" borderId="1" xfId="0" quotePrefix="1" applyFont="1" applyFill="1" applyBorder="1" applyAlignment="1">
      <alignment vertical="center" wrapText="1"/>
    </xf>
    <xf numFmtId="0" fontId="36" fillId="3" borderId="1" xfId="0" quotePrefix="1" applyFont="1" applyFill="1" applyBorder="1" applyAlignment="1">
      <alignment vertical="center" wrapText="1"/>
    </xf>
    <xf numFmtId="0" fontId="44" fillId="10" borderId="1" xfId="0" applyFont="1" applyFill="1" applyBorder="1" applyAlignment="1">
      <alignment horizontal="left" vertical="center" wrapText="1"/>
    </xf>
    <xf numFmtId="0" fontId="44" fillId="7" borderId="1" xfId="0" quotePrefix="1" applyFont="1" applyFill="1" applyBorder="1" applyAlignment="1">
      <alignment vertical="center" wrapText="1"/>
    </xf>
    <xf numFmtId="0" fontId="44" fillId="0" borderId="1" xfId="0" applyFont="1" applyBorder="1" applyAlignment="1">
      <alignment horizontal="left" vertical="center" wrapText="1"/>
    </xf>
    <xf numFmtId="0" fontId="44" fillId="10" borderId="1" xfId="0" quotePrefix="1" applyFont="1" applyFill="1" applyBorder="1" applyAlignment="1">
      <alignment vertical="center" wrapText="1"/>
    </xf>
    <xf numFmtId="0" fontId="44" fillId="0" borderId="1" xfId="0" quotePrefix="1" applyFont="1" applyBorder="1" applyAlignment="1">
      <alignment vertical="center" wrapText="1"/>
    </xf>
    <xf numFmtId="0" fontId="44" fillId="3" borderId="1" xfId="0" quotePrefix="1" applyFont="1" applyFill="1" applyBorder="1" applyAlignment="1">
      <alignment horizontal="left" vertical="center" wrapText="1"/>
    </xf>
    <xf numFmtId="0" fontId="45" fillId="3" borderId="0" xfId="0" applyFont="1" applyFill="1" applyBorder="1"/>
    <xf numFmtId="0" fontId="4" fillId="6" borderId="0" xfId="0" applyFont="1" applyFill="1" applyBorder="1" applyAlignment="1">
      <alignment vertical="center" wrapText="1"/>
    </xf>
    <xf numFmtId="0" fontId="4" fillId="6" borderId="18" xfId="0" applyFont="1" applyFill="1" applyBorder="1" applyAlignment="1">
      <alignment vertical="center" wrapText="1"/>
    </xf>
    <xf numFmtId="0" fontId="8" fillId="3" borderId="28" xfId="0" applyFont="1" applyFill="1" applyBorder="1" applyAlignment="1">
      <alignment vertical="top" wrapText="1"/>
    </xf>
    <xf numFmtId="0" fontId="8" fillId="3" borderId="29" xfId="0" applyFont="1" applyFill="1" applyBorder="1" applyAlignment="1">
      <alignment vertical="top" wrapText="1"/>
    </xf>
    <xf numFmtId="0" fontId="8" fillId="3" borderId="9" xfId="0" applyFont="1" applyFill="1" applyBorder="1" applyAlignment="1">
      <alignment vertical="top" wrapText="1"/>
    </xf>
    <xf numFmtId="0" fontId="8" fillId="3" borderId="30" xfId="0" applyFont="1" applyFill="1" applyBorder="1" applyAlignment="1">
      <alignment vertical="top" wrapText="1"/>
    </xf>
    <xf numFmtId="0" fontId="8" fillId="3" borderId="31" xfId="0" applyFont="1" applyFill="1" applyBorder="1" applyAlignment="1">
      <alignment vertical="top" wrapText="1"/>
    </xf>
    <xf numFmtId="0" fontId="18" fillId="0" borderId="0" xfId="0" applyFont="1" applyFill="1" applyBorder="1" applyAlignment="1">
      <alignment vertical="center" wrapText="1"/>
    </xf>
    <xf numFmtId="0" fontId="18" fillId="9" borderId="8" xfId="0" applyFont="1" applyFill="1" applyBorder="1" applyAlignment="1">
      <alignment vertical="center" wrapText="1"/>
    </xf>
    <xf numFmtId="0" fontId="18" fillId="9" borderId="27" xfId="0" applyFont="1" applyFill="1" applyBorder="1" applyAlignment="1">
      <alignment vertical="center" wrapText="1"/>
    </xf>
    <xf numFmtId="0" fontId="0" fillId="3" borderId="29" xfId="0" applyFont="1" applyFill="1" applyBorder="1" applyAlignment="1">
      <alignment horizontal="center" vertical="center"/>
    </xf>
    <xf numFmtId="0" fontId="20" fillId="10" borderId="16" xfId="0" applyFont="1" applyFill="1" applyBorder="1" applyAlignment="1">
      <alignment vertical="top" wrapText="1"/>
    </xf>
    <xf numFmtId="0" fontId="11" fillId="10" borderId="15" xfId="0" quotePrefix="1" applyFont="1" applyFill="1" applyBorder="1" applyAlignment="1">
      <alignment vertical="top" wrapText="1"/>
    </xf>
    <xf numFmtId="0" fontId="22" fillId="3" borderId="0" xfId="0" applyFont="1" applyFill="1" applyBorder="1" applyAlignment="1">
      <alignment horizontal="left" vertical="top" wrapText="1"/>
    </xf>
    <xf numFmtId="0" fontId="23" fillId="6" borderId="0" xfId="0" applyFont="1" applyFill="1" applyBorder="1" applyAlignment="1">
      <alignment horizontal="left" vertical="top" wrapText="1"/>
    </xf>
    <xf numFmtId="0" fontId="0" fillId="0" borderId="5" xfId="0" applyFill="1" applyBorder="1" applyAlignment="1">
      <alignment horizontal="left"/>
    </xf>
    <xf numFmtId="0" fontId="0" fillId="0" borderId="6" xfId="0" applyFill="1" applyBorder="1" applyAlignment="1">
      <alignment horizontal="left"/>
    </xf>
    <xf numFmtId="0" fontId="0" fillId="0" borderId="7" xfId="0" applyFill="1" applyBorder="1" applyAlignment="1">
      <alignment horizontal="left"/>
    </xf>
    <xf numFmtId="0" fontId="13" fillId="0" borderId="1" xfId="0" applyFont="1" applyFill="1" applyBorder="1" applyAlignment="1">
      <alignment horizontal="center"/>
    </xf>
    <xf numFmtId="0" fontId="41" fillId="9" borderId="1" xfId="0" applyFont="1" applyFill="1" applyBorder="1" applyAlignment="1">
      <alignment horizontal="left" vertical="top"/>
    </xf>
    <xf numFmtId="0" fontId="12" fillId="0" borderId="1" xfId="0" applyFont="1" applyFill="1" applyBorder="1" applyAlignment="1">
      <alignment horizontal="center"/>
    </xf>
    <xf numFmtId="0" fontId="40" fillId="9" borderId="1" xfId="0" applyFont="1" applyFill="1" applyBorder="1" applyAlignment="1">
      <alignment horizontal="left" vertical="top"/>
    </xf>
    <xf numFmtId="0" fontId="12" fillId="0" borderId="0" xfId="0" applyFont="1" applyFill="1" applyBorder="1" applyAlignment="1">
      <alignment horizontal="center" wrapText="1"/>
    </xf>
    <xf numFmtId="0" fontId="12" fillId="0" borderId="0" xfId="0" applyFont="1" applyFill="1" applyAlignment="1">
      <alignment horizontal="center" wrapText="1"/>
    </xf>
    <xf numFmtId="0" fontId="37" fillId="0" borderId="0" xfId="0" applyFont="1" applyFill="1" applyBorder="1" applyAlignment="1">
      <alignment horizontal="center" wrapText="1"/>
    </xf>
    <xf numFmtId="0" fontId="37" fillId="0" borderId="0" xfId="0" applyFont="1" applyFill="1" applyAlignment="1">
      <alignment horizontal="center" wrapText="1"/>
    </xf>
    <xf numFmtId="0" fontId="38" fillId="6" borderId="0" xfId="0" applyFont="1" applyFill="1" applyBorder="1" applyAlignment="1">
      <alignment horizontal="left" vertical="top" wrapText="1"/>
    </xf>
    <xf numFmtId="0" fontId="0" fillId="3" borderId="0" xfId="0" applyFont="1" applyFill="1" applyBorder="1" applyAlignment="1">
      <alignment horizontal="center"/>
    </xf>
    <xf numFmtId="0" fontId="0" fillId="3" borderId="12" xfId="0" applyFont="1" applyFill="1" applyBorder="1" applyAlignment="1">
      <alignment horizontal="center"/>
    </xf>
    <xf numFmtId="0" fontId="18" fillId="9" borderId="5" xfId="0" applyFont="1" applyFill="1" applyBorder="1" applyAlignment="1">
      <alignment horizontal="left" vertical="center" wrapText="1"/>
    </xf>
    <xf numFmtId="0" fontId="18" fillId="9" borderId="26" xfId="0" applyFont="1" applyFill="1" applyBorder="1" applyAlignment="1">
      <alignment horizontal="left" vertical="center" wrapText="1"/>
    </xf>
    <xf numFmtId="0" fontId="18" fillId="9" borderId="27" xfId="0" applyFont="1" applyFill="1" applyBorder="1" applyAlignment="1">
      <alignment horizontal="left" vertical="center" wrapText="1"/>
    </xf>
    <xf numFmtId="0" fontId="4" fillId="6" borderId="0" xfId="0" applyFont="1" applyFill="1" applyBorder="1" applyAlignment="1">
      <alignment horizontal="left" vertical="center" wrapText="1"/>
    </xf>
    <xf numFmtId="0" fontId="28" fillId="9" borderId="1" xfId="0" applyFont="1" applyFill="1" applyBorder="1" applyAlignment="1">
      <alignment horizontal="center" vertical="center" wrapText="1"/>
    </xf>
    <xf numFmtId="0" fontId="34" fillId="9" borderId="5" xfId="0" applyFont="1" applyFill="1" applyBorder="1" applyAlignment="1">
      <alignment horizontal="center" vertical="center" wrapText="1"/>
    </xf>
    <xf numFmtId="0" fontId="34" fillId="9" borderId="6" xfId="0" applyFont="1" applyFill="1" applyBorder="1" applyAlignment="1">
      <alignment horizontal="center" vertical="center" wrapText="1"/>
    </xf>
    <xf numFmtId="0" fontId="34" fillId="9" borderId="7" xfId="0" applyFont="1" applyFill="1" applyBorder="1" applyAlignment="1">
      <alignment horizontal="center" vertical="center" wrapText="1"/>
    </xf>
    <xf numFmtId="0" fontId="18" fillId="9" borderId="8" xfId="0" applyFont="1" applyFill="1" applyBorder="1" applyAlignment="1">
      <alignment horizontal="left" vertical="center" wrapText="1"/>
    </xf>
    <xf numFmtId="0" fontId="2" fillId="3" borderId="22" xfId="0" applyFont="1" applyFill="1" applyBorder="1" applyAlignment="1">
      <alignment horizontal="center" vertical="top" wrapText="1"/>
    </xf>
    <xf numFmtId="0" fontId="2" fillId="3" borderId="12" xfId="0" applyFont="1" applyFill="1" applyBorder="1" applyAlignment="1">
      <alignment horizontal="center" vertical="top" wrapText="1"/>
    </xf>
    <xf numFmtId="0" fontId="4" fillId="6" borderId="18" xfId="0" applyFont="1" applyFill="1" applyBorder="1" applyAlignment="1">
      <alignment horizontal="left" vertical="center" wrapText="1"/>
    </xf>
    <xf numFmtId="0" fontId="14" fillId="9" borderId="12" xfId="0" applyFont="1" applyFill="1" applyBorder="1" applyAlignment="1">
      <alignment horizontal="center" wrapText="1"/>
    </xf>
    <xf numFmtId="0" fontId="9" fillId="9" borderId="12" xfId="0" applyFont="1" applyFill="1" applyBorder="1" applyAlignment="1">
      <alignment horizontal="center" wrapText="1"/>
    </xf>
    <xf numFmtId="0" fontId="0" fillId="0" borderId="1" xfId="0" applyBorder="1" applyAlignment="1">
      <alignment horizontal="center" wrapText="1"/>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10" fontId="0" fillId="0" borderId="2" xfId="0" applyNumberFormat="1" applyBorder="1" applyAlignment="1">
      <alignment horizontal="center"/>
    </xf>
    <xf numFmtId="10" fontId="0" fillId="0" borderId="3" xfId="0" applyNumberFormat="1" applyBorder="1" applyAlignment="1">
      <alignment horizontal="center"/>
    </xf>
    <xf numFmtId="10" fontId="0" fillId="0" borderId="4" xfId="0" applyNumberFormat="1" applyBorder="1" applyAlignment="1">
      <alignment horizontal="center"/>
    </xf>
    <xf numFmtId="0" fontId="9" fillId="14" borderId="1" xfId="0" applyFont="1" applyFill="1" applyBorder="1" applyAlignment="1">
      <alignment horizontal="center" wrapText="1"/>
    </xf>
    <xf numFmtId="0" fontId="9" fillId="13" borderId="1" xfId="0" applyFont="1" applyFill="1" applyBorder="1" applyAlignment="1">
      <alignment horizontal="center" wrapText="1"/>
    </xf>
    <xf numFmtId="0" fontId="9" fillId="15" borderId="1" xfId="0" applyFont="1" applyFill="1" applyBorder="1" applyAlignment="1">
      <alignment horizontal="center" wrapText="1"/>
    </xf>
    <xf numFmtId="0" fontId="0" fillId="11" borderId="1" xfId="0" applyFill="1" applyBorder="1" applyAlignment="1">
      <alignment horizontal="center" wrapText="1"/>
    </xf>
    <xf numFmtId="0" fontId="0" fillId="0" borderId="0" xfId="0" applyBorder="1" applyAlignment="1">
      <alignment horizontal="center"/>
    </xf>
    <xf numFmtId="10" fontId="0" fillId="0" borderId="0" xfId="0" applyNumberFormat="1" applyBorder="1" applyAlignment="1">
      <alignment horizontal="center"/>
    </xf>
    <xf numFmtId="0" fontId="0" fillId="4" borderId="1" xfId="0" applyFill="1" applyBorder="1" applyAlignment="1">
      <alignment horizontal="center" wrapText="1"/>
    </xf>
    <xf numFmtId="0" fontId="0" fillId="12" borderId="1" xfId="0" applyFill="1"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10" fontId="0" fillId="0" borderId="1" xfId="0" applyNumberFormat="1" applyBorder="1" applyAlignment="1">
      <alignment horizontal="center"/>
    </xf>
    <xf numFmtId="0" fontId="0" fillId="11" borderId="2" xfId="0" applyFill="1" applyBorder="1" applyAlignment="1">
      <alignment horizontal="center" wrapText="1"/>
    </xf>
    <xf numFmtId="0" fontId="0" fillId="11" borderId="3" xfId="0" applyFill="1" applyBorder="1" applyAlignment="1">
      <alignment horizontal="center" wrapText="1"/>
    </xf>
    <xf numFmtId="0" fontId="0" fillId="11" borderId="4" xfId="0" applyFill="1" applyBorder="1" applyAlignment="1">
      <alignment horizontal="center" wrapText="1"/>
    </xf>
  </cellXfs>
  <cellStyles count="1">
    <cellStyle name="Normal" xfId="0" builtinId="0"/>
  </cellStyles>
  <dxfs count="193">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FFC000"/>
        </patternFill>
      </fill>
    </dxf>
    <dxf>
      <fill>
        <patternFill>
          <bgColor rgb="FF00B050"/>
        </patternFill>
      </fill>
    </dxf>
    <dxf>
      <fill>
        <patternFill>
          <bgColor rgb="FFFF0000"/>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s>
  <tableStyles count="0" defaultTableStyle="TableStyleMedium2" defaultPivotStyle="PivotStyleLight16"/>
  <colors>
    <mruColors>
      <color rgb="FF002F86"/>
      <color rgb="FF330072"/>
      <color rgb="FF005EB9"/>
      <color rgb="FF00A499"/>
      <color rgb="FFED8B72"/>
      <color rgb="FF009539"/>
      <color rgb="FF768592"/>
      <color rgb="FF006746"/>
      <color rgb="FF77BD1F"/>
      <color rgb="FF41B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theme" Target="theme/theme1.xml"/><Relationship Id="rId17" Type="http://schemas.microsoft.com/office/2017/06/relationships/rdRichValueStructure" Target="richData/rdrichvaluestructure.xml"/><Relationship Id="rId2" Type="http://schemas.openxmlformats.org/officeDocument/2006/relationships/worksheet" Target="worksheets/sheet2.xml"/><Relationship Id="rId16" Type="http://schemas.microsoft.com/office/2017/06/relationships/rdRichValue" Target="richData/rdrichvalue.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solidFill>
                  <a:sysClr val="windowText" lastClr="000000"/>
                </a:solidFill>
                <a:latin typeface="Arial" panose="020B0604020202020204" pitchFamily="34" charset="0"/>
                <a:cs typeface="Arial" panose="020B0604020202020204" pitchFamily="34" charset="0"/>
              </a:rPr>
              <a:t>Overarching Element </a:t>
            </a:r>
            <a:r>
              <a:rPr lang="en-GB" baseline="0">
                <a:solidFill>
                  <a:sysClr val="windowText" lastClr="000000"/>
                </a:solidFill>
                <a:latin typeface="Arial" panose="020B0604020202020204" pitchFamily="34" charset="0"/>
                <a:cs typeface="Arial" panose="020B0604020202020204" pitchFamily="34" charset="0"/>
              </a:rPr>
              <a:t>Score</a:t>
            </a:r>
            <a:endParaRPr lang="en-GB">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2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rgbClr val="005EB9"/>
            </a:solidFill>
            <a:ln>
              <a:noFill/>
            </a:ln>
            <a:effectLst/>
          </c:spPr>
          <c:invertIfNegative val="0"/>
          <c:dPt>
            <c:idx val="0"/>
            <c:invertIfNegative val="0"/>
            <c:bubble3D val="0"/>
            <c:spPr>
              <a:solidFill>
                <a:srgbClr val="00A499"/>
              </a:solidFill>
              <a:ln>
                <a:noFill/>
              </a:ln>
              <a:effectLst/>
            </c:spPr>
            <c:extLst>
              <c:ext xmlns:c16="http://schemas.microsoft.com/office/drawing/2014/chart" uri="{C3380CC4-5D6E-409C-BE32-E72D297353CC}">
                <c16:uniqueId val="{00000002-A148-4CB4-A49E-9966052BD571}"/>
              </c:ext>
            </c:extLst>
          </c:dPt>
          <c:dPt>
            <c:idx val="1"/>
            <c:invertIfNegative val="0"/>
            <c:bubble3D val="0"/>
            <c:spPr>
              <a:solidFill>
                <a:srgbClr val="009539"/>
              </a:solidFill>
              <a:ln>
                <a:noFill/>
              </a:ln>
              <a:effectLst/>
            </c:spPr>
            <c:extLst>
              <c:ext xmlns:c16="http://schemas.microsoft.com/office/drawing/2014/chart" uri="{C3380CC4-5D6E-409C-BE32-E72D297353CC}">
                <c16:uniqueId val="{00000003-A148-4CB4-A49E-9966052BD571}"/>
              </c:ext>
            </c:extLst>
          </c:dPt>
          <c:dPt>
            <c:idx val="2"/>
            <c:invertIfNegative val="0"/>
            <c:bubble3D val="0"/>
            <c:spPr>
              <a:solidFill>
                <a:srgbClr val="77BD1F"/>
              </a:solidFill>
              <a:ln>
                <a:noFill/>
              </a:ln>
              <a:effectLst/>
            </c:spPr>
            <c:extLst>
              <c:ext xmlns:c16="http://schemas.microsoft.com/office/drawing/2014/chart" uri="{C3380CC4-5D6E-409C-BE32-E72D297353CC}">
                <c16:uniqueId val="{00000004-A148-4CB4-A49E-9966052BD571}"/>
              </c:ext>
            </c:extLst>
          </c:dPt>
          <c:dPt>
            <c:idx val="3"/>
            <c:invertIfNegative val="0"/>
            <c:bubble3D val="0"/>
            <c:spPr>
              <a:solidFill>
                <a:srgbClr val="768592"/>
              </a:solidFill>
              <a:ln>
                <a:noFill/>
              </a:ln>
              <a:effectLst/>
            </c:spPr>
            <c:extLst>
              <c:ext xmlns:c16="http://schemas.microsoft.com/office/drawing/2014/chart" uri="{C3380CC4-5D6E-409C-BE32-E72D297353CC}">
                <c16:uniqueId val="{00000005-A148-4CB4-A49E-9966052BD571}"/>
              </c:ext>
            </c:extLst>
          </c:dPt>
          <c:dPt>
            <c:idx val="4"/>
            <c:invertIfNegative val="0"/>
            <c:bubble3D val="0"/>
            <c:spPr>
              <a:solidFill>
                <a:srgbClr val="006746"/>
              </a:solidFill>
              <a:ln>
                <a:noFill/>
              </a:ln>
              <a:effectLst/>
            </c:spPr>
            <c:extLst>
              <c:ext xmlns:c16="http://schemas.microsoft.com/office/drawing/2014/chart" uri="{C3380CC4-5D6E-409C-BE32-E72D297353CC}">
                <c16:uniqueId val="{00000006-A148-4CB4-A49E-9966052BD571}"/>
              </c:ext>
            </c:extLst>
          </c:dPt>
          <c:dPt>
            <c:idx val="5"/>
            <c:invertIfNegative val="0"/>
            <c:bubble3D val="0"/>
            <c:spPr>
              <a:solidFill>
                <a:srgbClr val="002F86"/>
              </a:solidFill>
              <a:ln>
                <a:noFill/>
              </a:ln>
              <a:effectLst/>
            </c:spPr>
            <c:extLst>
              <c:ext xmlns:c16="http://schemas.microsoft.com/office/drawing/2014/chart" uri="{C3380CC4-5D6E-409C-BE32-E72D297353CC}">
                <c16:uniqueId val="{00000007-A148-4CB4-A49E-9966052BD571}"/>
              </c:ext>
            </c:extLst>
          </c:dPt>
          <c:dPt>
            <c:idx val="6"/>
            <c:invertIfNegative val="0"/>
            <c:bubble3D val="0"/>
            <c:spPr>
              <a:solidFill>
                <a:srgbClr val="41B6E6"/>
              </a:solidFill>
              <a:ln>
                <a:noFill/>
              </a:ln>
              <a:effectLst/>
            </c:spPr>
            <c:extLst>
              <c:ext xmlns:c16="http://schemas.microsoft.com/office/drawing/2014/chart" uri="{C3380CC4-5D6E-409C-BE32-E72D297353CC}">
                <c16:uniqueId val="{0000000D-2B25-4F42-8803-B15497059457}"/>
              </c:ext>
            </c:extLst>
          </c:dPt>
          <c:cat>
            <c:strRef>
              <c:f>'Data and Calculations'!$L$3:$L$9</c:f>
              <c:strCache>
                <c:ptCount val="7"/>
                <c:pt idx="0">
                  <c:v>Health and wellbeing</c:v>
                </c:pt>
                <c:pt idx="1">
                  <c:v>Autonomy and shared professional decision making</c:v>
                </c:pt>
                <c:pt idx="2">
                  <c:v>Leadership and teamwork</c:v>
                </c:pt>
                <c:pt idx="3">
                  <c:v>Professional development and Careers</c:v>
                </c:pt>
                <c:pt idx="4">
                  <c:v>Pride and meaningful recognition</c:v>
                </c:pt>
                <c:pt idx="5">
                  <c:v>Flexible working </c:v>
                </c:pt>
                <c:pt idx="6">
                  <c:v>Excellence in care</c:v>
                </c:pt>
              </c:strCache>
            </c:strRef>
          </c:cat>
          <c:val>
            <c:numRef>
              <c:f>'Data and Calculations'!$N$3:$N$9</c:f>
              <c:numCache>
                <c:formatCode>0.00%</c:formatCode>
                <c:ptCount val="7"/>
                <c:pt idx="0">
                  <c:v>1</c:v>
                </c:pt>
                <c:pt idx="1">
                  <c:v>1</c:v>
                </c:pt>
                <c:pt idx="2">
                  <c:v>0.91666666666666663</c:v>
                </c:pt>
                <c:pt idx="3">
                  <c:v>1</c:v>
                </c:pt>
                <c:pt idx="4">
                  <c:v>1</c:v>
                </c:pt>
                <c:pt idx="5">
                  <c:v>0.83333333333333337</c:v>
                </c:pt>
                <c:pt idx="6">
                  <c:v>1</c:v>
                </c:pt>
              </c:numCache>
            </c:numRef>
          </c:val>
          <c:extLst>
            <c:ext xmlns:c16="http://schemas.microsoft.com/office/drawing/2014/chart" uri="{C3380CC4-5D6E-409C-BE32-E72D297353CC}">
              <c16:uniqueId val="{00000000-A148-4CB4-A49E-9966052BD571}"/>
            </c:ext>
          </c:extLst>
        </c:ser>
        <c:dLbls>
          <c:showLegendKey val="0"/>
          <c:showVal val="0"/>
          <c:showCatName val="0"/>
          <c:showSerName val="0"/>
          <c:showPercent val="0"/>
          <c:showBubbleSize val="0"/>
        </c:dLbls>
        <c:gapWidth val="219"/>
        <c:overlap val="-27"/>
        <c:axId val="58485600"/>
        <c:axId val="302858432"/>
      </c:barChart>
      <c:catAx>
        <c:axId val="58485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02858432"/>
        <c:crosses val="autoZero"/>
        <c:auto val="1"/>
        <c:lblAlgn val="ctr"/>
        <c:lblOffset val="100"/>
        <c:noMultiLvlLbl val="0"/>
      </c:catAx>
      <c:valAx>
        <c:axId val="3028584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chemeClr val="tx1">
                    <a:lumMod val="65000"/>
                    <a:lumOff val="35000"/>
                  </a:schemeClr>
                </a:solidFill>
                <a:latin typeface="+mn-lt"/>
                <a:ea typeface="+mn-ea"/>
                <a:cs typeface="+mn-cs"/>
              </a:defRPr>
            </a:pPr>
            <a:endParaRPr lang="en-US"/>
          </a:p>
        </c:txPr>
        <c:crossAx val="584856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20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hyperlink" Target="https://www.england.nhs.uk/nhs-people-pulse/" TargetMode="External"/><Relationship Id="rId7" Type="http://schemas.openxmlformats.org/officeDocument/2006/relationships/hyperlink" Target="https://www.england.nhs.uk/patient-safety/framework-for-involving-patients-in-patient-safety/" TargetMode="External"/><Relationship Id="rId2" Type="http://schemas.openxmlformats.org/officeDocument/2006/relationships/hyperlink" Target="https://www.england.nhs.uk/applications/model-hospital/" TargetMode="External"/><Relationship Id="rId1" Type="http://schemas.openxmlformats.org/officeDocument/2006/relationships/hyperlink" Target="https://tedtool.co.uk/about" TargetMode="External"/><Relationship Id="rId6" Type="http://schemas.openxmlformats.org/officeDocument/2006/relationships/hyperlink" Target="https://www.england.nhs.uk/patient-safety/incident-response-framework/" TargetMode="External"/><Relationship Id="rId5" Type="http://schemas.openxmlformats.org/officeDocument/2006/relationships/hyperlink" Target="https://www.england.nhs.uk/fft/nqps/" TargetMode="External"/><Relationship Id="rId4" Type="http://schemas.openxmlformats.org/officeDocument/2006/relationships/hyperlink" Target="https://www.england.nhs.uk/statistics/statistical-work-areas/nhs-staff-survey-in-england/"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www.england.nhs.uk/looking-after-our-people/the-programme-and-resources/we-are-a-team/" TargetMode="External"/><Relationship Id="rId2" Type="http://schemas.openxmlformats.org/officeDocument/2006/relationships/hyperlink" Target="https://www.england.nhs.uk/looking-after-our-people/the-programme-and-resources/we-are-compassionate-and-inclusive/" TargetMode="External"/><Relationship Id="rId1" Type="http://schemas.openxmlformats.org/officeDocument/2006/relationships/hyperlink" Target="https://www.england.nhs.uk/culture/culture-leadership-programme/" TargetMode="External"/></Relationships>
</file>

<file path=xl/drawings/_rels/drawing6.xml.rels><?xml version="1.0" encoding="UTF-8" standalone="yes"?>
<Relationships xmlns="http://schemas.openxmlformats.org/package/2006/relationships"><Relationship Id="rId2" Type="http://schemas.openxmlformats.org/officeDocument/2006/relationships/hyperlink" Target="https://www.leadershipacademy.nhs.uk/scope-for-growth-career-conversations/scope-for-growth-career-conversation-resources/scope-for-growth-model-old/" TargetMode="External"/><Relationship Id="rId1" Type="http://schemas.openxmlformats.org/officeDocument/2006/relationships/hyperlink" Target="https://learninghub.leadershipacademy.nhs.uk/all-bitesize/" TargetMode="External"/></Relationships>
</file>

<file path=xl/drawings/_rels/drawing7.xml.rels><?xml version="1.0" encoding="UTF-8" standalone="yes"?>
<Relationships xmlns="http://schemas.openxmlformats.org/package/2006/relationships"><Relationship Id="rId2" Type="http://schemas.openxmlformats.org/officeDocument/2006/relationships/hyperlink" Target="https://www.england.nhs.uk/ournhspeople/online-version/lfaop/our-nhs-people-promise/the-promise/#:~:text=to%20the%20top-,We%20are%20recognised%20and%20rewarded,fair%20salary%20for%20our%20contribution." TargetMode="External"/><Relationship Id="rId1" Type="http://schemas.openxmlformats.org/officeDocument/2006/relationships/hyperlink" Target="https://www.nhsemployers.org/pensions"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85724</xdr:rowOff>
    </xdr:from>
    <xdr:to>
      <xdr:col>25</xdr:col>
      <xdr:colOff>580308</xdr:colOff>
      <xdr:row>76</xdr:row>
      <xdr:rowOff>9525</xdr:rowOff>
    </xdr:to>
    <xdr:pic>
      <xdr:nvPicPr>
        <xdr:cNvPr id="6" name="Picture 5">
          <a:extLst>
            <a:ext uri="{FF2B5EF4-FFF2-40B4-BE49-F238E27FC236}">
              <a16:creationId xmlns:a16="http://schemas.microsoft.com/office/drawing/2014/main" id="{19AF944F-F5B4-431E-9BC8-2A8099B45258}"/>
            </a:ext>
          </a:extLst>
        </xdr:cNvPr>
        <xdr:cNvPicPr>
          <a:picLocks noChangeAspect="1"/>
        </xdr:cNvPicPr>
      </xdr:nvPicPr>
      <xdr:blipFill>
        <a:blip xmlns:r="http://schemas.openxmlformats.org/officeDocument/2006/relationships" r:embed="rId1"/>
        <a:stretch>
          <a:fillRect/>
        </a:stretch>
      </xdr:blipFill>
      <xdr:spPr>
        <a:xfrm>
          <a:off x="0" y="257174"/>
          <a:ext cx="13877208" cy="10553701"/>
        </a:xfrm>
        <a:prstGeom prst="rect">
          <a:avLst/>
        </a:prstGeom>
      </xdr:spPr>
    </xdr:pic>
    <xdr:clientData/>
  </xdr:twoCellAnchor>
  <xdr:twoCellAnchor editAs="oneCell">
    <xdr:from>
      <xdr:col>16</xdr:col>
      <xdr:colOff>495300</xdr:colOff>
      <xdr:row>22</xdr:row>
      <xdr:rowOff>52448</xdr:rowOff>
    </xdr:from>
    <xdr:to>
      <xdr:col>39</xdr:col>
      <xdr:colOff>199390</xdr:colOff>
      <xdr:row>22</xdr:row>
      <xdr:rowOff>134982</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flipV="1">
          <a:off x="10248900" y="4548248"/>
          <a:ext cx="13735050" cy="86344"/>
        </a:xfrm>
        <a:prstGeom prst="rect">
          <a:avLst/>
        </a:prstGeom>
      </xdr:spPr>
    </xdr:pic>
    <xdr:clientData/>
  </xdr:twoCellAnchor>
  <xdr:twoCellAnchor editAs="oneCell">
    <xdr:from>
      <xdr:col>16</xdr:col>
      <xdr:colOff>463550</xdr:colOff>
      <xdr:row>74</xdr:row>
      <xdr:rowOff>160398</xdr:rowOff>
    </xdr:from>
    <xdr:to>
      <xdr:col>39</xdr:col>
      <xdr:colOff>173990</xdr:colOff>
      <xdr:row>75</xdr:row>
      <xdr:rowOff>60052</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flipV="1">
          <a:off x="10217150" y="14562198"/>
          <a:ext cx="13735050" cy="86344"/>
        </a:xfrm>
        <a:prstGeom prst="rect">
          <a:avLst/>
        </a:prstGeom>
      </xdr:spPr>
    </xdr:pic>
    <xdr:clientData/>
  </xdr:twoCellAnchor>
  <xdr:twoCellAnchor>
    <xdr:from>
      <xdr:col>14</xdr:col>
      <xdr:colOff>476250</xdr:colOff>
      <xdr:row>10</xdr:row>
      <xdr:rowOff>101599</xdr:rowOff>
    </xdr:from>
    <xdr:to>
      <xdr:col>33</xdr:col>
      <xdr:colOff>171451</xdr:colOff>
      <xdr:row>76</xdr:row>
      <xdr:rowOff>0</xdr:rowOff>
    </xdr:to>
    <xdr:sp macro="" textlink="">
      <xdr:nvSpPr>
        <xdr:cNvPr id="20" name="Rectangle 19">
          <a:extLst>
            <a:ext uri="{FF2B5EF4-FFF2-40B4-BE49-F238E27FC236}">
              <a16:creationId xmlns:a16="http://schemas.microsoft.com/office/drawing/2014/main" id="{193D8CC2-253D-49F3-A05E-188C04FC0376}"/>
            </a:ext>
          </a:extLst>
        </xdr:cNvPr>
        <xdr:cNvSpPr/>
      </xdr:nvSpPr>
      <xdr:spPr>
        <a:xfrm>
          <a:off x="7277100" y="273049"/>
          <a:ext cx="10915651" cy="10528301"/>
        </a:xfrm>
        <a:prstGeom prst="rect">
          <a:avLst/>
        </a:prstGeom>
        <a:solidFill>
          <a:srgbClr val="005E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15</xdr:col>
      <xdr:colOff>85725</xdr:colOff>
      <xdr:row>10</xdr:row>
      <xdr:rowOff>152399</xdr:rowOff>
    </xdr:from>
    <xdr:ext cx="10772774" cy="10694194"/>
    <xdr:sp macro="" textlink="">
      <xdr:nvSpPr>
        <xdr:cNvPr id="21" name="TextBox 20">
          <a:extLst>
            <a:ext uri="{FF2B5EF4-FFF2-40B4-BE49-F238E27FC236}">
              <a16:creationId xmlns:a16="http://schemas.microsoft.com/office/drawing/2014/main" id="{97F6EA2C-9D6E-4007-8DA7-50C7FB288EFD}"/>
            </a:ext>
          </a:extLst>
        </xdr:cNvPr>
        <xdr:cNvSpPr txBox="1"/>
      </xdr:nvSpPr>
      <xdr:spPr>
        <a:xfrm>
          <a:off x="7539038" y="319087"/>
          <a:ext cx="10772774" cy="106941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chorCtr="0">
          <a:noAutofit/>
        </a:bodyPr>
        <a:lstStyle/>
        <a:p>
          <a:r>
            <a:rPr lang="en-GB" sz="2400" b="1">
              <a:solidFill>
                <a:schemeClr val="bg1"/>
              </a:solidFill>
              <a:effectLst/>
              <a:latin typeface="Arial" panose="020B0604020202020204" pitchFamily="34" charset="0"/>
              <a:ea typeface="+mn-ea"/>
              <a:cs typeface="Arial" panose="020B0604020202020204" pitchFamily="34" charset="0"/>
            </a:rPr>
            <a:t>Nursing and Midwifery retention self-assessment tool</a:t>
          </a:r>
          <a:endParaRPr lang="en-GB" sz="2800" b="1">
            <a:solidFill>
              <a:schemeClr val="bg1"/>
            </a:solidFill>
            <a:effectLst/>
            <a:latin typeface="Arial" panose="020B0604020202020204" pitchFamily="34" charset="0"/>
            <a:ea typeface="+mn-ea"/>
            <a:cs typeface="Arial" panose="020B0604020202020204" pitchFamily="34" charset="0"/>
          </a:endParaRPr>
        </a:p>
        <a:p>
          <a:pPr fontAlgn="base"/>
          <a:endParaRPr lang="en-GB" sz="1200">
            <a:solidFill>
              <a:schemeClr val="bg1"/>
            </a:solidFill>
            <a:effectLst/>
            <a:latin typeface="Arial" panose="020B0604020202020204" pitchFamily="34" charset="0"/>
            <a:ea typeface="+mn-ea"/>
            <a:cs typeface="Arial" panose="020B0604020202020204" pitchFamily="34" charset="0"/>
          </a:endParaRPr>
        </a:p>
        <a:p>
          <a:pPr>
            <a:lnSpc>
              <a:spcPct val="107000"/>
            </a:lnSpc>
            <a:spcAft>
              <a:spcPts val="800"/>
            </a:spcAft>
          </a:pPr>
          <a:r>
            <a:rPr lang="en-GB" sz="1200" kern="1200">
              <a:solidFill>
                <a:schemeClr val="bg1"/>
              </a:solidFill>
              <a:effectLst/>
              <a:latin typeface="Arial" panose="020B0604020202020204" pitchFamily="34" charset="0"/>
              <a:ea typeface="Calibri" panose="020F0502020204030204" pitchFamily="34" charset="0"/>
              <a:cs typeface="Arial" panose="020B0604020202020204" pitchFamily="34" charset="0"/>
            </a:rPr>
            <a:t>This tool enables organisations to undertake a self- assessment against the seven elements of the NHS People Promise plus key elements that support staff to deliver high quality care, enhancing job satisfaction and supporting the retention of nurses and midwives. Organisations are encouraged to use the information gathered in the dashboard to develop and implement their local evidence-based retention improvement plans.</a:t>
          </a:r>
          <a:endPar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endParaRPr>
        </a:p>
        <a:p>
          <a:pPr>
            <a:lnSpc>
              <a:spcPct val="107000"/>
            </a:lnSpc>
            <a:spcAft>
              <a:spcPts val="800"/>
            </a:spcAft>
          </a:pPr>
          <a:r>
            <a:rPr lang="en-GB" sz="1200" kern="1200">
              <a:solidFill>
                <a:schemeClr val="bg1"/>
              </a:solidFill>
              <a:effectLst/>
              <a:latin typeface="Arial" panose="020B0604020202020204" pitchFamily="34" charset="0"/>
              <a:ea typeface="Calibri" panose="020F0502020204030204" pitchFamily="34" charset="0"/>
              <a:cs typeface="Arial" panose="020B0604020202020204" pitchFamily="34" charset="0"/>
            </a:rPr>
            <a:t>The tool has been developed in collaboration with the Nursing and Midwifery Directorate, the National Retention Programme in the People Directorate and in conjunction with nurses, midwives, HR professionals and subject matter experts. It brings together a synthesis of evidence on factors which are influential in nursing and midwifery retention. </a:t>
          </a:r>
          <a:endPar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endParaRPr>
        </a:p>
        <a:p>
          <a:pPr>
            <a:lnSpc>
              <a:spcPct val="107000"/>
            </a:lnSpc>
            <a:spcAft>
              <a:spcPts val="800"/>
            </a:spcAft>
          </a:pPr>
          <a:r>
            <a:rPr lang="en-GB" sz="1200">
              <a:solidFill>
                <a:schemeClr val="bg1"/>
              </a:solidFill>
              <a:effectLst/>
              <a:latin typeface="Arial" panose="020B0604020202020204" pitchFamily="34" charset="0"/>
              <a:ea typeface="Times New Roman" panose="02020603050405020304" pitchFamily="18" charset="0"/>
              <a:cs typeface="Arial" panose="020B0604020202020204" pitchFamily="34" charset="0"/>
            </a:rPr>
            <a:t>If you have any queries or questions about the tool, please contact</a:t>
          </a:r>
          <a:r>
            <a:rPr lang="en-GB" sz="1200">
              <a:effectLst/>
              <a:latin typeface="Arial" panose="020B0604020202020204" pitchFamily="34" charset="0"/>
              <a:ea typeface="Times New Roman" panose="02020603050405020304" pitchFamily="18" charset="0"/>
              <a:cs typeface="Times New Roman" panose="02020603050405020304" pitchFamily="18" charset="0"/>
            </a:rPr>
            <a:t> </a:t>
          </a:r>
          <a:r>
            <a:rPr lang="en-GB" sz="1200" u="sng">
              <a:solidFill>
                <a:schemeClr val="accent6">
                  <a:lumMod val="75000"/>
                </a:schemeClr>
              </a:solidFill>
              <a:effectLst/>
              <a:latin typeface="Arial" panose="020B0604020202020204" pitchFamily="34" charset="0"/>
              <a:ea typeface="Times New Roman" panose="02020603050405020304" pitchFamily="18" charset="0"/>
              <a:cs typeface="Times New Roman" panose="02020603050405020304" pitchFamily="18" charset="0"/>
              <a:hlinkClick xmlns:r="http://schemas.openxmlformats.org/officeDocument/2006/relationships" r:id="">
                <a:extLst>
                  <a:ext uri="{A12FA001-AC4F-418D-AE19-62706E023703}">
                    <ahyp:hlinkClr xmlns:ahyp="http://schemas.microsoft.com/office/drawing/2018/hyperlinkcolor" val="tx"/>
                  </a:ext>
                </a:extLst>
              </a:hlinkClick>
            </a:rPr>
            <a:t>england.lookingafterourpeople@nhs.net</a:t>
          </a:r>
          <a:r>
            <a:rPr lang="en-GB" sz="1200">
              <a:solidFill>
                <a:schemeClr val="accent6">
                  <a:lumMod val="75000"/>
                </a:schemeClr>
              </a:solidFill>
              <a:effectLst/>
              <a:latin typeface="Arial" panose="020B0604020202020204" pitchFamily="34" charset="0"/>
              <a:ea typeface="Times New Roman" panose="02020603050405020304" pitchFamily="18" charset="0"/>
              <a:cs typeface="Times New Roman" panose="02020603050405020304" pitchFamily="18" charset="0"/>
            </a:rPr>
            <a:t> </a:t>
          </a:r>
          <a:endParaRPr lang="en-GB" sz="1100">
            <a:solidFill>
              <a:schemeClr val="accent6">
                <a:lumMod val="75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fontAlgn="base"/>
          <a:endParaRPr lang="en-GB" sz="1200">
            <a:solidFill>
              <a:schemeClr val="bg1"/>
            </a:solidFill>
            <a:effectLst/>
            <a:latin typeface="Arial" panose="020B0604020202020204" pitchFamily="34" charset="0"/>
            <a:ea typeface="+mn-ea"/>
            <a:cs typeface="Arial" panose="020B0604020202020204" pitchFamily="34" charset="0"/>
          </a:endParaRPr>
        </a:p>
        <a:p>
          <a:pPr fontAlgn="base"/>
          <a:r>
            <a:rPr lang="en-GB" sz="2000" b="1">
              <a:solidFill>
                <a:schemeClr val="bg1"/>
              </a:solidFill>
              <a:effectLst/>
              <a:latin typeface="Arial" panose="020B0604020202020204" pitchFamily="34" charset="0"/>
              <a:ea typeface="+mn-ea"/>
              <a:cs typeface="Arial" panose="020B0604020202020204" pitchFamily="34" charset="0"/>
            </a:rPr>
            <a:t>How to use it</a:t>
          </a:r>
          <a:r>
            <a:rPr lang="en-GB" sz="2000">
              <a:solidFill>
                <a:schemeClr val="bg1"/>
              </a:solidFill>
              <a:effectLst/>
              <a:latin typeface="Arial" panose="020B0604020202020204" pitchFamily="34" charset="0"/>
              <a:ea typeface="+mn-ea"/>
              <a:cs typeface="Arial" panose="020B0604020202020204" pitchFamily="34" charset="0"/>
            </a:rPr>
            <a:t> </a:t>
          </a:r>
        </a:p>
        <a:p>
          <a:pPr>
            <a:lnSpc>
              <a:spcPct val="107000"/>
            </a:lnSpc>
            <a:spcAft>
              <a:spcPts val="800"/>
            </a:spcAft>
          </a:pPr>
          <a:r>
            <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rPr>
            <a:t>To complete the self-assessment process, you will need to work through the questions in each of the seven tabs listed along the bottom of the tool. These sections are aligned to the seven elements of the NHS People Promise. The tabs can be completed separately or as a whole. Within each tab, you will be prompted to find appropriate evidence, answer a number of questions and rate your organisation using the drop-down menu. The ratings are: </a:t>
          </a:r>
          <a:r>
            <a:rPr lang="en-GB" sz="1200">
              <a:effectLst/>
              <a:latin typeface="Calibri" panose="020F0502020204030204" pitchFamily="34" charset="0"/>
              <a:ea typeface="Calibri" panose="020F0502020204030204" pitchFamily="34" charset="0"/>
              <a:cs typeface="Times New Roman" panose="02020603050405020304" pitchFamily="18" charset="0"/>
            </a:rPr>
            <a:t> </a:t>
          </a:r>
        </a:p>
        <a:p>
          <a:pPr fontAlgn="base"/>
          <a:endParaRPr lang="en-GB" sz="1200">
            <a:solidFill>
              <a:schemeClr val="bg1"/>
            </a:solidFill>
            <a:effectLst/>
            <a:latin typeface="Arial" panose="020B0604020202020204" pitchFamily="34" charset="0"/>
            <a:ea typeface="+mn-ea"/>
            <a:cs typeface="Arial" panose="020B0604020202020204" pitchFamily="34" charset="0"/>
          </a:endParaRPr>
        </a:p>
        <a:p>
          <a:pPr fontAlgn="base"/>
          <a:r>
            <a:rPr lang="en-GB" sz="1200" b="1" i="1">
              <a:solidFill>
                <a:schemeClr val="bg1"/>
              </a:solidFill>
              <a:effectLst/>
              <a:latin typeface="Arial" panose="020B0604020202020204" pitchFamily="34" charset="0"/>
              <a:ea typeface="+mn-ea"/>
              <a:cs typeface="Arial" panose="020B0604020202020204" pitchFamily="34" charset="0"/>
            </a:rPr>
            <a:t>&gt;&gt; </a:t>
          </a:r>
          <a:r>
            <a:rPr lang="en-GB" sz="1200" b="1" i="1">
              <a:solidFill>
                <a:srgbClr val="92D050"/>
              </a:solidFill>
              <a:effectLst/>
              <a:latin typeface="Arial" panose="020B0604020202020204" pitchFamily="34" charset="0"/>
              <a:ea typeface="+mn-ea"/>
              <a:cs typeface="Arial" panose="020B0604020202020204" pitchFamily="34" charset="0"/>
            </a:rPr>
            <a:t>Area of excellence </a:t>
          </a:r>
          <a:r>
            <a:rPr lang="en-GB" sz="1200" b="1">
              <a:solidFill>
                <a:schemeClr val="bg1"/>
              </a:solidFill>
              <a:effectLst/>
              <a:latin typeface="Arial" panose="020B0604020202020204" pitchFamily="34" charset="0"/>
              <a:ea typeface="+mn-ea"/>
              <a:cs typeface="Arial" panose="020B0604020202020204" pitchFamily="34" charset="0"/>
            </a:rPr>
            <a:t>- </a:t>
          </a:r>
          <a:r>
            <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rPr>
            <a:t>your organisation excels in this area, you have a number of successful interventions in place and data identifies your nurses and midwives are well supported.</a:t>
          </a:r>
          <a:r>
            <a:rPr lang="en-GB" sz="1200" baseline="0">
              <a:solidFill>
                <a:schemeClr val="bg1"/>
              </a:solidFill>
              <a:effectLst/>
              <a:latin typeface="Arial" panose="020B0604020202020204" pitchFamily="34" charset="0"/>
              <a:ea typeface="Calibri" panose="020F0502020204030204" pitchFamily="34" charset="0"/>
              <a:cs typeface="Arial" panose="020B0604020202020204" pitchFamily="34" charset="0"/>
            </a:rPr>
            <a:t> You are confident that this is a source of distinctive good practice which is worth sharing more widely for others to learn from.</a:t>
          </a:r>
          <a:r>
            <a:rPr lang="en-GB" sz="1200">
              <a:effectLst/>
              <a:latin typeface="Calibri" panose="020F0502020204030204" pitchFamily="34" charset="0"/>
              <a:ea typeface="Calibri" panose="020F0502020204030204" pitchFamily="34" charset="0"/>
              <a:cs typeface="Times New Roman" panose="02020603050405020304" pitchFamily="18" charset="0"/>
            </a:rPr>
            <a:t> </a:t>
          </a:r>
          <a:endParaRPr lang="en-GB" sz="1200">
            <a:solidFill>
              <a:schemeClr val="bg1"/>
            </a:solidFill>
            <a:effectLst/>
            <a:latin typeface="Arial" panose="020B0604020202020204" pitchFamily="34" charset="0"/>
            <a:ea typeface="+mn-ea"/>
            <a:cs typeface="Arial" panose="020B0604020202020204" pitchFamily="34" charset="0"/>
          </a:endParaRPr>
        </a:p>
        <a:p>
          <a:pPr fontAlgn="base"/>
          <a:endParaRPr lang="en-GB" sz="1200">
            <a:solidFill>
              <a:schemeClr val="bg1"/>
            </a:solidFill>
            <a:effectLst/>
            <a:latin typeface="Arial" panose="020B0604020202020204" pitchFamily="34" charset="0"/>
            <a:ea typeface="+mn-ea"/>
            <a:cs typeface="Arial" panose="020B0604020202020204" pitchFamily="34" charset="0"/>
          </a:endParaRPr>
        </a:p>
        <a:p>
          <a:pPr fontAlgn="base"/>
          <a:r>
            <a:rPr lang="en-GB" sz="1200" b="1" i="1">
              <a:solidFill>
                <a:schemeClr val="bg1"/>
              </a:solidFill>
              <a:effectLst/>
              <a:latin typeface="Arial" panose="020B0604020202020204" pitchFamily="34" charset="0"/>
              <a:ea typeface="+mn-ea"/>
              <a:cs typeface="Arial" panose="020B0604020202020204" pitchFamily="34" charset="0"/>
            </a:rPr>
            <a:t>&gt;&gt; </a:t>
          </a:r>
          <a:r>
            <a:rPr lang="en-GB" sz="1200" b="1" i="1">
              <a:solidFill>
                <a:schemeClr val="tx2">
                  <a:lumMod val="20000"/>
                  <a:lumOff val="80000"/>
                </a:schemeClr>
              </a:solidFill>
              <a:effectLst/>
              <a:latin typeface="Arial" panose="020B0604020202020204" pitchFamily="34" charset="0"/>
              <a:ea typeface="+mn-ea"/>
              <a:cs typeface="Arial" panose="020B0604020202020204" pitchFamily="34" charset="0"/>
            </a:rPr>
            <a:t>Significant progress </a:t>
          </a:r>
          <a:r>
            <a:rPr lang="en-GB" sz="1200" b="1">
              <a:solidFill>
                <a:schemeClr val="bg1"/>
              </a:solidFill>
              <a:effectLst/>
              <a:latin typeface="Arial" panose="020B0604020202020204" pitchFamily="34" charset="0"/>
              <a:ea typeface="+mn-ea"/>
              <a:cs typeface="Arial" panose="020B0604020202020204" pitchFamily="34" charset="0"/>
            </a:rPr>
            <a:t>- </a:t>
          </a:r>
          <a:r>
            <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rPr>
            <a:t>you have a number of successful interventions in place, supported by strong data to suggest the provision is working for your nurses and midwives. There is more that you can do to support nurses and midwives in this area, but on the whole the provision is satisfactory.</a:t>
          </a:r>
        </a:p>
        <a:p>
          <a:pPr fontAlgn="base"/>
          <a:endParaRPr lang="en-GB" sz="1200">
            <a:solidFill>
              <a:schemeClr val="bg1"/>
            </a:solidFill>
            <a:effectLst/>
            <a:latin typeface="Arial" panose="020B0604020202020204" pitchFamily="34" charset="0"/>
            <a:ea typeface="+mn-ea"/>
            <a:cs typeface="Arial" panose="020B0604020202020204" pitchFamily="34" charset="0"/>
          </a:endParaRPr>
        </a:p>
        <a:p>
          <a:pPr fontAlgn="base"/>
          <a:r>
            <a:rPr lang="en-GB" sz="1200" b="1" i="1">
              <a:solidFill>
                <a:schemeClr val="bg1"/>
              </a:solidFill>
              <a:effectLst/>
              <a:latin typeface="Arial" panose="020B0604020202020204" pitchFamily="34" charset="0"/>
              <a:ea typeface="+mn-ea"/>
              <a:cs typeface="Arial" panose="020B0604020202020204" pitchFamily="34" charset="0"/>
            </a:rPr>
            <a:t>&gt;&gt; </a:t>
          </a:r>
          <a:r>
            <a:rPr lang="en-GB" sz="1200" b="1" i="1">
              <a:solidFill>
                <a:schemeClr val="accent4">
                  <a:lumMod val="40000"/>
                  <a:lumOff val="60000"/>
                </a:schemeClr>
              </a:solidFill>
              <a:effectLst/>
              <a:latin typeface="Arial" panose="020B0604020202020204" pitchFamily="34" charset="0"/>
              <a:ea typeface="+mn-ea"/>
              <a:cs typeface="Arial" panose="020B0604020202020204" pitchFamily="34" charset="0"/>
            </a:rPr>
            <a:t>Low level of progress </a:t>
          </a:r>
          <a:r>
            <a:rPr lang="en-GB" sz="1200" b="1">
              <a:solidFill>
                <a:schemeClr val="bg1"/>
              </a:solidFill>
              <a:effectLst/>
              <a:latin typeface="Arial" panose="020B0604020202020204" pitchFamily="34" charset="0"/>
              <a:ea typeface="+mn-ea"/>
              <a:cs typeface="Arial" panose="020B0604020202020204" pitchFamily="34" charset="0"/>
            </a:rPr>
            <a:t>- </a:t>
          </a:r>
          <a:r>
            <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rPr>
            <a:t>you have started to look at required interventions and may have introduced a small number of these. You have low levels of data currently on the impact and this area needs building on further to become more effective.</a:t>
          </a:r>
        </a:p>
        <a:p>
          <a:pPr fontAlgn="base"/>
          <a:endParaRPr lang="en-GB" sz="1200" b="1" i="1">
            <a:solidFill>
              <a:schemeClr val="bg1"/>
            </a:solidFill>
            <a:effectLst/>
            <a:latin typeface="Calibri" panose="020F0502020204030204" pitchFamily="34" charset="0"/>
            <a:ea typeface="+mn-ea"/>
            <a:cs typeface="Times New Roman" panose="02020603050405020304" pitchFamily="18" charset="0"/>
          </a:endParaRPr>
        </a:p>
        <a:p>
          <a:pPr fontAlgn="base"/>
          <a:r>
            <a:rPr lang="en-GB" sz="1200" b="1" i="1">
              <a:solidFill>
                <a:schemeClr val="bg1"/>
              </a:solidFill>
              <a:effectLst/>
              <a:latin typeface="Arial" panose="020B0604020202020204" pitchFamily="34" charset="0"/>
              <a:ea typeface="+mn-ea"/>
              <a:cs typeface="Arial" panose="020B0604020202020204" pitchFamily="34" charset="0"/>
            </a:rPr>
            <a:t>&gt;&gt; </a:t>
          </a:r>
          <a:r>
            <a:rPr lang="en-GB" sz="1200" b="1" i="1">
              <a:solidFill>
                <a:schemeClr val="accent6">
                  <a:lumMod val="60000"/>
                  <a:lumOff val="40000"/>
                </a:schemeClr>
              </a:solidFill>
              <a:effectLst/>
              <a:latin typeface="Arial" panose="020B0604020202020204" pitchFamily="34" charset="0"/>
              <a:ea typeface="+mn-ea"/>
              <a:cs typeface="Arial" panose="020B0604020202020204" pitchFamily="34" charset="0"/>
            </a:rPr>
            <a:t>Not started </a:t>
          </a:r>
          <a:r>
            <a:rPr lang="en-GB" sz="1200" b="1">
              <a:solidFill>
                <a:schemeClr val="bg1"/>
              </a:solidFill>
              <a:effectLst/>
              <a:latin typeface="Arial" panose="020B0604020202020204" pitchFamily="34" charset="0"/>
              <a:ea typeface="+mn-ea"/>
              <a:cs typeface="Arial" panose="020B0604020202020204" pitchFamily="34" charset="0"/>
            </a:rPr>
            <a:t>- </a:t>
          </a:r>
          <a:r>
            <a:rPr lang="en-GB" sz="1200">
              <a:solidFill>
                <a:schemeClr val="bg1"/>
              </a:solidFill>
              <a:effectLst/>
              <a:latin typeface="Arial" panose="020B0604020202020204" pitchFamily="34" charset="0"/>
              <a:ea typeface="+mn-ea"/>
              <a:cs typeface="Arial" panose="020B0604020202020204" pitchFamily="34" charset="0"/>
            </a:rPr>
            <a:t>you have not started any work looking into this area</a:t>
          </a:r>
          <a:r>
            <a:rPr lang="en-GB" sz="1200" baseline="0">
              <a:solidFill>
                <a:schemeClr val="bg1"/>
              </a:solidFill>
              <a:effectLst/>
              <a:latin typeface="Arial" panose="020B0604020202020204" pitchFamily="34" charset="0"/>
              <a:ea typeface="+mn-ea"/>
              <a:cs typeface="Arial" panose="020B0604020202020204" pitchFamily="34" charset="0"/>
            </a:rPr>
            <a:t> and/or would welcome help to get started.</a:t>
          </a:r>
          <a:r>
            <a:rPr lang="en-GB" sz="1200">
              <a:solidFill>
                <a:schemeClr val="bg1"/>
              </a:solidFill>
              <a:effectLst/>
              <a:latin typeface="Arial" panose="020B0604020202020204" pitchFamily="34" charset="0"/>
              <a:ea typeface="+mn-ea"/>
              <a:cs typeface="Arial" panose="020B0604020202020204" pitchFamily="34" charset="0"/>
            </a:rPr>
            <a:t> </a:t>
          </a:r>
        </a:p>
        <a:p>
          <a:pPr fontAlgn="base"/>
          <a:endParaRPr lang="en-GB" sz="1200">
            <a:solidFill>
              <a:schemeClr val="bg1"/>
            </a:solidFill>
            <a:effectLst/>
            <a:latin typeface="Arial" panose="020B0604020202020204" pitchFamily="34" charset="0"/>
            <a:ea typeface="+mn-ea"/>
            <a:cs typeface="Arial" panose="020B0604020202020204" pitchFamily="34" charset="0"/>
          </a:endParaRPr>
        </a:p>
        <a:p>
          <a:pPr fontAlgn="base"/>
          <a:r>
            <a:rPr lang="en-GB" sz="1200" b="1" i="1">
              <a:solidFill>
                <a:schemeClr val="bg1"/>
              </a:solidFill>
              <a:effectLst/>
              <a:latin typeface="Arial" panose="020B0604020202020204" pitchFamily="34" charset="0"/>
              <a:ea typeface="+mn-ea"/>
              <a:cs typeface="Arial" panose="020B0604020202020204" pitchFamily="34" charset="0"/>
            </a:rPr>
            <a:t>&gt;&gt; </a:t>
          </a:r>
          <a:r>
            <a:rPr lang="en-GB" sz="1200" b="1" i="1">
              <a:solidFill>
                <a:schemeClr val="bg1">
                  <a:lumMod val="85000"/>
                </a:schemeClr>
              </a:solidFill>
              <a:effectLst/>
              <a:latin typeface="Arial" panose="020B0604020202020204" pitchFamily="34" charset="0"/>
              <a:ea typeface="+mn-ea"/>
              <a:cs typeface="Arial" panose="020B0604020202020204" pitchFamily="34" charset="0"/>
            </a:rPr>
            <a:t>Not applicable </a:t>
          </a:r>
          <a:r>
            <a:rPr lang="en-GB" sz="1200" b="1">
              <a:solidFill>
                <a:schemeClr val="bg1"/>
              </a:solidFill>
              <a:effectLst/>
              <a:latin typeface="Arial" panose="020B0604020202020204" pitchFamily="34" charset="0"/>
              <a:ea typeface="+mn-ea"/>
              <a:cs typeface="Arial" panose="020B0604020202020204" pitchFamily="34" charset="0"/>
            </a:rPr>
            <a:t>- </a:t>
          </a:r>
          <a:r>
            <a:rPr lang="en-GB" sz="1200">
              <a:solidFill>
                <a:schemeClr val="bg1"/>
              </a:solidFill>
              <a:effectLst/>
              <a:latin typeface="Arial" panose="020B0604020202020204" pitchFamily="34" charset="0"/>
              <a:ea typeface="+mn-ea"/>
              <a:cs typeface="Arial" panose="020B0604020202020204" pitchFamily="34" charset="0"/>
            </a:rPr>
            <a:t>this area is not applicable to your organisation / it is not relevant to your context. Scoring 'Not applicable' will remove this question from the scoring and therefore not affect your results in the dashboard.  </a:t>
          </a:r>
        </a:p>
        <a:p>
          <a:pPr fontAlgn="base"/>
          <a:endParaRPr lang="en-GB" sz="1200">
            <a:solidFill>
              <a:schemeClr val="bg1"/>
            </a:solidFill>
            <a:effectLst/>
            <a:latin typeface="Arial" panose="020B0604020202020204" pitchFamily="34" charset="0"/>
            <a:ea typeface="+mn-ea"/>
            <a:cs typeface="Arial" panose="020B0604020202020204" pitchFamily="34" charset="0"/>
          </a:endParaRPr>
        </a:p>
        <a:p>
          <a:pPr>
            <a:lnSpc>
              <a:spcPct val="107000"/>
            </a:lnSpc>
            <a:spcAft>
              <a:spcPts val="800"/>
            </a:spcAft>
          </a:pPr>
          <a:r>
            <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rPr>
            <a:t>It is important to use the tool in the context of your organisation and identify what good looks like for your organisational circumstances. The tool is designed to be flexible to allow you to tailor it to your unique situation. No health or care organisation is the same.   </a:t>
          </a:r>
        </a:p>
        <a:p>
          <a:pPr>
            <a:lnSpc>
              <a:spcPct val="107000"/>
            </a:lnSpc>
            <a:spcAft>
              <a:spcPts val="800"/>
            </a:spcAft>
          </a:pPr>
          <a:r>
            <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rPr>
            <a:t>It's up to you to identify the most appropriate sources of evidence and data when rating each element. However, the</a:t>
          </a:r>
          <a:r>
            <a:rPr lang="en-GB" sz="1200" baseline="0">
              <a:solidFill>
                <a:schemeClr val="bg1"/>
              </a:solidFill>
              <a:effectLst/>
              <a:latin typeface="Arial" panose="020B0604020202020204" pitchFamily="34" charset="0"/>
              <a:ea typeface="Calibri" panose="020F0502020204030204" pitchFamily="34" charset="0"/>
              <a:cs typeface="Arial" panose="020B0604020202020204" pitchFamily="34" charset="0"/>
            </a:rPr>
            <a:t> annual staff survey and quarterly </a:t>
          </a:r>
          <a:r>
            <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rPr>
            <a:t>employee engagement scores will provide a</a:t>
          </a:r>
          <a:r>
            <a:rPr lang="en-GB" sz="1200" baseline="0">
              <a:solidFill>
                <a:schemeClr val="bg1"/>
              </a:solidFill>
              <a:effectLst/>
              <a:latin typeface="Arial" panose="020B0604020202020204" pitchFamily="34" charset="0"/>
              <a:ea typeface="Calibri" panose="020F0502020204030204" pitchFamily="34" charset="0"/>
              <a:cs typeface="Arial" panose="020B0604020202020204" pitchFamily="34" charset="0"/>
            </a:rPr>
            <a:t> strong </a:t>
          </a:r>
          <a:r>
            <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rPr>
            <a:t>source of evidence. There is no requirement to enter any data, but it is best practice to comment on your sources of evidence, and what they are telling you, to support your rating and any subsequent actions.  Suggestions have been included for you to consider as you complete the tool. </a:t>
          </a:r>
        </a:p>
        <a:p>
          <a:pPr>
            <a:lnSpc>
              <a:spcPct val="107000"/>
            </a:lnSpc>
            <a:spcAft>
              <a:spcPts val="800"/>
            </a:spcAft>
          </a:pPr>
          <a:r>
            <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rPr>
            <a:t>Relevant questions from the NHS Staff Survey have been mapped to each element of the People Promise and these are likely to be an important source of evidence and comparative</a:t>
          </a:r>
          <a:r>
            <a:rPr lang="en-GB" sz="1200" baseline="0">
              <a:solidFill>
                <a:schemeClr val="bg1"/>
              </a:solidFill>
              <a:effectLst/>
              <a:latin typeface="Arial" panose="020B0604020202020204" pitchFamily="34" charset="0"/>
              <a:ea typeface="Calibri" panose="020F0502020204030204" pitchFamily="34" charset="0"/>
              <a:cs typeface="Arial" panose="020B0604020202020204" pitchFamily="34" charset="0"/>
            </a:rPr>
            <a:t> data (e.g., the nursing staff results). T</a:t>
          </a:r>
          <a:r>
            <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rPr>
            <a:t>hese are provided in a separate document.</a:t>
          </a:r>
        </a:p>
        <a:p>
          <a:pPr>
            <a:lnSpc>
              <a:spcPct val="107000"/>
            </a:lnSpc>
            <a:spcAft>
              <a:spcPts val="800"/>
            </a:spcAft>
          </a:pPr>
          <a:r>
            <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rPr>
            <a:t>On the tool, you can also record current strengths, areas for improvement and actions as you progress to help you plan your next steps. </a:t>
          </a:r>
        </a:p>
        <a:p>
          <a:pPr>
            <a:lnSpc>
              <a:spcPct val="107000"/>
            </a:lnSpc>
            <a:spcAft>
              <a:spcPts val="800"/>
            </a:spcAft>
          </a:pPr>
          <a:r>
            <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rPr>
            <a:t>The dashboard tab will show you a summary of your results and includes space to develop a list of key actions.  </a:t>
          </a:r>
          <a:r>
            <a:rPr lang="en-GB" sz="1200" kern="1200">
              <a:solidFill>
                <a:schemeClr val="bg1"/>
              </a:solidFill>
              <a:effectLst/>
              <a:latin typeface="Arial" panose="020B0604020202020204" pitchFamily="34" charset="0"/>
              <a:ea typeface="Calibri" panose="020F0502020204030204" pitchFamily="34" charset="0"/>
              <a:cs typeface="Arial" panose="020B0604020202020204" pitchFamily="34" charset="0"/>
            </a:rPr>
            <a:t>You may wish to use this information to support your local evidence-based retention improvement plans.</a:t>
          </a:r>
          <a:endPar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endParaRPr>
        </a:p>
        <a:p>
          <a:pPr>
            <a:lnSpc>
              <a:spcPct val="107000"/>
            </a:lnSpc>
            <a:spcAft>
              <a:spcPts val="800"/>
            </a:spcAft>
          </a:pPr>
          <a:r>
            <a:rPr lang="en-GB" sz="1200" b="1">
              <a:solidFill>
                <a:schemeClr val="bg1"/>
              </a:solidFill>
              <a:effectLst/>
              <a:latin typeface="Arial" panose="020B0604020202020204" pitchFamily="34" charset="0"/>
              <a:ea typeface="Calibri" panose="020F0502020204030204" pitchFamily="34" charset="0"/>
              <a:cs typeface="Arial" panose="020B0604020202020204" pitchFamily="34" charset="0"/>
            </a:rPr>
            <a:t>Who should use the tool?</a:t>
          </a:r>
          <a:endPar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endParaRPr>
        </a:p>
        <a:p>
          <a:pPr>
            <a:lnSpc>
              <a:spcPct val="107000"/>
            </a:lnSpc>
            <a:spcAft>
              <a:spcPts val="800"/>
            </a:spcAft>
          </a:pPr>
          <a:r>
            <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rPr>
            <a:t>The tool can be used by anyone with responsibility for the retention of nurses and midwives, for example the senior lead for nursing and midwifery retention. We recommend completing the tool with your nursing and midwifery retention steering group (or equivalent) and involving a diverse range of colleagues to achieve best practice. </a:t>
          </a:r>
        </a:p>
        <a:p>
          <a:pPr>
            <a:lnSpc>
              <a:spcPct val="107000"/>
            </a:lnSpc>
            <a:spcAft>
              <a:spcPts val="800"/>
            </a:spcAft>
          </a:pPr>
          <a:r>
            <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rPr>
            <a:t>We know that your approach to retention will be constantly evolving based on the latest data and insights on key areas of challenge and learnings on what works. To measure progress, we recommend revisiting this tool every 6-12 months. </a:t>
          </a:r>
        </a:p>
        <a:p>
          <a:pPr>
            <a:lnSpc>
              <a:spcPct val="107000"/>
            </a:lnSpc>
            <a:spcAft>
              <a:spcPts val="800"/>
            </a:spcAft>
          </a:pPr>
          <a:r>
            <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rPr>
            <a:t> If you have any questions about the tool, please contact england.lookingafterourpeople@nhs.net </a:t>
          </a:r>
        </a:p>
        <a:p>
          <a:pPr fontAlgn="base"/>
          <a:endParaRPr lang="en-GB" sz="1200">
            <a:solidFill>
              <a:schemeClr val="bg1"/>
            </a:solidFill>
            <a:effectLst/>
            <a:latin typeface="Arial" panose="020B0604020202020204" pitchFamily="34" charset="0"/>
            <a:ea typeface="+mn-ea"/>
            <a:cs typeface="Arial" panose="020B0604020202020204" pitchFamily="34" charset="0"/>
          </a:endParaRPr>
        </a:p>
        <a:p>
          <a:pPr algn="l"/>
          <a:endParaRPr lang="en-GB" sz="1600" b="1" baseline="0">
            <a:solidFill>
              <a:schemeClr val="bg1"/>
            </a:solidFill>
            <a:latin typeface="Arial" panose="020B0604020202020204" pitchFamily="34" charset="0"/>
            <a:cs typeface="Arial" panose="020B0604020202020204" pitchFamily="34" charset="0"/>
          </a:endParaRPr>
        </a:p>
      </xdr:txBody>
    </xdr:sp>
    <xdr:clientData/>
  </xdr:oneCellAnchor>
  <xdr:twoCellAnchor editAs="oneCell">
    <xdr:from>
      <xdr:col>30</xdr:col>
      <xdr:colOff>0</xdr:colOff>
      <xdr:row>10</xdr:row>
      <xdr:rowOff>88639</xdr:rowOff>
    </xdr:from>
    <xdr:to>
      <xdr:col>32</xdr:col>
      <xdr:colOff>312763</xdr:colOff>
      <xdr:row>13</xdr:row>
      <xdr:rowOff>12099</xdr:rowOff>
    </xdr:to>
    <xdr:pic>
      <xdr:nvPicPr>
        <xdr:cNvPr id="2" name="Picture 1">
          <a:extLst>
            <a:ext uri="{FF2B5EF4-FFF2-40B4-BE49-F238E27FC236}">
              <a16:creationId xmlns:a16="http://schemas.microsoft.com/office/drawing/2014/main" id="{0A8AF49B-97B0-46DF-9A77-83200B57940E}"/>
            </a:ext>
          </a:extLst>
        </xdr:cNvPr>
        <xdr:cNvPicPr>
          <a:picLocks noChangeAspect="1"/>
        </xdr:cNvPicPr>
      </xdr:nvPicPr>
      <xdr:blipFill>
        <a:blip xmlns:r="http://schemas.openxmlformats.org/officeDocument/2006/relationships" r:embed="rId3"/>
        <a:stretch>
          <a:fillRect/>
        </a:stretch>
      </xdr:blipFill>
      <xdr:spPr>
        <a:xfrm>
          <a:off x="16249650" y="260089"/>
          <a:ext cx="1493863" cy="6187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164782</xdr:colOff>
      <xdr:row>13</xdr:row>
      <xdr:rowOff>198120</xdr:rowOff>
    </xdr:from>
    <xdr:to>
      <xdr:col>29</xdr:col>
      <xdr:colOff>734032</xdr:colOff>
      <xdr:row>55</xdr:row>
      <xdr:rowOff>146107</xdr:rowOff>
    </xdr:to>
    <xdr:graphicFrame macro="">
      <xdr:nvGraphicFramePr>
        <xdr:cNvPr id="24" name="Chart 23">
          <a:extLst>
            <a:ext uri="{FF2B5EF4-FFF2-40B4-BE49-F238E27FC236}">
              <a16:creationId xmlns:a16="http://schemas.microsoft.com/office/drawing/2014/main" id="{951A30E9-9A0F-4C4E-9090-80D8A42B25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464820</xdr:colOff>
      <xdr:row>39</xdr:row>
      <xdr:rowOff>28142</xdr:rowOff>
    </xdr:from>
    <xdr:to>
      <xdr:col>29</xdr:col>
      <xdr:colOff>579555</xdr:colOff>
      <xdr:row>39</xdr:row>
      <xdr:rowOff>28142</xdr:rowOff>
    </xdr:to>
    <xdr:cxnSp macro="">
      <xdr:nvCxnSpPr>
        <xdr:cNvPr id="41" name="Straight Connector 40">
          <a:extLst>
            <a:ext uri="{FF2B5EF4-FFF2-40B4-BE49-F238E27FC236}">
              <a16:creationId xmlns:a16="http://schemas.microsoft.com/office/drawing/2014/main" id="{550981DA-237E-4C98-B80C-060331334AFC}"/>
            </a:ext>
          </a:extLst>
        </xdr:cNvPr>
        <xdr:cNvCxnSpPr/>
      </xdr:nvCxnSpPr>
      <xdr:spPr>
        <a:xfrm flipV="1">
          <a:off x="2012633" y="11458142"/>
          <a:ext cx="14187922" cy="0"/>
        </a:xfrm>
        <a:prstGeom prst="line">
          <a:avLst/>
        </a:prstGeom>
        <a:ln w="38100">
          <a:solidFill>
            <a:schemeClr val="accent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441004</xdr:colOff>
      <xdr:row>24</xdr:row>
      <xdr:rowOff>209203</xdr:rowOff>
    </xdr:from>
    <xdr:to>
      <xdr:col>29</xdr:col>
      <xdr:colOff>559549</xdr:colOff>
      <xdr:row>24</xdr:row>
      <xdr:rowOff>209203</xdr:rowOff>
    </xdr:to>
    <xdr:cxnSp macro="">
      <xdr:nvCxnSpPr>
        <xdr:cNvPr id="42" name="Straight Connector 41">
          <a:extLst>
            <a:ext uri="{FF2B5EF4-FFF2-40B4-BE49-F238E27FC236}">
              <a16:creationId xmlns:a16="http://schemas.microsoft.com/office/drawing/2014/main" id="{434D5F21-9D9F-4819-8193-2154EB921586}"/>
            </a:ext>
          </a:extLst>
        </xdr:cNvPr>
        <xdr:cNvCxnSpPr/>
      </xdr:nvCxnSpPr>
      <xdr:spPr>
        <a:xfrm>
          <a:off x="1988817" y="7757766"/>
          <a:ext cx="14191732" cy="0"/>
        </a:xfrm>
        <a:prstGeom prst="line">
          <a:avLst/>
        </a:prstGeom>
        <a:ln w="38100">
          <a:solidFill>
            <a:schemeClr val="accent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464817</xdr:colOff>
      <xdr:row>30</xdr:row>
      <xdr:rowOff>490532</xdr:rowOff>
    </xdr:from>
    <xdr:to>
      <xdr:col>29</xdr:col>
      <xdr:colOff>598812</xdr:colOff>
      <xdr:row>30</xdr:row>
      <xdr:rowOff>490532</xdr:rowOff>
    </xdr:to>
    <xdr:cxnSp macro="">
      <xdr:nvCxnSpPr>
        <xdr:cNvPr id="43" name="Straight Connector 42">
          <a:extLst>
            <a:ext uri="{FF2B5EF4-FFF2-40B4-BE49-F238E27FC236}">
              <a16:creationId xmlns:a16="http://schemas.microsoft.com/office/drawing/2014/main" id="{A877C0B7-A047-4AA7-A384-91CB50EB6181}"/>
            </a:ext>
          </a:extLst>
        </xdr:cNvPr>
        <xdr:cNvCxnSpPr/>
      </xdr:nvCxnSpPr>
      <xdr:spPr>
        <a:xfrm flipV="1">
          <a:off x="2012630" y="9610720"/>
          <a:ext cx="14207182" cy="0"/>
        </a:xfrm>
        <a:prstGeom prst="line">
          <a:avLst/>
        </a:prstGeom>
        <a:ln w="38100">
          <a:solidFill>
            <a:schemeClr val="accent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900545</xdr:colOff>
      <xdr:row>15</xdr:row>
      <xdr:rowOff>172054</xdr:rowOff>
    </xdr:from>
    <xdr:to>
      <xdr:col>29</xdr:col>
      <xdr:colOff>1164560</xdr:colOff>
      <xdr:row>24</xdr:row>
      <xdr:rowOff>69272</xdr:rowOff>
    </xdr:to>
    <xdr:sp macro="" textlink="">
      <xdr:nvSpPr>
        <xdr:cNvPr id="44" name="Right Brace 43">
          <a:extLst>
            <a:ext uri="{FF2B5EF4-FFF2-40B4-BE49-F238E27FC236}">
              <a16:creationId xmlns:a16="http://schemas.microsoft.com/office/drawing/2014/main" id="{1E79ACEE-873C-4023-B357-489A6F339D8B}"/>
            </a:ext>
          </a:extLst>
        </xdr:cNvPr>
        <xdr:cNvSpPr/>
      </xdr:nvSpPr>
      <xdr:spPr>
        <a:xfrm>
          <a:off x="17560636" y="12138918"/>
          <a:ext cx="264015" cy="1767581"/>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29</xdr:col>
      <xdr:colOff>833438</xdr:colOff>
      <xdr:row>24</xdr:row>
      <xdr:rowOff>207820</xdr:rowOff>
    </xdr:from>
    <xdr:to>
      <xdr:col>29</xdr:col>
      <xdr:colOff>1179456</xdr:colOff>
      <xdr:row>31</xdr:row>
      <xdr:rowOff>1</xdr:rowOff>
    </xdr:to>
    <xdr:sp macro="" textlink="">
      <xdr:nvSpPr>
        <xdr:cNvPr id="45" name="Right Brace 44">
          <a:extLst>
            <a:ext uri="{FF2B5EF4-FFF2-40B4-BE49-F238E27FC236}">
              <a16:creationId xmlns:a16="http://schemas.microsoft.com/office/drawing/2014/main" id="{D4BDDF63-C870-4850-B1C9-DB2BE60826EA}"/>
            </a:ext>
          </a:extLst>
        </xdr:cNvPr>
        <xdr:cNvSpPr/>
      </xdr:nvSpPr>
      <xdr:spPr>
        <a:xfrm>
          <a:off x="16454438" y="7756383"/>
          <a:ext cx="346018" cy="186386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29</xdr:col>
      <xdr:colOff>785812</xdr:colOff>
      <xdr:row>31</xdr:row>
      <xdr:rowOff>166687</xdr:rowOff>
    </xdr:from>
    <xdr:to>
      <xdr:col>29</xdr:col>
      <xdr:colOff>1200583</xdr:colOff>
      <xdr:row>38</xdr:row>
      <xdr:rowOff>333374</xdr:rowOff>
    </xdr:to>
    <xdr:sp macro="" textlink="">
      <xdr:nvSpPr>
        <xdr:cNvPr id="46" name="Right Brace 45">
          <a:extLst>
            <a:ext uri="{FF2B5EF4-FFF2-40B4-BE49-F238E27FC236}">
              <a16:creationId xmlns:a16="http://schemas.microsoft.com/office/drawing/2014/main" id="{72D0B9D1-D3A2-461D-A2D1-359A522A07E1}"/>
            </a:ext>
          </a:extLst>
        </xdr:cNvPr>
        <xdr:cNvSpPr/>
      </xdr:nvSpPr>
      <xdr:spPr>
        <a:xfrm>
          <a:off x="16406812" y="9786937"/>
          <a:ext cx="414771" cy="16192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29</xdr:col>
      <xdr:colOff>833438</xdr:colOff>
      <xdr:row>39</xdr:row>
      <xdr:rowOff>166687</xdr:rowOff>
    </xdr:from>
    <xdr:to>
      <xdr:col>29</xdr:col>
      <xdr:colOff>1200584</xdr:colOff>
      <xdr:row>49</xdr:row>
      <xdr:rowOff>130926</xdr:rowOff>
    </xdr:to>
    <xdr:sp macro="" textlink="">
      <xdr:nvSpPr>
        <xdr:cNvPr id="47" name="Right Brace 46">
          <a:extLst>
            <a:ext uri="{FF2B5EF4-FFF2-40B4-BE49-F238E27FC236}">
              <a16:creationId xmlns:a16="http://schemas.microsoft.com/office/drawing/2014/main" id="{F3B5EADB-77A7-4CC5-BFC6-68F34E1ADC19}"/>
            </a:ext>
          </a:extLst>
        </xdr:cNvPr>
        <xdr:cNvSpPr/>
      </xdr:nvSpPr>
      <xdr:spPr>
        <a:xfrm>
          <a:off x="16454438" y="11596687"/>
          <a:ext cx="367146" cy="2035927"/>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3343275</xdr:colOff>
      <xdr:row>4</xdr:row>
      <xdr:rowOff>182563</xdr:rowOff>
    </xdr:from>
    <xdr:to>
      <xdr:col>6</xdr:col>
      <xdr:colOff>788191</xdr:colOff>
      <xdr:row>4</xdr:row>
      <xdr:rowOff>1843088</xdr:rowOff>
    </xdr:to>
    <xdr:sp macro="" textlink="">
      <xdr:nvSpPr>
        <xdr:cNvPr id="5" name="Rectangular Callout 4">
          <a:extLst>
            <a:ext uri="{FF2B5EF4-FFF2-40B4-BE49-F238E27FC236}">
              <a16:creationId xmlns:a16="http://schemas.microsoft.com/office/drawing/2014/main" id="{00000000-0008-0000-0300-000005000000}"/>
            </a:ext>
          </a:extLst>
        </xdr:cNvPr>
        <xdr:cNvSpPr/>
      </xdr:nvSpPr>
      <xdr:spPr>
        <a:xfrm>
          <a:off x="11927681" y="1135063"/>
          <a:ext cx="2540791" cy="1660525"/>
        </a:xfrm>
        <a:prstGeom prst="wedgeRectCallout">
          <a:avLst>
            <a:gd name="adj1" fmla="val -60115"/>
            <a:gd name="adj2" fmla="val 20146"/>
          </a:avLst>
        </a:prstGeom>
        <a:solidFill>
          <a:srgbClr val="42556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800">
              <a:latin typeface="Arial" panose="020B0604020202020204" pitchFamily="34" charset="0"/>
              <a:cs typeface="Arial" panose="020B0604020202020204" pitchFamily="34" charset="0"/>
            </a:rPr>
            <a:t>Click on the</a:t>
          </a:r>
          <a:r>
            <a:rPr lang="en-GB" sz="1800" baseline="0">
              <a:latin typeface="Arial" panose="020B0604020202020204" pitchFamily="34" charset="0"/>
              <a:cs typeface="Arial" panose="020B0604020202020204" pitchFamily="34" charset="0"/>
            </a:rPr>
            <a:t> boxes in the 'RAG status' column and select an option from the drop down menu</a:t>
          </a:r>
          <a:endParaRPr lang="en-GB" sz="1800">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51594</xdr:colOff>
      <xdr:row>4</xdr:row>
      <xdr:rowOff>92075</xdr:rowOff>
    </xdr:from>
    <xdr:to>
      <xdr:col>6</xdr:col>
      <xdr:colOff>1177925</xdr:colOff>
      <xdr:row>4</xdr:row>
      <xdr:rowOff>1368425</xdr:rowOff>
    </xdr:to>
    <xdr:sp macro="" textlink="">
      <xdr:nvSpPr>
        <xdr:cNvPr id="5" name="Rectangular Callout 4">
          <a:extLst>
            <a:ext uri="{FF2B5EF4-FFF2-40B4-BE49-F238E27FC236}">
              <a16:creationId xmlns:a16="http://schemas.microsoft.com/office/drawing/2014/main" id="{00000000-0008-0000-0500-000005000000}"/>
            </a:ext>
          </a:extLst>
        </xdr:cNvPr>
        <xdr:cNvSpPr/>
      </xdr:nvSpPr>
      <xdr:spPr>
        <a:xfrm>
          <a:off x="12588875" y="1068388"/>
          <a:ext cx="3424238" cy="1276350"/>
        </a:xfrm>
        <a:prstGeom prst="wedgeRectCallout">
          <a:avLst>
            <a:gd name="adj1" fmla="val -60115"/>
            <a:gd name="adj2" fmla="val 20146"/>
          </a:avLst>
        </a:prstGeom>
        <a:solidFill>
          <a:srgbClr val="42556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800"/>
            <a:t>Click on the</a:t>
          </a:r>
          <a:r>
            <a:rPr lang="en-GB" sz="1800" baseline="0"/>
            <a:t> boxes in the 'RAG status' column and select an option from the drop down menu</a:t>
          </a:r>
          <a:endParaRPr lang="en-GB" sz="1800"/>
        </a:p>
      </xdr:txBody>
    </xdr:sp>
    <xdr:clientData/>
  </xdr:twoCellAnchor>
  <xdr:twoCellAnchor>
    <xdr:from>
      <xdr:col>3</xdr:col>
      <xdr:colOff>5238750</xdr:colOff>
      <xdr:row>6</xdr:row>
      <xdr:rowOff>942975</xdr:rowOff>
    </xdr:from>
    <xdr:to>
      <xdr:col>3</xdr:col>
      <xdr:colOff>5972175</xdr:colOff>
      <xdr:row>6</xdr:row>
      <xdr:rowOff>1209674</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5F235446-13AC-49B0-AC4B-30A44BABCC81}"/>
            </a:ext>
          </a:extLst>
        </xdr:cNvPr>
        <xdr:cNvSpPr/>
      </xdr:nvSpPr>
      <xdr:spPr>
        <a:xfrm>
          <a:off x="10963275" y="7505700"/>
          <a:ext cx="733425" cy="2666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6086314</xdr:colOff>
      <xdr:row>11</xdr:row>
      <xdr:rowOff>548898</xdr:rowOff>
    </xdr:from>
    <xdr:to>
      <xdr:col>3</xdr:col>
      <xdr:colOff>8863094</xdr:colOff>
      <xdr:row>11</xdr:row>
      <xdr:rowOff>871780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A1AE2FC-1E86-4F96-9301-61073E56B6D4}"/>
            </a:ext>
          </a:extLst>
        </xdr:cNvPr>
        <xdr:cNvSpPr/>
      </xdr:nvSpPr>
      <xdr:spPr>
        <a:xfrm>
          <a:off x="11817458" y="11575296"/>
          <a:ext cx="2776780" cy="3228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24862</xdr:colOff>
      <xdr:row>11</xdr:row>
      <xdr:rowOff>1781821</xdr:rowOff>
    </xdr:from>
    <xdr:to>
      <xdr:col>3</xdr:col>
      <xdr:colOff>7587712</xdr:colOff>
      <xdr:row>11</xdr:row>
      <xdr:rowOff>2195594</xdr:rowOff>
    </xdr:to>
    <xdr:sp macro="" textlink="">
      <xdr:nvSpPr>
        <xdr:cNvPr id="7" name="Rectangle 6">
          <a:hlinkClick xmlns:r="http://schemas.openxmlformats.org/officeDocument/2006/relationships" r:id="rId3"/>
          <a:extLst>
            <a:ext uri="{FF2B5EF4-FFF2-40B4-BE49-F238E27FC236}">
              <a16:creationId xmlns:a16="http://schemas.microsoft.com/office/drawing/2014/main" id="{0FAFB07F-1084-44D8-B754-5E52F9E6A387}"/>
            </a:ext>
          </a:extLst>
        </xdr:cNvPr>
        <xdr:cNvSpPr/>
      </xdr:nvSpPr>
      <xdr:spPr>
        <a:xfrm>
          <a:off x="5756006" y="12340041"/>
          <a:ext cx="7562850" cy="4137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1704975</xdr:colOff>
      <xdr:row>11</xdr:row>
      <xdr:rowOff>1371600</xdr:rowOff>
    </xdr:from>
    <xdr:to>
      <xdr:col>3</xdr:col>
      <xdr:colOff>2876550</xdr:colOff>
      <xdr:row>11</xdr:row>
      <xdr:rowOff>1514475</xdr:rowOff>
    </xdr:to>
    <xdr:sp macro="" textlink="">
      <xdr:nvSpPr>
        <xdr:cNvPr id="2" name="Rectangle 1">
          <a:hlinkClick xmlns:r="http://schemas.openxmlformats.org/officeDocument/2006/relationships" r:id="rId4"/>
          <a:extLst>
            <a:ext uri="{FF2B5EF4-FFF2-40B4-BE49-F238E27FC236}">
              <a16:creationId xmlns:a16="http://schemas.microsoft.com/office/drawing/2014/main" id="{4BCDDB48-FA6F-49B2-8965-5B3AE9A05A50}"/>
            </a:ext>
          </a:extLst>
        </xdr:cNvPr>
        <xdr:cNvSpPr/>
      </xdr:nvSpPr>
      <xdr:spPr>
        <a:xfrm>
          <a:off x="5791200" y="13144500"/>
          <a:ext cx="1171575" cy="142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2933700</xdr:colOff>
      <xdr:row>11</xdr:row>
      <xdr:rowOff>1352550</xdr:rowOff>
    </xdr:from>
    <xdr:to>
      <xdr:col>3</xdr:col>
      <xdr:colOff>5000625</xdr:colOff>
      <xdr:row>11</xdr:row>
      <xdr:rowOff>1552575</xdr:rowOff>
    </xdr:to>
    <xdr:sp macro="" textlink="">
      <xdr:nvSpPr>
        <xdr:cNvPr id="8" name="Rectangle 7">
          <a:hlinkClick xmlns:r="http://schemas.openxmlformats.org/officeDocument/2006/relationships" r:id="rId5"/>
          <a:extLst>
            <a:ext uri="{FF2B5EF4-FFF2-40B4-BE49-F238E27FC236}">
              <a16:creationId xmlns:a16="http://schemas.microsoft.com/office/drawing/2014/main" id="{6A7E7C39-E7A6-4E16-9522-9D1CCFFCFD76}"/>
            </a:ext>
          </a:extLst>
        </xdr:cNvPr>
        <xdr:cNvSpPr/>
      </xdr:nvSpPr>
      <xdr:spPr>
        <a:xfrm>
          <a:off x="7019925" y="13125450"/>
          <a:ext cx="206692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1841500</xdr:colOff>
      <xdr:row>13</xdr:row>
      <xdr:rowOff>2730500</xdr:rowOff>
    </xdr:from>
    <xdr:to>
      <xdr:col>3</xdr:col>
      <xdr:colOff>5429250</xdr:colOff>
      <xdr:row>13</xdr:row>
      <xdr:rowOff>2889250</xdr:rowOff>
    </xdr:to>
    <xdr:sp macro="" textlink="">
      <xdr:nvSpPr>
        <xdr:cNvPr id="6" name="Rectangle 5">
          <a:hlinkClick xmlns:r="http://schemas.openxmlformats.org/officeDocument/2006/relationships" r:id="rId6"/>
          <a:extLst>
            <a:ext uri="{FF2B5EF4-FFF2-40B4-BE49-F238E27FC236}">
              <a16:creationId xmlns:a16="http://schemas.microsoft.com/office/drawing/2014/main" id="{D73FA1FE-D53B-43A9-825A-FE18F3BF2D56}"/>
            </a:ext>
          </a:extLst>
        </xdr:cNvPr>
        <xdr:cNvSpPr/>
      </xdr:nvSpPr>
      <xdr:spPr>
        <a:xfrm>
          <a:off x="5926667" y="20552833"/>
          <a:ext cx="3587750" cy="158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42333</xdr:colOff>
      <xdr:row>13</xdr:row>
      <xdr:rowOff>3100917</xdr:rowOff>
    </xdr:from>
    <xdr:to>
      <xdr:col>3</xdr:col>
      <xdr:colOff>3471333</xdr:colOff>
      <xdr:row>13</xdr:row>
      <xdr:rowOff>3291417</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4A7E4CD6-A09D-49F8-B69A-B4E8C53DE00F}"/>
            </a:ext>
          </a:extLst>
        </xdr:cNvPr>
        <xdr:cNvSpPr/>
      </xdr:nvSpPr>
      <xdr:spPr>
        <a:xfrm>
          <a:off x="4127500" y="20923250"/>
          <a:ext cx="342900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1100666</xdr:colOff>
      <xdr:row>13</xdr:row>
      <xdr:rowOff>190500</xdr:rowOff>
    </xdr:from>
    <xdr:to>
      <xdr:col>3</xdr:col>
      <xdr:colOff>3587750</xdr:colOff>
      <xdr:row>13</xdr:row>
      <xdr:rowOff>465667</xdr:rowOff>
    </xdr:to>
    <xdr:sp macro="" textlink="">
      <xdr:nvSpPr>
        <xdr:cNvPr id="10" name="Rectangle 9">
          <a:extLst>
            <a:ext uri="{FF2B5EF4-FFF2-40B4-BE49-F238E27FC236}">
              <a16:creationId xmlns:a16="http://schemas.microsoft.com/office/drawing/2014/main" id="{E9FD1B0B-B1CB-4590-9EB9-C66F94DCFA45}"/>
            </a:ext>
          </a:extLst>
        </xdr:cNvPr>
        <xdr:cNvSpPr/>
      </xdr:nvSpPr>
      <xdr:spPr>
        <a:xfrm>
          <a:off x="5185833" y="18012833"/>
          <a:ext cx="2487084" cy="27516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232887</xdr:colOff>
      <xdr:row>4</xdr:row>
      <xdr:rowOff>64294</xdr:rowOff>
    </xdr:from>
    <xdr:to>
      <xdr:col>4</xdr:col>
      <xdr:colOff>2747963</xdr:colOff>
      <xdr:row>5</xdr:row>
      <xdr:rowOff>651668</xdr:rowOff>
    </xdr:to>
    <xdr:sp macro="" textlink="">
      <xdr:nvSpPr>
        <xdr:cNvPr id="8" name="Rectangular Callout 7">
          <a:extLst>
            <a:ext uri="{FF2B5EF4-FFF2-40B4-BE49-F238E27FC236}">
              <a16:creationId xmlns:a16="http://schemas.microsoft.com/office/drawing/2014/main" id="{00000000-0008-0000-0400-000008000000}"/>
            </a:ext>
          </a:extLst>
        </xdr:cNvPr>
        <xdr:cNvSpPr/>
      </xdr:nvSpPr>
      <xdr:spPr>
        <a:xfrm>
          <a:off x="16723043" y="1362075"/>
          <a:ext cx="2515076" cy="1420812"/>
        </a:xfrm>
        <a:prstGeom prst="wedgeRectCallout">
          <a:avLst>
            <a:gd name="adj1" fmla="val -60115"/>
            <a:gd name="adj2" fmla="val 20146"/>
          </a:avLst>
        </a:prstGeom>
        <a:solidFill>
          <a:srgbClr val="42556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800"/>
            <a:t>Click on the</a:t>
          </a:r>
          <a:r>
            <a:rPr lang="en-GB" sz="1800" baseline="0"/>
            <a:t> boxes in the 'RAG status' column and select an option from the drop down menu</a:t>
          </a:r>
          <a:endParaRPr lang="en-GB" sz="1800"/>
        </a:p>
      </xdr:txBody>
    </xdr:sp>
    <xdr:clientData/>
  </xdr:twoCellAnchor>
  <xdr:twoCellAnchor>
    <xdr:from>
      <xdr:col>2</xdr:col>
      <xdr:colOff>1571625</xdr:colOff>
      <xdr:row>9</xdr:row>
      <xdr:rowOff>1133475</xdr:rowOff>
    </xdr:from>
    <xdr:to>
      <xdr:col>2</xdr:col>
      <xdr:colOff>5295900</xdr:colOff>
      <xdr:row>9</xdr:row>
      <xdr:rowOff>1362075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568DE504-3176-4ECE-A625-5249AE7AE62C}"/>
            </a:ext>
          </a:extLst>
        </xdr:cNvPr>
        <xdr:cNvSpPr/>
      </xdr:nvSpPr>
      <xdr:spPr>
        <a:xfrm>
          <a:off x="7343775" y="6562725"/>
          <a:ext cx="372427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38100</xdr:colOff>
      <xdr:row>7</xdr:row>
      <xdr:rowOff>1333500</xdr:rowOff>
    </xdr:from>
    <xdr:to>
      <xdr:col>2</xdr:col>
      <xdr:colOff>4248150</xdr:colOff>
      <xdr:row>7</xdr:row>
      <xdr:rowOff>1562100</xdr:rowOff>
    </xdr:to>
    <xdr:sp macro="" textlink="">
      <xdr:nvSpPr>
        <xdr:cNvPr id="2" name="Rectangle 1">
          <a:hlinkClick xmlns:r="http://schemas.openxmlformats.org/officeDocument/2006/relationships" r:id="rId2"/>
          <a:extLst>
            <a:ext uri="{FF2B5EF4-FFF2-40B4-BE49-F238E27FC236}">
              <a16:creationId xmlns:a16="http://schemas.microsoft.com/office/drawing/2014/main" id="{A9A00D4A-D640-4E25-8BD4-EDE91F56E0C6}"/>
            </a:ext>
          </a:extLst>
        </xdr:cNvPr>
        <xdr:cNvSpPr/>
      </xdr:nvSpPr>
      <xdr:spPr>
        <a:xfrm>
          <a:off x="5657850" y="4800600"/>
          <a:ext cx="42100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2857499</xdr:colOff>
      <xdr:row>11</xdr:row>
      <xdr:rowOff>1800224</xdr:rowOff>
    </xdr:from>
    <xdr:to>
      <xdr:col>2</xdr:col>
      <xdr:colOff>5019674</xdr:colOff>
      <xdr:row>11</xdr:row>
      <xdr:rowOff>2000249</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4A7B89D9-CF3F-4FF6-BE3A-0ADB4A4225CA}"/>
            </a:ext>
          </a:extLst>
        </xdr:cNvPr>
        <xdr:cNvSpPr/>
      </xdr:nvSpPr>
      <xdr:spPr>
        <a:xfrm>
          <a:off x="8629649" y="10048874"/>
          <a:ext cx="216217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192884</xdr:colOff>
      <xdr:row>4</xdr:row>
      <xdr:rowOff>150019</xdr:rowOff>
    </xdr:from>
    <xdr:to>
      <xdr:col>5</xdr:col>
      <xdr:colOff>669131</xdr:colOff>
      <xdr:row>4</xdr:row>
      <xdr:rowOff>1651794</xdr:rowOff>
    </xdr:to>
    <xdr:sp macro="" textlink="">
      <xdr:nvSpPr>
        <xdr:cNvPr id="2" name="Rectangular Callout 1">
          <a:extLst>
            <a:ext uri="{FF2B5EF4-FFF2-40B4-BE49-F238E27FC236}">
              <a16:creationId xmlns:a16="http://schemas.microsoft.com/office/drawing/2014/main" id="{00000000-0008-0000-0200-000002000000}"/>
            </a:ext>
          </a:extLst>
        </xdr:cNvPr>
        <xdr:cNvSpPr/>
      </xdr:nvSpPr>
      <xdr:spPr>
        <a:xfrm>
          <a:off x="16135353" y="1102519"/>
          <a:ext cx="2821778" cy="1501775"/>
        </a:xfrm>
        <a:prstGeom prst="wedgeRectCallout">
          <a:avLst>
            <a:gd name="adj1" fmla="val -60115"/>
            <a:gd name="adj2" fmla="val 20146"/>
          </a:avLst>
        </a:prstGeom>
        <a:solidFill>
          <a:srgbClr val="42556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800"/>
            <a:t>Click on the</a:t>
          </a:r>
          <a:r>
            <a:rPr lang="en-GB" sz="1800" baseline="0"/>
            <a:t> boxes in the 'RAG status' column and select an option from the drop down menu</a:t>
          </a:r>
          <a:endParaRPr lang="en-GB" sz="1800"/>
        </a:p>
      </xdr:txBody>
    </xdr:sp>
    <xdr:clientData/>
  </xdr:twoCellAnchor>
  <xdr:twoCellAnchor>
    <xdr:from>
      <xdr:col>1</xdr:col>
      <xdr:colOff>4676775</xdr:colOff>
      <xdr:row>8</xdr:row>
      <xdr:rowOff>1751239</xdr:rowOff>
    </xdr:from>
    <xdr:to>
      <xdr:col>2</xdr:col>
      <xdr:colOff>3301093</xdr:colOff>
      <xdr:row>8</xdr:row>
      <xdr:rowOff>1960789</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23A65122-6237-4C58-9B90-80D0D3E427B3}"/>
            </a:ext>
          </a:extLst>
        </xdr:cNvPr>
        <xdr:cNvSpPr/>
      </xdr:nvSpPr>
      <xdr:spPr>
        <a:xfrm>
          <a:off x="5799364" y="8929007"/>
          <a:ext cx="3352800" cy="209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873579</xdr:colOff>
      <xdr:row>8</xdr:row>
      <xdr:rowOff>2228169</xdr:rowOff>
    </xdr:from>
    <xdr:to>
      <xdr:col>2</xdr:col>
      <xdr:colOff>4112079</xdr:colOff>
      <xdr:row>10</xdr:row>
      <xdr:rowOff>41501</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42AF0463-D98B-46C8-B4A6-A2455F309A57}"/>
            </a:ext>
          </a:extLst>
        </xdr:cNvPr>
        <xdr:cNvSpPr/>
      </xdr:nvSpPr>
      <xdr:spPr>
        <a:xfrm>
          <a:off x="6724650" y="9405937"/>
          <a:ext cx="323850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243622</xdr:colOff>
      <xdr:row>4</xdr:row>
      <xdr:rowOff>71436</xdr:rowOff>
    </xdr:from>
    <xdr:to>
      <xdr:col>5</xdr:col>
      <xdr:colOff>1488280</xdr:colOff>
      <xdr:row>5</xdr:row>
      <xdr:rowOff>965199</xdr:rowOff>
    </xdr:to>
    <xdr:sp macro="" textlink="">
      <xdr:nvSpPr>
        <xdr:cNvPr id="3" name="Rectangular Callout 4">
          <a:extLst>
            <a:ext uri="{FF2B5EF4-FFF2-40B4-BE49-F238E27FC236}">
              <a16:creationId xmlns:a16="http://schemas.microsoft.com/office/drawing/2014/main" id="{3F3D8053-D025-4B30-AAC8-50A0B2173FB2}"/>
            </a:ext>
          </a:extLst>
        </xdr:cNvPr>
        <xdr:cNvSpPr/>
      </xdr:nvSpPr>
      <xdr:spPr>
        <a:xfrm>
          <a:off x="17460060" y="1047749"/>
          <a:ext cx="3137751" cy="1727200"/>
        </a:xfrm>
        <a:prstGeom prst="wedgeRectCallout">
          <a:avLst>
            <a:gd name="adj1" fmla="val -60115"/>
            <a:gd name="adj2" fmla="val 20146"/>
          </a:avLst>
        </a:prstGeom>
        <a:solidFill>
          <a:srgbClr val="42556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800"/>
            <a:t>Click on the</a:t>
          </a:r>
          <a:r>
            <a:rPr lang="en-GB" sz="1800" baseline="0"/>
            <a:t> boxes in the 'RAG status' column and select an option from the drop down menu</a:t>
          </a:r>
          <a:endParaRPr lang="en-GB" sz="1800"/>
        </a:p>
      </xdr:txBody>
    </xdr:sp>
    <xdr:clientData/>
  </xdr:twoCellAnchor>
  <xdr:twoCellAnchor>
    <xdr:from>
      <xdr:col>2</xdr:col>
      <xdr:colOff>57150</xdr:colOff>
      <xdr:row>5</xdr:row>
      <xdr:rowOff>2590800</xdr:rowOff>
    </xdr:from>
    <xdr:to>
      <xdr:col>2</xdr:col>
      <xdr:colOff>2466975</xdr:colOff>
      <xdr:row>5</xdr:row>
      <xdr:rowOff>2943226</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5C11315-7E82-465B-A514-07E6E01FE548}"/>
            </a:ext>
          </a:extLst>
        </xdr:cNvPr>
        <xdr:cNvSpPr/>
      </xdr:nvSpPr>
      <xdr:spPr>
        <a:xfrm>
          <a:off x="7105650" y="4391025"/>
          <a:ext cx="2409825" cy="3524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1190625</xdr:colOff>
      <xdr:row>5</xdr:row>
      <xdr:rowOff>2247900</xdr:rowOff>
    </xdr:from>
    <xdr:to>
      <xdr:col>2</xdr:col>
      <xdr:colOff>3467100</xdr:colOff>
      <xdr:row>5</xdr:row>
      <xdr:rowOff>2419350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47678F89-6751-49A1-A664-C8B4EC857647}"/>
            </a:ext>
          </a:extLst>
        </xdr:cNvPr>
        <xdr:cNvSpPr/>
      </xdr:nvSpPr>
      <xdr:spPr>
        <a:xfrm>
          <a:off x="8239125" y="4048125"/>
          <a:ext cx="2276475" cy="171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84296</xdr:colOff>
      <xdr:row>4</xdr:row>
      <xdr:rowOff>214313</xdr:rowOff>
    </xdr:from>
    <xdr:to>
      <xdr:col>6</xdr:col>
      <xdr:colOff>1018854</xdr:colOff>
      <xdr:row>5</xdr:row>
      <xdr:rowOff>71437</xdr:rowOff>
    </xdr:to>
    <xdr:sp macro="" textlink="">
      <xdr:nvSpPr>
        <xdr:cNvPr id="3" name="Rectangular Callout 4">
          <a:extLst>
            <a:ext uri="{FF2B5EF4-FFF2-40B4-BE49-F238E27FC236}">
              <a16:creationId xmlns:a16="http://schemas.microsoft.com/office/drawing/2014/main" id="{A560D003-17FF-4B95-9E1A-7DA7CBB686BC}"/>
            </a:ext>
          </a:extLst>
        </xdr:cNvPr>
        <xdr:cNvSpPr/>
      </xdr:nvSpPr>
      <xdr:spPr>
        <a:xfrm>
          <a:off x="13705046" y="1190626"/>
          <a:ext cx="2815746" cy="1285874"/>
        </a:xfrm>
        <a:prstGeom prst="wedgeRectCallout">
          <a:avLst>
            <a:gd name="adj1" fmla="val -60115"/>
            <a:gd name="adj2" fmla="val 20146"/>
          </a:avLst>
        </a:prstGeom>
        <a:solidFill>
          <a:srgbClr val="42556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800"/>
            <a:t>Click on the</a:t>
          </a:r>
          <a:r>
            <a:rPr lang="en-GB" sz="1800" baseline="0"/>
            <a:t> boxes in the 'RAG status' column and select and option from the drop down menu</a:t>
          </a:r>
          <a:endParaRPr lang="en-GB" sz="18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82303</xdr:colOff>
      <xdr:row>4</xdr:row>
      <xdr:rowOff>116632</xdr:rowOff>
    </xdr:from>
    <xdr:to>
      <xdr:col>6</xdr:col>
      <xdr:colOff>1088571</xdr:colOff>
      <xdr:row>5</xdr:row>
      <xdr:rowOff>852130</xdr:rowOff>
    </xdr:to>
    <xdr:sp macro="" textlink="">
      <xdr:nvSpPr>
        <xdr:cNvPr id="3" name="Rectangular Callout 4">
          <a:extLst>
            <a:ext uri="{FF2B5EF4-FFF2-40B4-BE49-F238E27FC236}">
              <a16:creationId xmlns:a16="http://schemas.microsoft.com/office/drawing/2014/main" id="{66595008-2808-43C5-8425-5CE3CB4059E8}"/>
            </a:ext>
          </a:extLst>
        </xdr:cNvPr>
        <xdr:cNvSpPr/>
      </xdr:nvSpPr>
      <xdr:spPr>
        <a:xfrm>
          <a:off x="14019905" y="1098290"/>
          <a:ext cx="2979304" cy="1658840"/>
        </a:xfrm>
        <a:prstGeom prst="wedgeRectCallout">
          <a:avLst>
            <a:gd name="adj1" fmla="val -60115"/>
            <a:gd name="adj2" fmla="val 20146"/>
          </a:avLst>
        </a:prstGeom>
        <a:solidFill>
          <a:srgbClr val="42556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800"/>
            <a:t>Click on the</a:t>
          </a:r>
          <a:r>
            <a:rPr lang="en-GB" sz="1800" baseline="0"/>
            <a:t> boxes in the 'RAG status' column and select an option from the drop down menu</a:t>
          </a:r>
          <a:endParaRPr lang="en-GB" sz="1800"/>
        </a:p>
      </xdr:txBody>
    </xdr:sp>
    <xdr:clientData/>
  </xdr:twoCellAnchor>
</xdr:wsDr>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7</v>
    <v>8</v>
    <v>4</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772B9"/>
    <pageSetUpPr fitToPage="1"/>
  </sheetPr>
  <dimension ref="C1:AA81"/>
  <sheetViews>
    <sheetView tabSelected="1" topLeftCell="C17" zoomScale="80" zoomScaleNormal="80" workbookViewId="0">
      <selection activeCell="D39" sqref="D39"/>
    </sheetView>
  </sheetViews>
  <sheetFormatPr defaultColWidth="8.85546875" defaultRowHeight="12" x14ac:dyDescent="0.2"/>
  <cols>
    <col min="1" max="2" width="0" style="110" hidden="1" customWidth="1"/>
    <col min="3" max="3" width="8.85546875" style="110"/>
    <col min="4" max="4" width="4.5703125" style="110" customWidth="1"/>
    <col min="5" max="57" width="8.85546875" style="110"/>
    <col min="58" max="58" width="40.28515625" style="110" customWidth="1"/>
    <col min="59" max="60" width="49.28515625" style="110" customWidth="1"/>
    <col min="61" max="16384" width="8.85546875" style="110"/>
  </cols>
  <sheetData>
    <row r="1" spans="3:21" hidden="1" x14ac:dyDescent="0.2"/>
    <row r="2" spans="3:21" hidden="1" x14ac:dyDescent="0.2"/>
    <row r="3" spans="3:21" hidden="1" x14ac:dyDescent="0.2"/>
    <row r="4" spans="3:21" hidden="1" x14ac:dyDescent="0.2"/>
    <row r="5" spans="3:21" hidden="1" x14ac:dyDescent="0.2"/>
    <row r="6" spans="3:21" hidden="1" x14ac:dyDescent="0.2"/>
    <row r="7" spans="3:21" hidden="1" x14ac:dyDescent="0.2"/>
    <row r="8" spans="3:21" hidden="1" x14ac:dyDescent="0.2"/>
    <row r="9" spans="3:21" hidden="1" x14ac:dyDescent="0.2"/>
    <row r="10" spans="3:21" ht="13.5" customHeight="1" x14ac:dyDescent="0.2">
      <c r="C10" s="143" t="s">
        <v>56</v>
      </c>
      <c r="D10" s="142"/>
      <c r="E10" s="142" t="s">
        <v>176</v>
      </c>
      <c r="F10" s="142"/>
      <c r="G10" s="144"/>
    </row>
    <row r="13" spans="3:21" ht="31.15" customHeight="1" x14ac:dyDescent="0.2"/>
    <row r="14" spans="3:21" ht="38.450000000000003" customHeight="1" x14ac:dyDescent="0.2">
      <c r="U14" s="122"/>
    </row>
    <row r="15" spans="3:21" x14ac:dyDescent="0.2">
      <c r="U15" s="122"/>
    </row>
    <row r="20" ht="9.75" customHeight="1" x14ac:dyDescent="0.2"/>
    <row r="73" spans="27:27" ht="14.25" x14ac:dyDescent="0.3">
      <c r="AA73" s="213"/>
    </row>
    <row r="78" spans="27:27" hidden="1" x14ac:dyDescent="0.2"/>
    <row r="79" spans="27:27" hidden="1" x14ac:dyDescent="0.2"/>
    <row r="80" spans="27:27" hidden="1" x14ac:dyDescent="0.2"/>
    <row r="81" hidden="1" x14ac:dyDescent="0.2"/>
  </sheetData>
  <sheetProtection selectLockedCells="1" selectUnlockedCells="1"/>
  <pageMargins left="0.7" right="0.7" top="0.75" bottom="0.75" header="0.3" footer="0.3"/>
  <pageSetup paperSize="9" scale="36" fitToWidth="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04239-6B67-4873-81D3-6006F103E877}">
  <dimension ref="C2:J238"/>
  <sheetViews>
    <sheetView topLeftCell="A28" zoomScale="50" zoomScaleNormal="50" workbookViewId="0">
      <selection activeCell="S14" sqref="S14"/>
    </sheetView>
  </sheetViews>
  <sheetFormatPr defaultRowHeight="83.45" customHeight="1" x14ac:dyDescent="0.25"/>
  <cols>
    <col min="3" max="3" width="74.7109375" style="60" customWidth="1"/>
    <col min="4" max="4" width="147.42578125" style="60" customWidth="1"/>
    <col min="5" max="5" width="48.5703125" style="60" customWidth="1"/>
    <col min="6" max="6" width="65.28515625" style="60" customWidth="1"/>
  </cols>
  <sheetData>
    <row r="2" spans="3:10" ht="83.45" customHeight="1" x14ac:dyDescent="0.25">
      <c r="D2" s="71"/>
    </row>
    <row r="4" spans="3:10" ht="83.45" customHeight="1" x14ac:dyDescent="0.9">
      <c r="C4" s="255" t="s">
        <v>37</v>
      </c>
      <c r="D4" s="256"/>
      <c r="E4" s="256"/>
      <c r="F4" s="256"/>
    </row>
    <row r="5" spans="3:10" ht="83.45" customHeight="1" x14ac:dyDescent="0.25">
      <c r="C5" s="18" t="s">
        <v>8</v>
      </c>
      <c r="D5" s="17" t="s">
        <v>9</v>
      </c>
      <c r="E5" s="78" t="s">
        <v>35</v>
      </c>
      <c r="F5" s="78" t="s">
        <v>38</v>
      </c>
    </row>
    <row r="6" spans="3:10" ht="83.45" customHeight="1" x14ac:dyDescent="0.35">
      <c r="C6" s="57" t="str" cm="1">
        <f t="array" ref="C6:J8">'Health and wellbeing'!C5:J7</f>
        <v>Does your organisation have a wellbeing plan that is evidence based and targeted to support individual physical and mental health and wellness?</v>
      </c>
      <c r="D6" s="59" t="str">
        <v>•  Resources are available to support colleagues to manage workload and job demands and there are processes to enhance support during times of increased work pressures
•  Infrastructures for clinical supervision are in place.
•  Organisational culture visibly prioritises wellbeing.
•  Work-life choices are facilitated wherever possible.
•  Working conditions are regularly evaluated to assess morale, burnout and emotional exhaustion.
•  Health and wellbeing offers are culturally appropriate to individual need.
•  Health and wellbeing cultures champion the voice of all colleagues in ways such as the development of communities via staff networks, shared lived experiences and inclusive pastoral support programmes.</v>
      </c>
      <c r="E6" s="31" t="str">
        <v>Area of Excellence</v>
      </c>
      <c r="F6" s="84">
        <v>0</v>
      </c>
      <c r="G6" s="83">
        <v>0</v>
      </c>
      <c r="H6" s="83">
        <v>0</v>
      </c>
      <c r="I6" s="83">
        <v>0</v>
      </c>
      <c r="J6" s="83">
        <v>0</v>
      </c>
    </row>
    <row r="7" spans="3:10" ht="83.45" customHeight="1" x14ac:dyDescent="0.35">
      <c r="C7" s="39" t="str">
        <v>Do organisational HWB offers meet the exclusive needs of nurses and midwives?</v>
      </c>
      <c r="D7" s="38" t="str">
        <v>•  The organisation utilises data, research and insights to inform wellbeing policies and procedures.
•  There are measures in place to monitor uptake to determine effectiveness of wellbeing offers.
•  The importance of education is recognised and education is available to enable individuals to respond to mental health needs, e.g. mental health first aid training.
•  There are mechanisms in place that invite nurses and midwives to participate in evaluating wellbeing initiatives, for example: staff experience council/group/well-being champions</v>
      </c>
      <c r="E7" s="31" t="str">
        <v>Area of Excellence</v>
      </c>
      <c r="F7" s="85">
        <v>0</v>
      </c>
      <c r="G7" s="83">
        <v>0</v>
      </c>
      <c r="H7" s="83">
        <v>0</v>
      </c>
      <c r="I7" s="83">
        <v>0</v>
      </c>
      <c r="J7" s="83">
        <v>0</v>
      </c>
    </row>
    <row r="8" spans="3:10" ht="83.45" customHeight="1" x14ac:dyDescent="0.35">
      <c r="C8" s="19" t="str">
        <v>Do organisational health and safety policies and strategies and resources promote health and wellbeing for nurses and midwives?</v>
      </c>
      <c r="D8" s="35" t="str">
        <v>•  Health and safety policies promote health and wellbeing offers that are inclusive and consider individual preferences, characteristics, and dynamic needs.
•  Mechanisms are in place to recognise, accommodate and support disabled staff and staff with health or other requirements such as carers and those needing reasonable adjustments with occupational health.
•  Organisational health and wellbeing support strategies and resources reflect that wellbeing is different for different people at different times of life and career stages.
•  The organisation is strengthening and supporting occupational health departments to fulfil their role as a clinical service and source of insight and expertise within the wider preventive approach to HWB</v>
      </c>
      <c r="E8" s="31" t="str">
        <v>Area of Excellence</v>
      </c>
      <c r="F8" s="86">
        <v>0</v>
      </c>
      <c r="G8" s="83">
        <v>0</v>
      </c>
      <c r="H8" s="83">
        <v>0</v>
      </c>
      <c r="I8" s="83">
        <v>0</v>
      </c>
      <c r="J8" s="83">
        <v>0</v>
      </c>
    </row>
    <row r="9" spans="3:10" ht="83.45" customHeight="1" x14ac:dyDescent="0.35">
      <c r="C9" s="40" t="str" cm="1">
        <f t="array" ref="C9:J11">'Health and wellbeing'!C8:J10</f>
        <v xml:space="preserve">Does the organisation have positive HWB work environments, cultures and practices? </v>
      </c>
      <c r="D9" s="37" t="str">
        <v>•  There are clear channels to promote operational and psychological safe work cultures such as mechanisms for incident recording and reporting, staff complaints analysis, freedom to speak up, staff survey, listening events.
•  Patient safety specialist(s) are linked to and working with HWB Guardians to support the development of a safety culture and using patient safety data from the staff survey to understand incident recording and how this links to psychological safety
•  The organisation actively promotes and embeds a workplace culture that is free from incivility, discrimination, bullying and other violence (policies and evaluation).
•  The organisation actively promotes and facilitates all nurses and midwives to have the opportunity to maintain hydration, take regular breaks and have access to rest spaces</v>
      </c>
      <c r="E9" s="31" t="str">
        <v>Area of Excellence</v>
      </c>
      <c r="F9" s="87">
        <v>0</v>
      </c>
      <c r="G9" s="83">
        <v>0</v>
      </c>
      <c r="H9" s="83">
        <v>0</v>
      </c>
      <c r="I9" s="83">
        <v>0</v>
      </c>
      <c r="J9" s="83">
        <v>0</v>
      </c>
    </row>
    <row r="10" spans="3:10" ht="83.45" customHeight="1" x14ac:dyDescent="0.35">
      <c r="C10" s="15" t="str">
        <v xml:space="preserve">Is a Wellbeing Guardian in place, and are there Wellbeing Champions/ambassadors throughout the organisation? </v>
      </c>
      <c r="D10" s="16" t="str">
        <v>•  The organisation has a Wellbeing Guardian appointed that play an active role in the strategic agenda to establish a preventive approach to HWB
•  There is a network of Wellbeing Champions (or similar) in place across all areas</v>
      </c>
      <c r="E10" s="31" t="str">
        <v>Area of Excellence</v>
      </c>
      <c r="F10" s="88">
        <v>0</v>
      </c>
      <c r="G10" s="83">
        <v>0</v>
      </c>
      <c r="H10" s="83">
        <v>0</v>
      </c>
      <c r="I10" s="83">
        <v>0</v>
      </c>
      <c r="J10" s="83">
        <v>0</v>
      </c>
    </row>
    <row r="11" spans="3:10" ht="83.45" customHeight="1" x14ac:dyDescent="0.35">
      <c r="C11" s="36" t="str">
        <v>Are meaningful health and wellbeing conversations facilitated and embedded within the organisation that are individualised and champion equality, diversity and inclusion?</v>
      </c>
      <c r="D11" s="37" t="str">
        <v>•  There are processes ensuring managers and key staff routinely hold HWB conversations with nurses and midwives.
•  Wellbeing conversations are compassionate and inclusive and target understanding and supporting individual HWB needs.
• Line managers and teams have the skills and tools they need to take ownership of supporting physical and mental health and wellbeing.</v>
      </c>
      <c r="E11" s="31" t="str">
        <v>Area of Excellence</v>
      </c>
      <c r="F11" s="89">
        <v>0</v>
      </c>
      <c r="G11" s="83">
        <v>0</v>
      </c>
      <c r="H11" s="83">
        <v>0</v>
      </c>
      <c r="I11" s="83">
        <v>0</v>
      </c>
      <c r="J11" s="83">
        <v>0</v>
      </c>
    </row>
    <row r="12" spans="3:10" ht="83.45" customHeight="1" x14ac:dyDescent="0.35">
      <c r="C12" s="36" t="str" cm="1">
        <f t="array" ref="C12:J12">'Leadership and teamwork'!B11:I11</f>
        <v>Is organisational outcome data, research and insight applied and monitored to inform retention strategies and improvement plans for nursing and midwifery?</v>
      </c>
      <c r="D12" s="36" t="str">
        <v xml:space="preserve">•  Improvement plans implemented and subsequently regularly evaluated, build on success, address risk, and promote learning with and from others. </v>
      </c>
      <c r="E12" s="31" t="str">
        <v>Area of Excellence</v>
      </c>
      <c r="F12" s="91">
        <v>0</v>
      </c>
      <c r="G12" s="83">
        <v>0</v>
      </c>
      <c r="H12" s="83">
        <v>0</v>
      </c>
      <c r="I12" s="83">
        <v>0</v>
      </c>
      <c r="J12" s="83">
        <v>0</v>
      </c>
    </row>
    <row r="13" spans="3:10" ht="83.45" customHeight="1" x14ac:dyDescent="0.35">
      <c r="C13" s="91" t="str" cm="1">
        <f t="array" ref="C13:J14">'Autonomy &amp; shared profession   '!C5:J6</f>
        <v>Do nurses and midwives have access to information, resources and education to ensure evidence-based decision making in practice?</v>
      </c>
      <c r="D13" s="91" t="str">
        <v>•  There is access to recognised or accredited internal and/or external study days/ academic studies to develop knowledge and skills.
•  There are evidence based practice guidelines and policies that are regularly reviewed and updated and there is a process in place to monitor these.
•  There are templates /documents available alongside access to relevant expertise within nursing and midwifery for developing evidence-based practice policies for example, clinical guidelines, and role development policies.
•  Mandatory training is mapped to the evidence base and appropriate to individual role and professional background.
• There are education and development programmes and fellowships where staff are encouraged/ required to access, implement and evaluate evidence.
• There are library resources and support available for nurses and midwives to access up to date, evidence-based material. Examples may include, up to date, access to Athens passwords and support to use these resources.
• There are multidisciplinary meetings (formal or informal) where learning from incidents is shared and discussed and evidence-based solutions are sought to improve outcomes</v>
      </c>
      <c r="E13" s="31" t="str">
        <v>Area of Excellence</v>
      </c>
      <c r="F13" s="91">
        <v>0</v>
      </c>
      <c r="G13" s="83">
        <v>0</v>
      </c>
      <c r="H13" s="83">
        <v>0</v>
      </c>
      <c r="I13" s="83">
        <v>0</v>
      </c>
      <c r="J13" s="83">
        <v>0</v>
      </c>
    </row>
    <row r="14" spans="3:10" ht="83.45" customHeight="1" x14ac:dyDescent="0.35">
      <c r="C14" s="82" t="str">
        <v xml:space="preserve">Are there infrastructures that support nurses and midwives to practice with a high level of autonomy and to be fully engaged in organisational decision making? </v>
      </c>
      <c r="D14" s="82" t="str">
        <v>•  The organisation facilitates locally driven improvement in care outcomes through promoting and enabling leadership at all levels.
•  The organisation supports active participation of point of care nurses and midwives in interdisciplinary local, regional, national and international professional decision-making committees</v>
      </c>
      <c r="E14" s="31" t="str">
        <v>Area of Excellence</v>
      </c>
      <c r="F14" s="82">
        <v>0</v>
      </c>
      <c r="G14" s="83">
        <v>0</v>
      </c>
      <c r="H14" s="83">
        <v>0</v>
      </c>
      <c r="I14" s="83">
        <v>0</v>
      </c>
      <c r="J14" s="83">
        <v>0</v>
      </c>
    </row>
    <row r="15" spans="3:10" ht="62.25" customHeight="1" x14ac:dyDescent="0.35">
      <c r="C15" s="91" t="str" cm="1">
        <f t="array" ref="C15:J15">'Autonomy &amp; shared profession   '!C9:J9</f>
        <v>Does the organisation facilitate frontline nurses and midwives to empower patient voices and advocate for their needs?</v>
      </c>
      <c r="D15" s="91" t="str">
        <v xml:space="preserve">•  The organisation's patient/service user representatives are known to frontline staff and included as part of any co-design/ co-production of services/practices
•  The organisation facilitates frontline nurses and midwives in  utilising patient/ service user/ family/ carer feedback and input to lead improvement in patient clinical outcomes and experience.
</v>
      </c>
      <c r="E15" s="31" t="str">
        <v>Area of Excellence</v>
      </c>
      <c r="F15" s="91">
        <v>0</v>
      </c>
      <c r="G15" s="83">
        <v>0</v>
      </c>
      <c r="H15" s="83">
        <v>0</v>
      </c>
      <c r="I15" s="83">
        <v>0</v>
      </c>
      <c r="J15" s="83">
        <v>0</v>
      </c>
    </row>
    <row r="16" spans="3:10" ht="83.45" customHeight="1" x14ac:dyDescent="0.35">
      <c r="C16" s="91" t="str" cm="1">
        <f t="array" ref="C16:J16">'Pride &amp; meaningful recognition'!B6:I6</f>
        <v xml:space="preserve">Does the organisational strategy incorporate pay and non-pay incentives as part of the NHS employment offer that are communicated to nurses and midwives? </v>
      </c>
      <c r="D16" s="91" t="str">
        <v xml:space="preserve">• The value of The NHS Pension Scheme for staff and their loved ones is known to nurses and midwives.
•  Options of flexible retirement are communicated to nurses and midwives e.g. take pension and carry on working, retire and return.
•   There are pensions awareness seminars on the basics that bust myths about how the NHS Pension Scheme works.
•  1:1 and group seminars are offered  to nurses and midwives affected by pensions tax on pensions and flexible retirement.
•  NHS England's We are recognised and rewarded (is a resource should staff require further information)
• Good practice guidance from NHS Employers and other sectors on mitigating the risk of pension tax and flexible working 
NHS Pension Scheme Employers </v>
      </c>
      <c r="E16" s="31" t="str">
        <v>Area of Excellence</v>
      </c>
      <c r="F16" s="91">
        <v>0</v>
      </c>
      <c r="G16" s="83">
        <v>0</v>
      </c>
      <c r="H16" s="83">
        <v>0</v>
      </c>
      <c r="I16" s="83">
        <v>0</v>
      </c>
      <c r="J16" s="83">
        <v>0</v>
      </c>
    </row>
    <row r="17" spans="3:10" ht="83.45" customHeight="1" x14ac:dyDescent="0.35">
      <c r="C17" s="82"/>
      <c r="D17" s="82"/>
      <c r="E17" s="82"/>
      <c r="F17" s="72"/>
    </row>
    <row r="18" spans="3:10" ht="83.45" customHeight="1" x14ac:dyDescent="0.9">
      <c r="C18" s="255" t="s">
        <v>39</v>
      </c>
      <c r="D18" s="256"/>
      <c r="E18" s="256"/>
      <c r="F18" s="256"/>
    </row>
    <row r="19" spans="3:10" ht="83.45" customHeight="1" x14ac:dyDescent="0.35">
      <c r="C19" s="82" t="str" cm="1">
        <f t="array" ref="C19:J19">'Leadership and teamwork'!B7:I7</f>
        <v>Do health care leaders advocate for nurses and midwives needs including resources to deliver quality care?</v>
      </c>
      <c r="D19" s="82" t="str">
        <v>•  Nurses and midwives at all levels are engaged in informing and developing solutions/activities to improve clinical care and patient experience and these are champions and supported by senior leaders</v>
      </c>
      <c r="E19" s="90" t="str">
        <v>Area of Excellence</v>
      </c>
      <c r="F19" s="82">
        <v>0</v>
      </c>
      <c r="G19" s="83">
        <v>0</v>
      </c>
      <c r="H19" s="83">
        <v>0</v>
      </c>
      <c r="I19" s="83">
        <v>0</v>
      </c>
      <c r="J19" s="83">
        <v>0</v>
      </c>
    </row>
    <row r="20" spans="3:10" ht="83.45" customHeight="1" x14ac:dyDescent="0.35">
      <c r="C20" s="91" t="str" cm="1">
        <f t="array" ref="C20:J21">'Autonomy &amp; shared profession   '!C7:J8</f>
        <v xml:space="preserve">Does the organisation provide time and support to enable nurses and midwives to engage in activities that promote a sense of belonging, joy at work, inclusivity, and diversity of teams? </v>
      </c>
      <c r="D20" s="91" t="str">
        <v>•  There are social/celebration events - staff network leads have agreed time and resource to engage with their networks and develop and promote activities that increase belonging and inclusivity at the workplace?
•  There are clear channels of communication throughout the organisation for recognising and celebrating excellence in teamwork, joy at work, inclusivity and diversity at work.
•  It is recognised how improved team effectiveness is a key lever to improving employee experience and building organisational, team and individual resilience and wellbeing.</v>
      </c>
      <c r="E20" s="31" t="str">
        <v>Area of Excellence</v>
      </c>
      <c r="F20" s="91">
        <v>0</v>
      </c>
      <c r="G20" s="83">
        <v>0</v>
      </c>
      <c r="H20" s="83">
        <v>0</v>
      </c>
      <c r="I20" s="83">
        <v>0</v>
      </c>
      <c r="J20" s="83">
        <v>0</v>
      </c>
    </row>
    <row r="21" spans="3:10" ht="83.45" customHeight="1" x14ac:dyDescent="0.35">
      <c r="C21" s="82" t="str">
        <v>Does the organisation support leadership development and shared professional decision-making at all levels for nurses and midwives ?</v>
      </c>
      <c r="D21" s="82" t="str">
        <v>•  Staff are actively encouraged to lead and develop improvements in clinical outcomes, patient/user experience and staff experience for themselves and others.  
•  Staff autonomy is promoted by supporting a high level of control and influence over the care they provide and their working lives. An example of this is using shared  professional decision -making to develop/agree staffing and rostering solutions.</v>
      </c>
      <c r="E21" s="31" t="str">
        <v>Area of Excellence</v>
      </c>
      <c r="F21" s="82">
        <v>0</v>
      </c>
      <c r="G21" s="83">
        <v>0</v>
      </c>
      <c r="H21" s="83">
        <v>0</v>
      </c>
      <c r="I21" s="83">
        <v>0</v>
      </c>
      <c r="J21" s="83">
        <v>0</v>
      </c>
    </row>
    <row r="22" spans="3:10" ht="83.45" customHeight="1" x14ac:dyDescent="0.35">
      <c r="C22" s="91" cm="1">
        <f t="array" ref="C22:J22">'Autonomy &amp; shared profession   '!C10:J10</f>
        <v>0</v>
      </c>
      <c r="D22" s="91">
        <v>0</v>
      </c>
      <c r="E22" s="31" t="str">
        <v>Not Applicable</v>
      </c>
      <c r="F22" s="91">
        <v>0</v>
      </c>
      <c r="G22" s="83">
        <v>0</v>
      </c>
      <c r="H22" s="83">
        <v>0</v>
      </c>
      <c r="I22" s="83">
        <v>0</v>
      </c>
      <c r="J22" s="83">
        <v>0</v>
      </c>
    </row>
    <row r="23" spans="3:10" ht="83.45" customHeight="1" x14ac:dyDescent="0.35">
      <c r="C23" s="82" t="str" cm="1">
        <f t="array" ref="C23:J24">'Autonomy &amp; shared profession   '!C12:J13</f>
        <v xml:space="preserve">Does the organisation prioritise focusing on understanding employee engagement as a leading indicator of performance? </v>
      </c>
      <c r="D23" s="82" t="str">
        <v>•  The organisation  has systems and processes in place to monitor nurses and midwives engagement putting it alongside other key measures of performance throughout the organisation.
•  Employee engagement is embedded into the People Promise, using Model Health System (NHS England The Model Health System) and data is monitored for trends and progress.
•  There are established local listening strategies, maximising national tools, aligned to the different purpose of each tool e.g. NHS Staff Survey, National Quarterly Pulse Survey and Monthly People Pulse.
(NHS England  NHS People Pulse) / NHS England » The National Quarterly Pulse Survey / Statistics » NHS Staff Survey in England</v>
      </c>
      <c r="E23" s="31" t="str">
        <v>Area of Excellence</v>
      </c>
      <c r="F23" s="82">
        <v>0</v>
      </c>
      <c r="G23" s="83">
        <v>0</v>
      </c>
      <c r="H23" s="83">
        <v>0</v>
      </c>
      <c r="I23" s="83">
        <v>0</v>
      </c>
      <c r="J23" s="83">
        <v>0</v>
      </c>
    </row>
    <row r="24" spans="3:10" ht="83.45" customHeight="1" x14ac:dyDescent="0.35">
      <c r="C24" s="91" t="str">
        <v>Is guidance around freedom to speak up clear, visible, and accessible to nurses and midwives?</v>
      </c>
      <c r="D24" s="91" t="str">
        <v>•  The organisation has an up to date speaking up policy (based on the national FTSU policy) and training on FTSU in place, that is visible, accessible, and regularly promoted.
•  A FTSU Guardian is in place, recruited via an open and inclusive recruitment process, that has sufficient time to carry out all aspects of their role. 
•  FTSU arrangements are continuously evaluated using a range of qualitative and quantitative feedback (gathered from a wide range of people) and meaningfully discussed by the board. 
•  Through a variety of comms and engagement nurses and midwives, managers and leaders can point to clear examples of the improvement that has occurred because of speaking up.
•  Work has been done to understand and address workers’ fears around speaking up -  as well as evaluate the organisation’s ability to enable psychological safety (the degree of psychological safety felt could be measured by evidence that a growing number of nurses and midwives, particularly those that are most vulnerable or seldom heard, feel safe to speak up, confident that their voice will be heard.</v>
      </c>
      <c r="E24" s="31" t="str">
        <v>Area of Excellence</v>
      </c>
      <c r="F24" s="91">
        <v>0</v>
      </c>
      <c r="G24" s="83">
        <v>0</v>
      </c>
      <c r="H24" s="83">
        <v>0</v>
      </c>
      <c r="I24" s="83">
        <v>0</v>
      </c>
      <c r="J24" s="83">
        <v>0</v>
      </c>
    </row>
    <row r="25" spans="3:10" ht="83.45" customHeight="1" x14ac:dyDescent="0.35">
      <c r="C25" s="91" cm="1">
        <f t="array" ref="C25:J28">'Prof. development and careers'!B16:I19</f>
        <v>0</v>
      </c>
      <c r="D25" s="91">
        <v>0</v>
      </c>
      <c r="E25" s="90" t="str">
        <v>Not Applicable</v>
      </c>
      <c r="F25" s="91">
        <v>0</v>
      </c>
      <c r="G25" s="83">
        <v>0</v>
      </c>
      <c r="H25" s="83">
        <v>0</v>
      </c>
      <c r="I25" s="83">
        <v>0</v>
      </c>
      <c r="J25" s="83">
        <v>0</v>
      </c>
    </row>
    <row r="26" spans="3:10" ht="83.45" customHeight="1" x14ac:dyDescent="0.35">
      <c r="C26" s="82">
        <v>0</v>
      </c>
      <c r="D26" s="82">
        <v>0</v>
      </c>
      <c r="E26" s="90" t="str">
        <v>Not Applicable</v>
      </c>
      <c r="F26" s="82">
        <v>0</v>
      </c>
      <c r="G26" s="83">
        <v>0</v>
      </c>
      <c r="H26" s="83">
        <v>0</v>
      </c>
      <c r="I26" s="83">
        <v>0</v>
      </c>
      <c r="J26" s="83">
        <v>0</v>
      </c>
    </row>
    <row r="27" spans="3:10" ht="83.45" customHeight="1" x14ac:dyDescent="0.35">
      <c r="C27" s="91">
        <v>0</v>
      </c>
      <c r="D27" s="91">
        <v>0</v>
      </c>
      <c r="E27" s="90" t="str">
        <v>Not Applicable</v>
      </c>
      <c r="F27" s="91">
        <v>0</v>
      </c>
      <c r="G27" s="83">
        <v>0</v>
      </c>
      <c r="H27" s="83">
        <v>0</v>
      </c>
      <c r="I27" s="83">
        <v>0</v>
      </c>
      <c r="J27" s="83">
        <v>0</v>
      </c>
    </row>
    <row r="28" spans="3:10" ht="83.45" customHeight="1" x14ac:dyDescent="0.35">
      <c r="C28" s="82">
        <v>0</v>
      </c>
      <c r="D28" s="82">
        <v>0</v>
      </c>
      <c r="E28" s="90" t="str">
        <v>Not Applicable</v>
      </c>
      <c r="F28" s="82">
        <v>0</v>
      </c>
      <c r="G28" s="83">
        <v>0</v>
      </c>
      <c r="H28" s="83">
        <v>0</v>
      </c>
      <c r="I28" s="83">
        <v>0</v>
      </c>
      <c r="J28" s="83">
        <v>0</v>
      </c>
    </row>
    <row r="29" spans="3:10" ht="83.45" customHeight="1" x14ac:dyDescent="0.35">
      <c r="C29" s="72"/>
      <c r="D29" s="72"/>
      <c r="E29" s="90"/>
      <c r="F29" s="72"/>
    </row>
    <row r="30" spans="3:10" ht="83.45" customHeight="1" x14ac:dyDescent="0.9">
      <c r="C30" s="255" t="s">
        <v>40</v>
      </c>
      <c r="D30" s="256"/>
      <c r="E30" s="256"/>
      <c r="F30" s="256"/>
    </row>
    <row r="31" spans="3:10" ht="83.45" customHeight="1" x14ac:dyDescent="0.35">
      <c r="C31" s="91" t="e" cm="1" vm="1">
        <f t="array" aca="1" ref="C31" ca="1">'Prof. development and careers'!B5:I9</f>
        <v>#VALUE!</v>
      </c>
      <c r="D31" s="91"/>
      <c r="E31" s="31"/>
      <c r="F31" s="91"/>
      <c r="G31" s="83"/>
      <c r="H31" s="83"/>
      <c r="I31" s="83"/>
      <c r="J31" s="83"/>
    </row>
    <row r="32" spans="3:10" ht="83.45" customHeight="1" x14ac:dyDescent="0.35">
      <c r="C32" s="82"/>
      <c r="D32" s="82"/>
      <c r="E32" s="31"/>
      <c r="F32" s="82"/>
      <c r="G32" s="83"/>
      <c r="H32" s="83"/>
      <c r="I32" s="83"/>
      <c r="J32" s="83"/>
    </row>
    <row r="33" spans="3:10" ht="83.45" customHeight="1" x14ac:dyDescent="0.35">
      <c r="C33" s="91"/>
      <c r="D33" s="91"/>
      <c r="E33" s="90"/>
      <c r="F33" s="91"/>
      <c r="G33" s="83"/>
      <c r="H33" s="83"/>
      <c r="I33" s="83"/>
      <c r="J33" s="83"/>
    </row>
    <row r="34" spans="3:10" ht="83.45" customHeight="1" x14ac:dyDescent="0.35">
      <c r="C34" s="82"/>
      <c r="D34" s="82"/>
      <c r="E34" s="90"/>
      <c r="F34" s="82"/>
      <c r="G34" s="83"/>
      <c r="H34" s="83"/>
      <c r="I34" s="83"/>
      <c r="J34" s="83"/>
    </row>
    <row r="35" spans="3:10" ht="83.45" customHeight="1" x14ac:dyDescent="0.35">
      <c r="C35" s="91" t="str" cm="1">
        <f t="array" ref="C35:J38">'Prof. development and careers'!B11:I14</f>
        <v>Is there a process for regular review of all nursing and midwifery development and education programmes?</v>
      </c>
      <c r="D35" s="91" t="str">
        <v xml:space="preserve">•  Access is equitable, diverse and inclusive.
• There is a process in place for reviewing education programmes with intent to meeting the needs of staff identifying as having protected characteristics (age, disability, gender reassignment, marriage and civil partnership, pregnancy and maternity, race, religion or belief, sex and sexual orientation).
• Reviews and revisions of development and education programmes ensure they have a positive impact on clinical care, patient/service user experience, learner experience and/or staff experience </v>
      </c>
      <c r="E35" s="90" t="str">
        <v>Area of Excellence</v>
      </c>
      <c r="F35" s="91">
        <v>0</v>
      </c>
      <c r="G35" s="83">
        <v>0</v>
      </c>
      <c r="H35" s="83">
        <v>0</v>
      </c>
      <c r="I35" s="83">
        <v>0</v>
      </c>
      <c r="J35" s="83">
        <v>0</v>
      </c>
    </row>
    <row r="36" spans="3:10" ht="83.45" customHeight="1" x14ac:dyDescent="0.35">
      <c r="C36" s="82" t="str">
        <v xml:space="preserve">Is there an agreed organisational process for regular and timely review of nurses and midwives learning needs? </v>
      </c>
      <c r="D36" s="82" t="str">
        <v xml:space="preserve">•  There are regular and timely review of learning needs that takes place at individual, team and organisational/system level.
•  Reviews are informed by appraisal feedback, personal development planning and career conversations with all nurses and midwives </v>
      </c>
      <c r="E36" s="90" t="str">
        <v>Area of Excellence</v>
      </c>
      <c r="F36" s="82">
        <v>0</v>
      </c>
      <c r="G36" s="83">
        <v>0</v>
      </c>
      <c r="H36" s="83">
        <v>0</v>
      </c>
      <c r="I36" s="83">
        <v>0</v>
      </c>
      <c r="J36" s="83">
        <v>0</v>
      </c>
    </row>
    <row r="37" spans="3:10" ht="83.45" customHeight="1" x14ac:dyDescent="0.35">
      <c r="C37" s="91" t="str">
        <v>Is there a structured approach to developing those who are required to undertake individual appraisals, learning needs analysis and provide practice education (supervisor and assessor roles), mentorship, preceptorship, personal development planning and career coaching with further support for these activities built into the organisation’s nursing and midwifery development structure?</v>
      </c>
      <c r="D37" s="91" t="str">
        <v>•  Supervisor and assessor, mentors, preceptors, and others (as required) have access to personal development planning and career coaching by way of facilitating learners to learn.
•  Meaningful appraisal, personal development planning and career conversations take place that are individualised and champion equality, diversity and inclusion.
•  Career clinics and the offer of application and interview skills support is provided aligned to individual needs ( for example internationally educated colleagues).
•  Leaders that adopt and reflect the behaviours articulated in the frameworks such as the NHS Leadership Way.</v>
      </c>
      <c r="E37" s="31" t="str">
        <v>Area of Excellence</v>
      </c>
      <c r="F37" s="91">
        <v>0</v>
      </c>
      <c r="G37" s="83">
        <v>0</v>
      </c>
      <c r="H37" s="83">
        <v>0</v>
      </c>
      <c r="I37" s="83">
        <v>0</v>
      </c>
      <c r="J37" s="83">
        <v>0</v>
      </c>
    </row>
    <row r="38" spans="3:10" ht="83.45" customHeight="1" x14ac:dyDescent="0.35">
      <c r="C38" s="82" t="str">
        <v xml:space="preserve">Are opportunities provided that enable nurses and midwives to develop and utilise the full range of their knowledge, skills and expertise that empower them to lead and drive improved outcomes at every career stage?  
</v>
      </c>
      <c r="D38" s="82" t="str">
        <v>•  Education programmes and experiential learning opportunities include, stretch assignments, shadowing, rotational opportunities, fellowships, scholarships, secondments, legacy roles and mentors, research.</v>
      </c>
      <c r="E38" s="31" t="str">
        <v>Area of Excellence</v>
      </c>
      <c r="F38" s="82">
        <v>0</v>
      </c>
      <c r="G38" s="83">
        <v>0</v>
      </c>
      <c r="H38" s="83">
        <v>0</v>
      </c>
      <c r="I38" s="83">
        <v>0</v>
      </c>
      <c r="J38" s="83">
        <v>0</v>
      </c>
    </row>
    <row r="39" spans="3:10" ht="83.45" customHeight="1" x14ac:dyDescent="0.35">
      <c r="C39" s="82" t="str" cm="1">
        <f t="array" ref="C39:J39">'Flexible working'!C7:J7</f>
        <v xml:space="preserve">Does your organisation audit levels to which team rostering and e-rostering are used to facilitate flexible working? </v>
      </c>
      <c r="D39" s="82" t="str">
        <v xml:space="preserve">•  Efficient use of e-rostering is measured through audit of the level to which team rostering are used to facilitate flexible working.
• Unique needs for flexibility for internationally educated colleagues, e.g. annual leave periods and long-distance travelling are considered.
</v>
      </c>
      <c r="E39" s="31" t="str">
        <v>Area of Excellence</v>
      </c>
      <c r="F39" s="82">
        <v>0</v>
      </c>
      <c r="G39" s="83">
        <v>0</v>
      </c>
      <c r="H39" s="83">
        <v>0</v>
      </c>
      <c r="I39" s="83">
        <v>0</v>
      </c>
      <c r="J39" s="83">
        <v>0</v>
      </c>
    </row>
    <row r="40" spans="3:10" ht="83.45" customHeight="1" x14ac:dyDescent="0.35">
      <c r="C40" s="72"/>
      <c r="D40" s="72"/>
      <c r="E40" s="72"/>
      <c r="F40" s="72"/>
    </row>
    <row r="41" spans="3:10" ht="83.45" customHeight="1" x14ac:dyDescent="0.9">
      <c r="C41" s="255" t="s">
        <v>41</v>
      </c>
      <c r="D41" s="256"/>
      <c r="E41" s="256"/>
      <c r="F41" s="256"/>
    </row>
    <row r="42" spans="3:10" ht="83.45" customHeight="1" x14ac:dyDescent="0.35">
      <c r="C42" s="82" t="str" cm="1">
        <f t="array" ref="C42:J43">'Leadership and teamwork'!B5:I6</f>
        <v>Are leaders highly visible, approachable and accessible to nurses and midwives?</v>
      </c>
      <c r="D42" s="82" t="str">
        <v>•  Leaders enable effective two-way communication from and between point of care nurses and midwives.
•  Line mangers adapt compassionate feedback as part of the appraisal process.</v>
      </c>
      <c r="E42" s="31" t="str">
        <v>Area of Excellence</v>
      </c>
      <c r="F42" s="82">
        <v>0</v>
      </c>
      <c r="G42" s="83">
        <v>0</v>
      </c>
      <c r="H42" s="83">
        <v>0</v>
      </c>
      <c r="I42" s="83">
        <v>0</v>
      </c>
      <c r="J42" s="83">
        <v>0</v>
      </c>
    </row>
    <row r="43" spans="3:10" ht="83.45" customHeight="1" x14ac:dyDescent="0.35">
      <c r="C43" s="91" t="str">
        <v>Do leaders prioritise valuing nurses and midwives experiences of work?</v>
      </c>
      <c r="D43" s="91" t="str">
        <v>•  Nurses and Midwives experience of work is regularly assessed, evaluated, and responded to in ways such as surveys/ focus groups individual conversations with leaders /supervisors</v>
      </c>
      <c r="E43" s="31" t="str">
        <v>Area of Excellence</v>
      </c>
      <c r="F43" s="91">
        <v>0</v>
      </c>
      <c r="G43" s="83">
        <v>0</v>
      </c>
      <c r="H43" s="83">
        <v>0</v>
      </c>
      <c r="I43" s="83">
        <v>0</v>
      </c>
      <c r="J43" s="83">
        <v>0</v>
      </c>
    </row>
    <row r="44" spans="3:10" ht="83.45" customHeight="1" x14ac:dyDescent="0.35">
      <c r="C44" s="82" t="str" cm="1">
        <f t="array" ref="C44:J44">'Leadership and teamwork'!B8:I8</f>
        <v>Do organisational strategies support the diversity of values within the nursing and midwifery workforce?</v>
      </c>
      <c r="D44" s="82" t="str">
        <v xml:space="preserve">•  Organisational retention plans recognise and are inclusive of differing demographics and characteristics of all staff. 
•  Line managers embed ‘how to have difficult conversations about race and other protected characteristics’ with their teams as part of the 1:1 /Personal Development Professional conversations.
•  There is a compassionate and inclusive culture in the organisation promoting positive, inclusive work environments where people want to come to work and have a real sense of belonging. For more information see:
NHS England » We are compassionate and inclusive </v>
      </c>
      <c r="E44" s="90" t="str">
        <v>Area of Excellence</v>
      </c>
      <c r="F44" s="82">
        <v>0</v>
      </c>
      <c r="G44" s="83">
        <v>0</v>
      </c>
      <c r="H44" s="83">
        <v>0</v>
      </c>
      <c r="I44" s="83">
        <v>0</v>
      </c>
      <c r="J44" s="83">
        <v>0</v>
      </c>
    </row>
    <row r="45" spans="3:10" ht="83.45" customHeight="1" x14ac:dyDescent="0.35">
      <c r="C45" s="91" t="str" cm="1">
        <f t="array" ref="C45:J45">'Leadership and teamwork'!B10:I10</f>
        <v xml:space="preserve">Does the organisation have mechanisms to develop emotionally intelligent and self-aware leaders? </v>
      </c>
      <c r="D45" s="91" t="str">
        <v>•  Leaders use insight tools, such as feedback from peers and direct reports.
•  Leaders are aware of their leadership styles and skills.
•  Leaders have access to development programmes such as The Culture Leadership Programme (CLP) that also focuses on inclusive line manager development. NHS England » The Culture and Leadership programme</v>
      </c>
      <c r="E45" s="31" t="str">
        <v xml:space="preserve">Low level of progress </v>
      </c>
      <c r="F45" s="91">
        <v>0</v>
      </c>
      <c r="G45" s="83">
        <v>0</v>
      </c>
      <c r="H45" s="83">
        <v>0</v>
      </c>
      <c r="I45" s="83">
        <v>0</v>
      </c>
      <c r="J45" s="83">
        <v>0</v>
      </c>
    </row>
    <row r="46" spans="3:10" ht="83.45" customHeight="1" x14ac:dyDescent="0.35">
      <c r="C46" s="82" t="str" cm="1">
        <f t="array" ref="C46:J47">'Leadership and teamwork'!B12:I13</f>
        <v>Do leaders enable inclusive and diverse interdisciplinary teams to work collaboratively and effectively to deliver high quality care and services?</v>
      </c>
      <c r="D46" s="82" t="str">
        <v xml:space="preserve">• The organisation provides means such as culturally competent leadership training to ensure all managers and mentors feel equipped to compassionately support nurses and midwives with their unique personal and professional learning needs. 
•  Line managers have access to mentoring programs so the organisation can build capacity to listen inclusively to diverse voices.
•  High quality interdisciplinary teamwork and collaboration is evident in care coordination and delivery.
•  Staff survey questions and/or other forms of feedback confirm satisfaction with inclusivity, interdisciplinary relationships and teamwork and collaboration in the delivery of care see NHS England We are a team webpage </v>
      </c>
      <c r="E46" s="31" t="str">
        <v>Area of Excellence</v>
      </c>
      <c r="F46" s="82">
        <v>0</v>
      </c>
      <c r="G46" s="83">
        <v>0</v>
      </c>
      <c r="H46" s="83">
        <v>0</v>
      </c>
      <c r="I46" s="83">
        <v>0</v>
      </c>
      <c r="J46" s="83">
        <v>0</v>
      </c>
    </row>
    <row r="47" spans="3:10" ht="83.45" customHeight="1" x14ac:dyDescent="0.35">
      <c r="C47" s="91" t="str">
        <v>Do leaders have oversight of and regularly evaluate the quality of recruitment and on-boarding for nurses and midwives (supporting social integration into the work environment and a sense of belonging)?</v>
      </c>
      <c r="D47" s="91" t="str">
        <v xml:space="preserve">•  Recruitment events are evaluated by attendees and is there evidence that this feedback has been influential in defining future events
•  Regular audit and feedback cycles are carried out via surveys, focus groups and evaluation of the recruitment and onboarding process and this is reviewed by nursing and midwifery leaders alongside HR to develop improvement strategies.
•  There are a range of activities that actively promote a sense of belonging for new nurses and midwives for example a newly qualified forum.
•  There are social events, team time outs and opportunities away from the work area which are inclusive of all team members.
</v>
      </c>
      <c r="E47" s="31" t="str">
        <v>Area of Excellence</v>
      </c>
      <c r="F47" s="91">
        <v>0</v>
      </c>
      <c r="G47" s="83">
        <v>0</v>
      </c>
      <c r="H47" s="83">
        <v>0</v>
      </c>
      <c r="I47" s="83">
        <v>0</v>
      </c>
      <c r="J47" s="83">
        <v>0</v>
      </c>
    </row>
    <row r="48" spans="3:10" ht="83.45" customHeight="1" x14ac:dyDescent="0.35">
      <c r="C48" s="82" t="str" cm="1">
        <f t="array" ref="C48:J48">'Pride &amp; meaningful recognition'!B5:I5</f>
        <v xml:space="preserve">Are there frequent and timely opportunities for peers and line managers to provide feedback to individual staff members and teams?  </v>
      </c>
      <c r="D48" s="82" t="str">
        <v>•  Practices encompass providing regular verbal feedback, sending appreciation cards, and other forms of meaningful recognition such as handwritten notes</v>
      </c>
      <c r="E48" s="31" t="str">
        <v>Area of Excellence</v>
      </c>
      <c r="F48" s="82">
        <v>0</v>
      </c>
      <c r="G48" s="83">
        <v>0</v>
      </c>
      <c r="H48" s="83">
        <v>0</v>
      </c>
      <c r="I48" s="83">
        <v>0</v>
      </c>
      <c r="J48" s="83">
        <v>0</v>
      </c>
    </row>
    <row r="49" spans="3:10" ht="83.45" customHeight="1" x14ac:dyDescent="0.35">
      <c r="C49" s="91" t="str" cm="1">
        <f t="array" ref="C49:J50">'Pride &amp; meaningful recognition'!B7:I8</f>
        <v xml:space="preserve">Does your organisational strategy include policy actions that reflect reward as part of recognition (for example, promotion, scholarship, and fellowship opportunities)? </v>
      </c>
      <c r="D49" s="91" t="str">
        <v>•  The organisation has programmes of reward and recognition embedded throughout the organisation.
•  Equal opportunity is provided for nurses and midwives across the organisation to qualify for these rewards.
•  Programmes of reward and recognition are regularly promoted and communicated. 
•  Scholarships and fellowships are advertised and communicated widely and are equitable and fair in the way they recipients are recruited.</v>
      </c>
      <c r="E49" s="31" t="str">
        <v>Area of Excellence</v>
      </c>
      <c r="F49" s="91">
        <v>0</v>
      </c>
      <c r="G49" s="83">
        <v>0</v>
      </c>
      <c r="H49" s="83">
        <v>0</v>
      </c>
      <c r="I49" s="83">
        <v>0</v>
      </c>
      <c r="J49" s="83">
        <v>0</v>
      </c>
    </row>
    <row r="50" spans="3:10" ht="83.45" customHeight="1" x14ac:dyDescent="0.35">
      <c r="C50" s="82" t="str">
        <v xml:space="preserve">Does your organisational strategy include non-financial rewards? </v>
      </c>
      <c r="D50" s="82" t="str">
        <v>•  There are public recognition measures and dedications (awards and titles at local, national, and international levels to lift profile and improve motivation).</v>
      </c>
      <c r="E50" s="31" t="str">
        <v>Area of Excellence</v>
      </c>
      <c r="F50" s="82">
        <v>0</v>
      </c>
      <c r="G50" s="83">
        <v>0</v>
      </c>
      <c r="H50" s="83">
        <v>0</v>
      </c>
      <c r="I50" s="83">
        <v>0</v>
      </c>
      <c r="J50" s="83">
        <v>0</v>
      </c>
    </row>
    <row r="51" spans="3:10" ht="83.45" customHeight="1" x14ac:dyDescent="0.35">
      <c r="C51" s="91" t="str" cm="1">
        <f t="array" ref="C51:J52">'Flexible working'!C5:J6</f>
        <v>Has the organisation communicated and adopted the flexible working policy changes recently introduced in the NHS Terms &amp; Conditions, including a clearly defined board level champion?</v>
      </c>
      <c r="D51" s="91" t="str">
        <v xml:space="preserve">•  The organisation has evidence of communicating and adopting the flexible working policy changes recently introduced in the NHS Terms &amp; Conditions, including a clearly defined board level champion. 
•  A minimum of 25% of permanent roles are advertised with clear flexible working options outlined.
</v>
      </c>
      <c r="E51" s="31" t="str">
        <v>Significant Progress</v>
      </c>
      <c r="F51" s="91">
        <v>0</v>
      </c>
      <c r="G51" s="83">
        <v>0</v>
      </c>
      <c r="H51" s="83">
        <v>0</v>
      </c>
      <c r="I51" s="83">
        <v>0</v>
      </c>
      <c r="J51" s="83">
        <v>0</v>
      </c>
    </row>
    <row r="52" spans="3:10" ht="83.45" customHeight="1" x14ac:dyDescent="0.35">
      <c r="C52" s="82" t="str">
        <v xml:space="preserve">Does your organisation produce a flexible working dashboard or workforce report? </v>
      </c>
      <c r="D52" s="82" t="str">
        <v>•  The organisation has a dashboard or workforce report which enables the board to monitor progress against defined flexible working metrics, including data relating to clinical staff.</v>
      </c>
      <c r="E52" s="31" t="str">
        <v>Significant Progress</v>
      </c>
      <c r="F52" s="82">
        <v>0</v>
      </c>
      <c r="G52" s="83">
        <v>0</v>
      </c>
      <c r="H52" s="83">
        <v>0</v>
      </c>
      <c r="I52" s="83">
        <v>0</v>
      </c>
      <c r="J52" s="83">
        <v>0</v>
      </c>
    </row>
    <row r="53" spans="3:10" ht="83.45" customHeight="1" x14ac:dyDescent="0.35">
      <c r="C53" s="91" t="str" cm="1">
        <f t="array" ref="C53:J54">'Flexible working'!C8:J9</f>
        <v>Do the CNO /Clinical leaders play an active role in designing, implementing and monitoring flexible working arrangements for nurses and midwives, taking action on their feedback?</v>
      </c>
      <c r="D53" s="91" t="str">
        <v xml:space="preserve">•  Clinical leads take action on staff feedback when designing, implementing and monitoring flexible working arrangements for all staff
</v>
      </c>
      <c r="E53" s="31" t="str">
        <v>Area of Excellence</v>
      </c>
      <c r="F53" s="91">
        <v>0</v>
      </c>
      <c r="G53" s="83">
        <v>0</v>
      </c>
      <c r="H53" s="83">
        <v>0</v>
      </c>
      <c r="I53" s="83">
        <v>0</v>
      </c>
      <c r="J53" s="83">
        <v>0</v>
      </c>
    </row>
    <row r="54" spans="3:10" ht="83.45" customHeight="1" x14ac:dyDescent="0.35">
      <c r="C54" s="82">
        <v>0</v>
      </c>
      <c r="D54" s="82">
        <v>0</v>
      </c>
      <c r="E54" s="31" t="str">
        <v>Not Applicable</v>
      </c>
      <c r="F54" s="82">
        <v>0</v>
      </c>
      <c r="G54" s="83">
        <v>0</v>
      </c>
      <c r="H54" s="83">
        <v>0</v>
      </c>
      <c r="I54" s="83">
        <v>0</v>
      </c>
      <c r="J54" s="83">
        <v>0</v>
      </c>
    </row>
    <row r="55" spans="3:10" ht="103.15" customHeight="1" x14ac:dyDescent="0.35">
      <c r="C55" s="91" t="str" cm="1">
        <f t="array" ref="C55:J63">'Excellence in care'!C5:J13</f>
        <v xml:space="preserve">Are systems in place for leaders to ensure staffing and other resources enable the delivery of high-quality care?  </v>
      </c>
      <c r="D55" s="91" t="str">
        <v>•  Processes are in place to assure high-quality care can be provided.  For example, continuity of care, promotion of patient safety systems, processes and culture and infrastructures for positive connections with patients and their families.</v>
      </c>
      <c r="E55" s="31" t="str">
        <v>Area of Excellence</v>
      </c>
      <c r="F55" s="91">
        <v>0</v>
      </c>
      <c r="G55" s="83">
        <v>0</v>
      </c>
      <c r="H55" s="83">
        <v>0</v>
      </c>
      <c r="I55" s="83">
        <v>0</v>
      </c>
      <c r="J55" s="83">
        <v>0</v>
      </c>
    </row>
    <row r="56" spans="3:10" ht="101.45" customHeight="1" x14ac:dyDescent="0.35">
      <c r="C56" s="82" t="str">
        <v xml:space="preserve">Is a shared professional decision-making structure in place to support decision making and job satisfaction through point of care nurses and midwives and interdisciplinary teams leading on care decisions and improvements in care? </v>
      </c>
      <c r="D56" s="82" t="str">
        <v>•  There are processes in place to support and promote shared professional decision-making and shared learning.
•  Interdisciplinary teamwork and collaboration drive improved outcomes across pathways of care</v>
      </c>
      <c r="E56" s="31" t="str">
        <v>Area of Excellence</v>
      </c>
      <c r="F56" s="82">
        <v>0</v>
      </c>
      <c r="G56" s="83">
        <v>0</v>
      </c>
      <c r="H56" s="83">
        <v>0</v>
      </c>
      <c r="I56" s="83">
        <v>0</v>
      </c>
      <c r="J56" s="83">
        <v>0</v>
      </c>
    </row>
    <row r="57" spans="3:10" ht="109.15" customHeight="1" x14ac:dyDescent="0.35">
      <c r="C57" s="91" t="str">
        <v xml:space="preserve">Do you have a quality excellence strategy in place that was co-produced with nurses and midwives and embedded within the organisation? </v>
      </c>
      <c r="D57" s="91" t="str">
        <v>•  There is a quality excellence strategy that demonstrates clear priorities for nursing and midwifery aligned to the organisation’s strategic objectives - nurses and midwives at all levels are clear on what these are.</v>
      </c>
      <c r="E57" s="31" t="str">
        <v>Area of Excellence</v>
      </c>
      <c r="F57" s="91">
        <v>0</v>
      </c>
      <c r="G57" s="83">
        <v>0</v>
      </c>
      <c r="H57" s="83">
        <v>0</v>
      </c>
      <c r="I57" s="83">
        <v>0</v>
      </c>
      <c r="J57" s="83">
        <v>0</v>
      </c>
    </row>
    <row r="58" spans="3:10" ht="101.45" customHeight="1" x14ac:dyDescent="0.35">
      <c r="C58" s="82" t="str">
        <v xml:space="preserve">Is data available locally for nurses and midwives, in a meaningful format, relating to clinical outcomes, patient experience and staff experience and does this support nurses, midwives and interdisciplinary teams to monitor, improve and evaluate outcomes?  </v>
      </c>
      <c r="D58" s="82" t="str">
        <v>•  Nurses and midwives have access to outcome data in the local practice setting related to clinical care, patient experience and staff experience.
• Local care setting data is displayed in a format that is meaningful to direct care nurses/midwives and other care setting staff.
•  Nurses and midwives and interdisciplinary teams are encouraged to use their data to celebrate success and prioritise areas for improvement e.g. through local shared decision-making councils or link individuals/champions.</v>
      </c>
      <c r="E58" s="31" t="str">
        <v>Area of Excellence</v>
      </c>
      <c r="F58" s="82">
        <v>0</v>
      </c>
      <c r="G58" s="83">
        <v>0</v>
      </c>
      <c r="H58" s="83">
        <v>0</v>
      </c>
      <c r="I58" s="83">
        <v>0</v>
      </c>
      <c r="J58" s="83">
        <v>0</v>
      </c>
    </row>
    <row r="59" spans="3:10" ht="95.45" customHeight="1" x14ac:dyDescent="0.35">
      <c r="C59" s="91" t="str">
        <v>Is internal and external benchmarking used at local level to inform quality improvement?</v>
      </c>
      <c r="D59" s="91" t="str">
        <v>• Internal and external benchmarking is provided and utilised locally by nurses and midwives to enable quality improvement</v>
      </c>
      <c r="E59" s="31" t="str">
        <v>Area of Excellence</v>
      </c>
      <c r="F59" s="91">
        <v>0</v>
      </c>
      <c r="G59" s="83">
        <v>0</v>
      </c>
      <c r="H59" s="83">
        <v>0</v>
      </c>
      <c r="I59" s="83">
        <v>0</v>
      </c>
      <c r="J59" s="83">
        <v>0</v>
      </c>
    </row>
    <row r="60" spans="3:10" ht="112.15" customHeight="1" x14ac:dyDescent="0.35">
      <c r="C60" s="82" t="str">
        <v xml:space="preserve">Does education and development align to point of care nurses and midwives leadership of care at local level including evidence-based practice, research, innovation and quality improvement methodology? </v>
      </c>
      <c r="D60" s="82" t="str">
        <v>•  There are specific entry level courses available for nurses and midwives which educate on how to access research/data to inform care delivery. For example, an evidence in nursing and midwifery short course leading to delegates producing an output such as a poster or presentation demonstrating a local improvement project.
•  Nurses and midwives are given access to the right education and development that enables them to put their change ideas into practice, for example, QSIR (Quality, Service Improvement and Redesign) or equivalent</v>
      </c>
      <c r="E60" s="31" t="str">
        <v>Area of Excellence</v>
      </c>
      <c r="F60" s="82">
        <v>0</v>
      </c>
      <c r="G60" s="83">
        <v>0</v>
      </c>
      <c r="H60" s="83">
        <v>0</v>
      </c>
      <c r="I60" s="83">
        <v>0</v>
      </c>
      <c r="J60" s="83">
        <v>0</v>
      </c>
    </row>
    <row r="61" spans="3:10" ht="83.45" customHeight="1" x14ac:dyDescent="0.35">
      <c r="C61" s="91" t="str">
        <v>Line Of Enquiry</v>
      </c>
      <c r="D61" s="91" t="str">
        <v>What does this look like?</v>
      </c>
      <c r="E61" s="90" t="str">
        <v>RAG status</v>
      </c>
      <c r="F61" s="82" t="str">
        <v>Current Strengths</v>
      </c>
      <c r="G61" s="83" t="str">
        <v>Areas for Improvement</v>
      </c>
      <c r="H61" s="83" t="str">
        <v>Actions</v>
      </c>
      <c r="I61" s="83" t="str">
        <v>Action Owner</v>
      </c>
      <c r="J61" s="83" t="str">
        <v>Review Date</v>
      </c>
    </row>
    <row r="62" spans="3:10" ht="83.45" customHeight="1" x14ac:dyDescent="0.35">
      <c r="C62" s="82">
        <v>0</v>
      </c>
      <c r="D62" s="82">
        <v>0</v>
      </c>
      <c r="E62" s="90" t="str">
        <v>Not Applicable</v>
      </c>
      <c r="F62" s="82">
        <v>0</v>
      </c>
      <c r="G62" s="83">
        <v>0</v>
      </c>
      <c r="H62" s="83">
        <v>0</v>
      </c>
      <c r="I62" s="83">
        <v>0</v>
      </c>
      <c r="J62" s="83">
        <v>0</v>
      </c>
    </row>
    <row r="63" spans="3:10" ht="103.15" customHeight="1" x14ac:dyDescent="0.35">
      <c r="C63" s="91">
        <v>0</v>
      </c>
      <c r="D63" s="91">
        <v>0</v>
      </c>
      <c r="E63" s="90" t="str">
        <v>Not Applicable</v>
      </c>
      <c r="F63" s="91">
        <v>0</v>
      </c>
      <c r="G63" s="83">
        <v>0</v>
      </c>
      <c r="H63" s="83">
        <v>0</v>
      </c>
      <c r="I63" s="83">
        <v>0</v>
      </c>
      <c r="J63" s="83">
        <v>0</v>
      </c>
    </row>
    <row r="64" spans="3:10" ht="83.45" customHeight="1" x14ac:dyDescent="0.35">
      <c r="C64" s="82"/>
      <c r="D64" s="82"/>
      <c r="E64" s="31"/>
      <c r="F64" s="82"/>
      <c r="G64" s="83"/>
      <c r="H64" s="83"/>
      <c r="I64" s="83"/>
      <c r="J64" s="83"/>
    </row>
    <row r="65" spans="3:10" ht="83.45" customHeight="1" x14ac:dyDescent="0.35">
      <c r="C65" s="91"/>
      <c r="D65" s="91"/>
      <c r="E65" s="31"/>
      <c r="F65" s="91"/>
      <c r="G65" s="83"/>
      <c r="H65" s="83"/>
      <c r="I65" s="83"/>
      <c r="J65" s="83"/>
    </row>
    <row r="66" spans="3:10" ht="83.45" customHeight="1" x14ac:dyDescent="0.35">
      <c r="C66" s="72"/>
      <c r="D66" s="72"/>
      <c r="E66" s="72"/>
      <c r="F66" s="72"/>
    </row>
    <row r="67" spans="3:10" ht="83.45" customHeight="1" x14ac:dyDescent="0.35">
      <c r="C67" s="72"/>
      <c r="D67" s="72"/>
      <c r="E67" s="72"/>
      <c r="F67" s="72"/>
    </row>
    <row r="68" spans="3:10" ht="83.45" customHeight="1" x14ac:dyDescent="0.35">
      <c r="C68" s="72"/>
      <c r="D68" s="72"/>
      <c r="E68" s="72"/>
      <c r="F68" s="72"/>
    </row>
    <row r="69" spans="3:10" ht="83.45" customHeight="1" x14ac:dyDescent="0.35">
      <c r="C69" s="72"/>
      <c r="D69" s="72"/>
      <c r="E69" s="72"/>
      <c r="F69" s="72"/>
    </row>
    <row r="70" spans="3:10" ht="83.45" customHeight="1" x14ac:dyDescent="0.35">
      <c r="C70" s="72"/>
      <c r="D70" s="72"/>
      <c r="E70" s="72"/>
      <c r="F70" s="72"/>
    </row>
    <row r="71" spans="3:10" ht="83.45" customHeight="1" x14ac:dyDescent="0.35">
      <c r="C71" s="72"/>
      <c r="D71" s="72"/>
      <c r="E71" s="72"/>
      <c r="F71" s="72"/>
    </row>
    <row r="72" spans="3:10" ht="83.45" customHeight="1" x14ac:dyDescent="0.35">
      <c r="C72" s="72"/>
      <c r="D72" s="72"/>
      <c r="E72" s="72"/>
      <c r="F72" s="72"/>
    </row>
    <row r="73" spans="3:10" ht="83.45" customHeight="1" x14ac:dyDescent="0.35">
      <c r="C73" s="72"/>
      <c r="D73" s="72"/>
      <c r="E73" s="72"/>
      <c r="F73" s="72"/>
    </row>
    <row r="74" spans="3:10" ht="83.45" customHeight="1" x14ac:dyDescent="0.35">
      <c r="C74" s="72"/>
      <c r="D74" s="72"/>
      <c r="E74" s="72"/>
      <c r="F74" s="72"/>
    </row>
    <row r="75" spans="3:10" ht="83.45" customHeight="1" x14ac:dyDescent="0.35">
      <c r="C75" s="72"/>
      <c r="D75" s="72"/>
      <c r="E75" s="72"/>
      <c r="F75" s="72"/>
    </row>
    <row r="76" spans="3:10" ht="83.45" customHeight="1" x14ac:dyDescent="0.35">
      <c r="C76" s="72"/>
      <c r="D76" s="72"/>
      <c r="E76" s="72"/>
      <c r="F76" s="72"/>
    </row>
    <row r="77" spans="3:10" ht="83.45" customHeight="1" x14ac:dyDescent="0.35">
      <c r="C77" s="72"/>
      <c r="D77" s="72"/>
      <c r="E77" s="72"/>
      <c r="F77" s="72"/>
    </row>
    <row r="78" spans="3:10" ht="83.45" customHeight="1" x14ac:dyDescent="0.35">
      <c r="C78" s="72"/>
      <c r="D78" s="72"/>
      <c r="E78" s="72"/>
      <c r="F78" s="72"/>
    </row>
    <row r="79" spans="3:10" ht="83.45" customHeight="1" x14ac:dyDescent="0.35">
      <c r="C79" s="72"/>
      <c r="D79" s="72"/>
      <c r="E79" s="72"/>
      <c r="F79" s="72"/>
    </row>
    <row r="80" spans="3:10" ht="83.45" customHeight="1" x14ac:dyDescent="0.35">
      <c r="C80" s="72"/>
      <c r="D80" s="72"/>
      <c r="E80" s="72"/>
      <c r="F80" s="72"/>
    </row>
    <row r="81" spans="3:6" ht="83.45" customHeight="1" x14ac:dyDescent="0.35">
      <c r="C81" s="72"/>
      <c r="D81" s="72"/>
      <c r="E81" s="72"/>
      <c r="F81" s="72"/>
    </row>
    <row r="82" spans="3:6" ht="83.45" customHeight="1" x14ac:dyDescent="0.35">
      <c r="C82" s="72"/>
      <c r="D82" s="72"/>
      <c r="E82" s="72"/>
      <c r="F82" s="72"/>
    </row>
    <row r="83" spans="3:6" ht="83.45" customHeight="1" x14ac:dyDescent="0.35">
      <c r="C83" s="72"/>
      <c r="D83" s="72"/>
      <c r="E83" s="72"/>
      <c r="F83" s="72"/>
    </row>
    <row r="84" spans="3:6" ht="83.45" customHeight="1" x14ac:dyDescent="0.35">
      <c r="C84" s="72"/>
      <c r="D84" s="72"/>
      <c r="E84" s="72"/>
      <c r="F84" s="72"/>
    </row>
    <row r="85" spans="3:6" ht="83.45" customHeight="1" x14ac:dyDescent="0.35">
      <c r="C85" s="72"/>
      <c r="D85" s="72"/>
      <c r="E85" s="72"/>
      <c r="F85" s="72"/>
    </row>
    <row r="86" spans="3:6" ht="83.45" customHeight="1" x14ac:dyDescent="0.35">
      <c r="C86" s="72"/>
      <c r="D86" s="72"/>
      <c r="E86" s="72"/>
      <c r="F86" s="72"/>
    </row>
    <row r="87" spans="3:6" ht="83.45" customHeight="1" x14ac:dyDescent="0.35">
      <c r="C87" s="72"/>
      <c r="D87" s="72"/>
      <c r="E87" s="72"/>
      <c r="F87" s="72"/>
    </row>
    <row r="88" spans="3:6" ht="83.45" customHeight="1" x14ac:dyDescent="0.35">
      <c r="C88" s="72"/>
      <c r="D88" s="72"/>
      <c r="E88" s="72"/>
      <c r="F88" s="72"/>
    </row>
    <row r="89" spans="3:6" ht="83.45" customHeight="1" x14ac:dyDescent="0.35">
      <c r="C89" s="72"/>
      <c r="D89" s="72"/>
      <c r="E89" s="72"/>
      <c r="F89" s="72"/>
    </row>
    <row r="90" spans="3:6" ht="83.45" customHeight="1" x14ac:dyDescent="0.35">
      <c r="C90" s="72"/>
      <c r="D90" s="72"/>
      <c r="E90" s="72"/>
      <c r="F90" s="72"/>
    </row>
    <row r="91" spans="3:6" ht="83.45" customHeight="1" x14ac:dyDescent="0.35">
      <c r="C91" s="72"/>
      <c r="D91" s="72"/>
      <c r="E91" s="72"/>
      <c r="F91" s="72"/>
    </row>
    <row r="92" spans="3:6" ht="83.45" customHeight="1" x14ac:dyDescent="0.35">
      <c r="C92" s="72"/>
      <c r="D92" s="72"/>
      <c r="E92" s="72"/>
      <c r="F92" s="72"/>
    </row>
    <row r="93" spans="3:6" ht="83.45" customHeight="1" x14ac:dyDescent="0.35">
      <c r="C93" s="72"/>
      <c r="D93" s="72"/>
      <c r="E93" s="72"/>
      <c r="F93" s="72"/>
    </row>
    <row r="94" spans="3:6" ht="83.45" customHeight="1" x14ac:dyDescent="0.35">
      <c r="C94" s="72"/>
      <c r="D94" s="72"/>
      <c r="E94" s="72"/>
      <c r="F94" s="72"/>
    </row>
    <row r="95" spans="3:6" ht="83.45" customHeight="1" x14ac:dyDescent="0.35">
      <c r="C95" s="72"/>
      <c r="D95" s="72"/>
      <c r="E95" s="72"/>
      <c r="F95" s="72"/>
    </row>
    <row r="96" spans="3:6" ht="83.45" customHeight="1" x14ac:dyDescent="0.35">
      <c r="C96" s="72"/>
      <c r="D96" s="72"/>
      <c r="E96" s="72"/>
      <c r="F96" s="72"/>
    </row>
    <row r="97" spans="3:6" ht="83.45" customHeight="1" x14ac:dyDescent="0.35">
      <c r="C97" s="72"/>
      <c r="D97" s="72"/>
      <c r="E97" s="72"/>
      <c r="F97" s="72"/>
    </row>
    <row r="98" spans="3:6" ht="83.45" customHeight="1" x14ac:dyDescent="0.35">
      <c r="C98" s="72"/>
      <c r="D98" s="72"/>
      <c r="E98" s="72"/>
      <c r="F98" s="72"/>
    </row>
    <row r="99" spans="3:6" ht="83.45" customHeight="1" x14ac:dyDescent="0.35">
      <c r="C99" s="72"/>
      <c r="D99" s="72"/>
      <c r="E99" s="72"/>
      <c r="F99" s="72"/>
    </row>
    <row r="100" spans="3:6" ht="83.45" customHeight="1" x14ac:dyDescent="0.35">
      <c r="C100" s="72"/>
      <c r="D100" s="72"/>
      <c r="E100" s="72"/>
      <c r="F100" s="72"/>
    </row>
    <row r="101" spans="3:6" ht="83.45" customHeight="1" x14ac:dyDescent="0.35">
      <c r="C101" s="72"/>
      <c r="D101" s="72"/>
      <c r="E101" s="72"/>
      <c r="F101" s="72"/>
    </row>
    <row r="102" spans="3:6" ht="83.45" customHeight="1" x14ac:dyDescent="0.35">
      <c r="C102" s="72"/>
      <c r="D102" s="72"/>
      <c r="E102" s="72"/>
      <c r="F102" s="72"/>
    </row>
    <row r="103" spans="3:6" ht="83.45" customHeight="1" x14ac:dyDescent="0.35">
      <c r="C103" s="72"/>
      <c r="D103" s="72"/>
      <c r="E103" s="72"/>
      <c r="F103" s="72"/>
    </row>
    <row r="104" spans="3:6" ht="83.45" customHeight="1" x14ac:dyDescent="0.35">
      <c r="C104" s="72"/>
      <c r="D104" s="72"/>
      <c r="E104" s="72"/>
      <c r="F104" s="72"/>
    </row>
    <row r="105" spans="3:6" ht="83.45" customHeight="1" x14ac:dyDescent="0.35">
      <c r="C105" s="72"/>
      <c r="D105" s="72"/>
      <c r="E105" s="72"/>
      <c r="F105" s="72"/>
    </row>
    <row r="106" spans="3:6" ht="83.45" customHeight="1" x14ac:dyDescent="0.35">
      <c r="C106" s="72"/>
      <c r="D106" s="72"/>
      <c r="E106" s="72"/>
      <c r="F106" s="72"/>
    </row>
    <row r="107" spans="3:6" ht="83.45" customHeight="1" x14ac:dyDescent="0.35">
      <c r="C107" s="72"/>
      <c r="D107" s="72"/>
      <c r="E107" s="72"/>
      <c r="F107" s="72"/>
    </row>
    <row r="108" spans="3:6" ht="83.45" customHeight="1" x14ac:dyDescent="0.35">
      <c r="C108" s="72"/>
      <c r="D108" s="72"/>
      <c r="E108" s="72"/>
      <c r="F108" s="72"/>
    </row>
    <row r="109" spans="3:6" ht="83.45" customHeight="1" x14ac:dyDescent="0.35">
      <c r="C109" s="72"/>
      <c r="D109" s="72"/>
      <c r="E109" s="72"/>
      <c r="F109" s="72"/>
    </row>
    <row r="110" spans="3:6" ht="83.45" customHeight="1" x14ac:dyDescent="0.35">
      <c r="C110" s="72"/>
      <c r="D110" s="72"/>
      <c r="E110" s="72"/>
      <c r="F110" s="72"/>
    </row>
    <row r="111" spans="3:6" ht="83.45" customHeight="1" x14ac:dyDescent="0.35">
      <c r="C111" s="72"/>
      <c r="D111" s="72"/>
      <c r="E111" s="72"/>
      <c r="F111" s="72"/>
    </row>
    <row r="112" spans="3:6" ht="83.45" customHeight="1" x14ac:dyDescent="0.35">
      <c r="C112" s="72"/>
      <c r="D112" s="72"/>
      <c r="E112" s="72"/>
      <c r="F112" s="72"/>
    </row>
    <row r="113" spans="3:6" ht="83.45" customHeight="1" x14ac:dyDescent="0.35">
      <c r="C113" s="72"/>
      <c r="D113" s="72"/>
      <c r="E113" s="72"/>
      <c r="F113" s="72"/>
    </row>
    <row r="114" spans="3:6" ht="83.45" customHeight="1" x14ac:dyDescent="0.35">
      <c r="C114" s="72"/>
      <c r="D114" s="72"/>
      <c r="E114" s="72"/>
      <c r="F114" s="72"/>
    </row>
    <row r="115" spans="3:6" ht="83.45" customHeight="1" x14ac:dyDescent="0.35">
      <c r="C115" s="72"/>
      <c r="D115" s="72"/>
      <c r="E115" s="72"/>
      <c r="F115" s="72"/>
    </row>
    <row r="116" spans="3:6" ht="83.45" customHeight="1" x14ac:dyDescent="0.35">
      <c r="C116" s="72"/>
      <c r="D116" s="72"/>
      <c r="E116" s="72"/>
      <c r="F116" s="72"/>
    </row>
    <row r="117" spans="3:6" ht="83.45" customHeight="1" x14ac:dyDescent="0.35">
      <c r="C117" s="72"/>
      <c r="D117" s="72"/>
      <c r="E117" s="72"/>
      <c r="F117" s="72"/>
    </row>
    <row r="118" spans="3:6" ht="83.45" customHeight="1" x14ac:dyDescent="0.35">
      <c r="C118" s="72"/>
      <c r="D118" s="72"/>
      <c r="E118" s="72"/>
      <c r="F118" s="72"/>
    </row>
    <row r="119" spans="3:6" ht="83.45" customHeight="1" x14ac:dyDescent="0.35">
      <c r="C119" s="72"/>
      <c r="D119" s="72"/>
      <c r="E119" s="72"/>
      <c r="F119" s="72"/>
    </row>
    <row r="120" spans="3:6" ht="83.45" customHeight="1" x14ac:dyDescent="0.35">
      <c r="C120" s="72"/>
      <c r="D120" s="72"/>
      <c r="E120" s="72"/>
      <c r="F120" s="72"/>
    </row>
    <row r="121" spans="3:6" ht="83.45" customHeight="1" x14ac:dyDescent="0.35">
      <c r="C121" s="72"/>
      <c r="D121" s="72"/>
      <c r="E121" s="72"/>
      <c r="F121" s="72"/>
    </row>
    <row r="122" spans="3:6" ht="83.45" customHeight="1" x14ac:dyDescent="0.35">
      <c r="C122" s="72"/>
      <c r="D122" s="72"/>
      <c r="E122" s="72"/>
      <c r="F122" s="72"/>
    </row>
    <row r="123" spans="3:6" ht="83.45" customHeight="1" x14ac:dyDescent="0.35">
      <c r="C123" s="72"/>
      <c r="D123" s="72"/>
      <c r="E123" s="72"/>
      <c r="F123" s="72"/>
    </row>
    <row r="124" spans="3:6" ht="83.45" customHeight="1" x14ac:dyDescent="0.35">
      <c r="C124" s="72"/>
      <c r="D124" s="72"/>
      <c r="E124" s="72"/>
      <c r="F124" s="72"/>
    </row>
    <row r="125" spans="3:6" ht="83.45" customHeight="1" x14ac:dyDescent="0.35">
      <c r="C125" s="72"/>
      <c r="D125" s="72"/>
      <c r="E125" s="72"/>
      <c r="F125" s="72"/>
    </row>
    <row r="126" spans="3:6" ht="83.45" customHeight="1" x14ac:dyDescent="0.35">
      <c r="C126" s="72"/>
      <c r="D126" s="72"/>
      <c r="E126" s="72"/>
      <c r="F126" s="72"/>
    </row>
    <row r="127" spans="3:6" ht="83.45" customHeight="1" x14ac:dyDescent="0.35">
      <c r="C127" s="72"/>
      <c r="D127" s="72"/>
      <c r="E127" s="72"/>
      <c r="F127" s="72"/>
    </row>
    <row r="128" spans="3:6" ht="83.45" customHeight="1" x14ac:dyDescent="0.35">
      <c r="C128" s="72"/>
      <c r="D128" s="72"/>
      <c r="E128" s="72"/>
      <c r="F128" s="72"/>
    </row>
    <row r="129" spans="3:6" ht="83.45" customHeight="1" x14ac:dyDescent="0.35">
      <c r="C129" s="72"/>
      <c r="D129" s="72"/>
      <c r="E129" s="72"/>
      <c r="F129" s="72"/>
    </row>
    <row r="130" spans="3:6" ht="83.45" customHeight="1" x14ac:dyDescent="0.35">
      <c r="C130" s="72"/>
      <c r="D130" s="72"/>
      <c r="E130" s="72"/>
      <c r="F130" s="72"/>
    </row>
    <row r="131" spans="3:6" ht="83.45" customHeight="1" x14ac:dyDescent="0.35">
      <c r="C131" s="72"/>
      <c r="D131" s="72"/>
      <c r="E131" s="72"/>
      <c r="F131" s="72"/>
    </row>
    <row r="132" spans="3:6" ht="83.45" customHeight="1" x14ac:dyDescent="0.35">
      <c r="C132" s="72"/>
      <c r="D132" s="72"/>
      <c r="E132" s="72"/>
      <c r="F132" s="72"/>
    </row>
    <row r="133" spans="3:6" ht="83.45" customHeight="1" x14ac:dyDescent="0.35">
      <c r="C133" s="72"/>
      <c r="D133" s="72"/>
      <c r="E133" s="72"/>
      <c r="F133" s="72"/>
    </row>
    <row r="134" spans="3:6" ht="83.45" customHeight="1" x14ac:dyDescent="0.35">
      <c r="C134" s="72"/>
      <c r="D134" s="72"/>
      <c r="E134" s="72"/>
      <c r="F134" s="72"/>
    </row>
    <row r="135" spans="3:6" ht="83.45" customHeight="1" x14ac:dyDescent="0.35">
      <c r="C135" s="72"/>
      <c r="D135" s="72"/>
      <c r="E135" s="72"/>
      <c r="F135" s="72"/>
    </row>
    <row r="136" spans="3:6" ht="83.45" customHeight="1" x14ac:dyDescent="0.35">
      <c r="C136" s="72"/>
      <c r="D136" s="72"/>
      <c r="E136" s="72"/>
      <c r="F136" s="72"/>
    </row>
    <row r="137" spans="3:6" ht="83.45" customHeight="1" x14ac:dyDescent="0.35">
      <c r="C137" s="72"/>
      <c r="D137" s="72"/>
      <c r="E137" s="72"/>
      <c r="F137" s="72"/>
    </row>
    <row r="138" spans="3:6" ht="83.45" customHeight="1" x14ac:dyDescent="0.35">
      <c r="C138" s="72"/>
      <c r="D138" s="72"/>
      <c r="E138" s="72"/>
      <c r="F138" s="72"/>
    </row>
    <row r="139" spans="3:6" ht="83.45" customHeight="1" x14ac:dyDescent="0.35">
      <c r="C139" s="72"/>
      <c r="D139" s="72"/>
      <c r="E139" s="72"/>
      <c r="F139" s="72"/>
    </row>
    <row r="140" spans="3:6" ht="83.45" customHeight="1" x14ac:dyDescent="0.35">
      <c r="C140" s="72"/>
      <c r="D140" s="72"/>
      <c r="E140" s="72"/>
      <c r="F140" s="72"/>
    </row>
    <row r="141" spans="3:6" ht="83.45" customHeight="1" x14ac:dyDescent="0.35">
      <c r="C141" s="72"/>
      <c r="D141" s="72"/>
      <c r="E141" s="72"/>
      <c r="F141" s="72"/>
    </row>
    <row r="142" spans="3:6" ht="83.45" customHeight="1" x14ac:dyDescent="0.35">
      <c r="C142" s="72"/>
      <c r="D142" s="72"/>
      <c r="E142" s="72"/>
      <c r="F142" s="72"/>
    </row>
    <row r="143" spans="3:6" ht="83.45" customHeight="1" x14ac:dyDescent="0.35">
      <c r="C143" s="72"/>
      <c r="D143" s="72"/>
      <c r="E143" s="72"/>
      <c r="F143" s="72"/>
    </row>
    <row r="144" spans="3:6" ht="83.45" customHeight="1" x14ac:dyDescent="0.35">
      <c r="C144" s="72"/>
      <c r="D144" s="72"/>
      <c r="E144" s="72"/>
      <c r="F144" s="72"/>
    </row>
    <row r="145" spans="3:6" ht="83.45" customHeight="1" x14ac:dyDescent="0.35">
      <c r="C145" s="72"/>
      <c r="D145" s="72"/>
      <c r="E145" s="72"/>
      <c r="F145" s="72"/>
    </row>
    <row r="146" spans="3:6" ht="83.45" customHeight="1" x14ac:dyDescent="0.35">
      <c r="C146" s="72"/>
      <c r="D146" s="72"/>
      <c r="E146" s="72"/>
      <c r="F146" s="72"/>
    </row>
    <row r="147" spans="3:6" ht="83.45" customHeight="1" x14ac:dyDescent="0.35">
      <c r="C147" s="72"/>
      <c r="D147" s="72"/>
      <c r="E147" s="72"/>
      <c r="F147" s="72"/>
    </row>
    <row r="148" spans="3:6" ht="83.45" customHeight="1" x14ac:dyDescent="0.35">
      <c r="C148" s="72"/>
      <c r="D148" s="72"/>
      <c r="E148" s="72"/>
      <c r="F148" s="72"/>
    </row>
    <row r="149" spans="3:6" ht="83.45" customHeight="1" x14ac:dyDescent="0.35">
      <c r="C149" s="72"/>
      <c r="D149" s="72"/>
      <c r="E149" s="72"/>
      <c r="F149" s="72"/>
    </row>
    <row r="150" spans="3:6" ht="83.45" customHeight="1" x14ac:dyDescent="0.35">
      <c r="C150" s="72"/>
      <c r="D150" s="72"/>
      <c r="E150" s="72"/>
      <c r="F150" s="72"/>
    </row>
    <row r="151" spans="3:6" ht="83.45" customHeight="1" x14ac:dyDescent="0.35">
      <c r="C151" s="72"/>
      <c r="D151" s="72"/>
      <c r="E151" s="72"/>
      <c r="F151" s="72"/>
    </row>
    <row r="152" spans="3:6" ht="83.45" customHeight="1" x14ac:dyDescent="0.35">
      <c r="C152" s="72"/>
      <c r="D152" s="72"/>
      <c r="E152" s="72"/>
      <c r="F152" s="72"/>
    </row>
    <row r="153" spans="3:6" ht="83.45" customHeight="1" x14ac:dyDescent="0.35">
      <c r="C153" s="72"/>
      <c r="D153" s="72"/>
      <c r="E153" s="72"/>
      <c r="F153" s="72"/>
    </row>
    <row r="154" spans="3:6" ht="83.45" customHeight="1" x14ac:dyDescent="0.35">
      <c r="C154" s="72"/>
      <c r="D154" s="72"/>
      <c r="E154" s="72"/>
      <c r="F154" s="72"/>
    </row>
    <row r="155" spans="3:6" ht="83.45" customHeight="1" x14ac:dyDescent="0.35">
      <c r="C155" s="72"/>
      <c r="D155" s="72"/>
      <c r="E155" s="72"/>
      <c r="F155" s="72"/>
    </row>
    <row r="156" spans="3:6" ht="83.45" customHeight="1" x14ac:dyDescent="0.35">
      <c r="C156" s="72"/>
      <c r="D156" s="72"/>
      <c r="E156" s="72"/>
      <c r="F156" s="72"/>
    </row>
    <row r="157" spans="3:6" ht="83.45" customHeight="1" x14ac:dyDescent="0.35">
      <c r="C157" s="72"/>
      <c r="D157" s="72"/>
      <c r="E157" s="72"/>
      <c r="F157" s="72"/>
    </row>
    <row r="158" spans="3:6" ht="83.45" customHeight="1" x14ac:dyDescent="0.35">
      <c r="C158" s="72"/>
      <c r="D158" s="72"/>
      <c r="E158" s="72"/>
      <c r="F158" s="72"/>
    </row>
    <row r="159" spans="3:6" ht="83.45" customHeight="1" x14ac:dyDescent="0.35">
      <c r="C159" s="72"/>
      <c r="D159" s="72"/>
      <c r="E159" s="72"/>
      <c r="F159" s="72"/>
    </row>
    <row r="160" spans="3:6" ht="83.45" customHeight="1" x14ac:dyDescent="0.35">
      <c r="C160" s="72"/>
      <c r="D160" s="72"/>
      <c r="E160" s="72"/>
      <c r="F160" s="72"/>
    </row>
    <row r="161" spans="3:6" ht="83.45" customHeight="1" x14ac:dyDescent="0.35">
      <c r="C161" s="72"/>
      <c r="D161" s="72"/>
      <c r="E161" s="72"/>
      <c r="F161" s="72"/>
    </row>
    <row r="162" spans="3:6" ht="83.45" customHeight="1" x14ac:dyDescent="0.35">
      <c r="C162" s="72"/>
      <c r="D162" s="72"/>
      <c r="E162" s="72"/>
      <c r="F162" s="72"/>
    </row>
    <row r="163" spans="3:6" ht="83.45" customHeight="1" x14ac:dyDescent="0.35">
      <c r="C163" s="72"/>
      <c r="D163" s="72"/>
      <c r="E163" s="72"/>
      <c r="F163" s="72"/>
    </row>
    <row r="164" spans="3:6" ht="83.45" customHeight="1" x14ac:dyDescent="0.35">
      <c r="C164" s="72"/>
      <c r="D164" s="72"/>
      <c r="E164" s="72"/>
      <c r="F164" s="72"/>
    </row>
    <row r="165" spans="3:6" ht="83.45" customHeight="1" x14ac:dyDescent="0.35">
      <c r="C165" s="72"/>
      <c r="D165" s="72"/>
      <c r="E165" s="72"/>
      <c r="F165" s="72"/>
    </row>
    <row r="166" spans="3:6" ht="83.45" customHeight="1" x14ac:dyDescent="0.35">
      <c r="C166" s="72"/>
      <c r="D166" s="72"/>
      <c r="E166" s="72"/>
      <c r="F166" s="72"/>
    </row>
    <row r="167" spans="3:6" ht="83.45" customHeight="1" x14ac:dyDescent="0.35">
      <c r="C167" s="72"/>
      <c r="D167" s="72"/>
      <c r="E167" s="72"/>
      <c r="F167" s="72"/>
    </row>
    <row r="168" spans="3:6" ht="83.45" customHeight="1" x14ac:dyDescent="0.35">
      <c r="C168" s="72"/>
      <c r="D168" s="72"/>
      <c r="E168" s="72"/>
      <c r="F168" s="72"/>
    </row>
    <row r="169" spans="3:6" ht="83.45" customHeight="1" x14ac:dyDescent="0.35">
      <c r="C169" s="72"/>
      <c r="D169" s="72"/>
      <c r="E169" s="72"/>
      <c r="F169" s="72"/>
    </row>
    <row r="170" spans="3:6" ht="83.45" customHeight="1" x14ac:dyDescent="0.35">
      <c r="C170" s="72"/>
      <c r="D170" s="72"/>
      <c r="E170" s="72"/>
      <c r="F170" s="72"/>
    </row>
    <row r="171" spans="3:6" ht="83.45" customHeight="1" x14ac:dyDescent="0.35">
      <c r="C171" s="72"/>
      <c r="D171" s="72"/>
      <c r="E171" s="72"/>
      <c r="F171" s="72"/>
    </row>
    <row r="172" spans="3:6" ht="83.45" customHeight="1" x14ac:dyDescent="0.35">
      <c r="C172" s="72"/>
      <c r="D172" s="72"/>
      <c r="E172" s="72"/>
      <c r="F172" s="72"/>
    </row>
    <row r="173" spans="3:6" ht="83.45" customHeight="1" x14ac:dyDescent="0.35">
      <c r="C173" s="72"/>
      <c r="D173" s="72"/>
      <c r="E173" s="72"/>
      <c r="F173" s="72"/>
    </row>
    <row r="174" spans="3:6" ht="83.45" customHeight="1" x14ac:dyDescent="0.35">
      <c r="C174" s="72"/>
      <c r="D174" s="72"/>
      <c r="E174" s="72"/>
      <c r="F174" s="72"/>
    </row>
    <row r="175" spans="3:6" ht="83.45" customHeight="1" x14ac:dyDescent="0.35">
      <c r="C175" s="72"/>
      <c r="D175" s="72"/>
      <c r="E175" s="72"/>
      <c r="F175" s="72"/>
    </row>
    <row r="176" spans="3:6" ht="83.45" customHeight="1" x14ac:dyDescent="0.35">
      <c r="C176" s="72"/>
      <c r="D176" s="72"/>
      <c r="E176" s="72"/>
      <c r="F176" s="72"/>
    </row>
    <row r="177" spans="3:6" ht="83.45" customHeight="1" x14ac:dyDescent="0.35">
      <c r="C177" s="72"/>
      <c r="D177" s="72"/>
      <c r="E177" s="72"/>
      <c r="F177" s="72"/>
    </row>
    <row r="178" spans="3:6" ht="83.45" customHeight="1" x14ac:dyDescent="0.35">
      <c r="C178" s="72"/>
      <c r="D178" s="72"/>
      <c r="E178" s="72"/>
      <c r="F178" s="72"/>
    </row>
    <row r="179" spans="3:6" ht="83.45" customHeight="1" x14ac:dyDescent="0.35">
      <c r="C179" s="72"/>
      <c r="D179" s="72"/>
      <c r="E179" s="72"/>
      <c r="F179" s="72"/>
    </row>
    <row r="180" spans="3:6" ht="83.45" customHeight="1" x14ac:dyDescent="0.35">
      <c r="C180" s="72"/>
      <c r="D180" s="72"/>
      <c r="E180" s="72"/>
      <c r="F180" s="72"/>
    </row>
    <row r="181" spans="3:6" ht="83.45" customHeight="1" x14ac:dyDescent="0.35">
      <c r="C181" s="72"/>
      <c r="D181" s="72"/>
      <c r="E181" s="72"/>
      <c r="F181" s="72"/>
    </row>
    <row r="182" spans="3:6" ht="83.45" customHeight="1" x14ac:dyDescent="0.35">
      <c r="C182" s="72"/>
      <c r="D182" s="72"/>
      <c r="E182" s="72"/>
      <c r="F182" s="72"/>
    </row>
    <row r="183" spans="3:6" ht="83.45" customHeight="1" x14ac:dyDescent="0.35">
      <c r="C183" s="72"/>
      <c r="D183" s="72"/>
      <c r="E183" s="72"/>
      <c r="F183" s="72"/>
    </row>
    <row r="184" spans="3:6" ht="83.45" customHeight="1" x14ac:dyDescent="0.35">
      <c r="C184" s="72"/>
      <c r="D184" s="72"/>
      <c r="E184" s="72"/>
      <c r="F184" s="72"/>
    </row>
    <row r="185" spans="3:6" ht="83.45" customHeight="1" x14ac:dyDescent="0.35">
      <c r="C185" s="72"/>
      <c r="D185" s="72"/>
      <c r="E185" s="72"/>
      <c r="F185" s="72"/>
    </row>
    <row r="186" spans="3:6" ht="83.45" customHeight="1" x14ac:dyDescent="0.35">
      <c r="C186" s="72"/>
      <c r="D186" s="72"/>
      <c r="E186" s="72"/>
      <c r="F186" s="72"/>
    </row>
    <row r="187" spans="3:6" ht="83.45" customHeight="1" x14ac:dyDescent="0.35">
      <c r="C187" s="72"/>
      <c r="D187" s="72"/>
      <c r="E187" s="72"/>
      <c r="F187" s="72"/>
    </row>
    <row r="188" spans="3:6" ht="83.45" customHeight="1" x14ac:dyDescent="0.35">
      <c r="C188" s="72"/>
      <c r="D188" s="72"/>
      <c r="E188" s="72"/>
      <c r="F188" s="72"/>
    </row>
    <row r="189" spans="3:6" ht="83.45" customHeight="1" x14ac:dyDescent="0.35">
      <c r="C189" s="72"/>
      <c r="D189" s="72"/>
      <c r="E189" s="72"/>
      <c r="F189" s="72"/>
    </row>
    <row r="190" spans="3:6" ht="83.45" customHeight="1" x14ac:dyDescent="0.35">
      <c r="C190" s="72"/>
      <c r="D190" s="72"/>
      <c r="E190" s="72"/>
      <c r="F190" s="72"/>
    </row>
    <row r="191" spans="3:6" ht="83.45" customHeight="1" x14ac:dyDescent="0.35">
      <c r="C191" s="72"/>
      <c r="D191" s="72"/>
      <c r="E191" s="72"/>
      <c r="F191" s="72"/>
    </row>
    <row r="192" spans="3:6" ht="83.45" customHeight="1" x14ac:dyDescent="0.35">
      <c r="C192" s="72"/>
      <c r="D192" s="72"/>
      <c r="E192" s="72"/>
      <c r="F192" s="72"/>
    </row>
    <row r="193" spans="3:6" ht="83.45" customHeight="1" x14ac:dyDescent="0.35">
      <c r="C193" s="72"/>
      <c r="D193" s="72"/>
      <c r="E193" s="72"/>
      <c r="F193" s="72"/>
    </row>
    <row r="194" spans="3:6" ht="83.45" customHeight="1" x14ac:dyDescent="0.35">
      <c r="C194" s="72"/>
      <c r="D194" s="72"/>
      <c r="E194" s="72"/>
      <c r="F194" s="72"/>
    </row>
    <row r="195" spans="3:6" ht="83.45" customHeight="1" x14ac:dyDescent="0.35">
      <c r="C195" s="72"/>
      <c r="D195" s="72"/>
      <c r="E195" s="72"/>
      <c r="F195" s="72"/>
    </row>
    <row r="196" spans="3:6" ht="83.45" customHeight="1" x14ac:dyDescent="0.35">
      <c r="C196" s="72"/>
      <c r="D196" s="72"/>
      <c r="E196" s="72"/>
      <c r="F196" s="72"/>
    </row>
    <row r="197" spans="3:6" ht="83.45" customHeight="1" x14ac:dyDescent="0.35">
      <c r="C197" s="72"/>
      <c r="D197" s="72"/>
      <c r="E197" s="72"/>
      <c r="F197" s="72"/>
    </row>
    <row r="198" spans="3:6" ht="83.45" customHeight="1" x14ac:dyDescent="0.35">
      <c r="C198" s="72"/>
      <c r="D198" s="72"/>
      <c r="E198" s="72"/>
      <c r="F198" s="72"/>
    </row>
    <row r="199" spans="3:6" ht="83.45" customHeight="1" x14ac:dyDescent="0.35">
      <c r="C199" s="72"/>
      <c r="D199" s="72"/>
      <c r="E199" s="72"/>
      <c r="F199" s="72"/>
    </row>
    <row r="200" spans="3:6" ht="83.45" customHeight="1" x14ac:dyDescent="0.35">
      <c r="C200" s="72"/>
      <c r="D200" s="72"/>
      <c r="E200" s="72"/>
      <c r="F200" s="72"/>
    </row>
    <row r="201" spans="3:6" ht="83.45" customHeight="1" x14ac:dyDescent="0.35">
      <c r="C201" s="72"/>
      <c r="D201" s="72"/>
      <c r="E201" s="72"/>
      <c r="F201" s="72"/>
    </row>
    <row r="202" spans="3:6" ht="83.45" customHeight="1" x14ac:dyDescent="0.35">
      <c r="C202" s="72"/>
      <c r="D202" s="72"/>
      <c r="E202" s="72"/>
      <c r="F202" s="72"/>
    </row>
    <row r="203" spans="3:6" ht="83.45" customHeight="1" x14ac:dyDescent="0.35">
      <c r="C203" s="72"/>
      <c r="D203" s="72"/>
      <c r="E203" s="72"/>
      <c r="F203" s="72"/>
    </row>
    <row r="204" spans="3:6" ht="83.45" customHeight="1" x14ac:dyDescent="0.35">
      <c r="C204" s="72"/>
      <c r="D204" s="72"/>
      <c r="E204" s="72"/>
      <c r="F204" s="72"/>
    </row>
    <row r="205" spans="3:6" ht="83.45" customHeight="1" x14ac:dyDescent="0.35">
      <c r="C205" s="72"/>
      <c r="D205" s="72"/>
      <c r="E205" s="72"/>
      <c r="F205" s="72"/>
    </row>
    <row r="206" spans="3:6" ht="83.45" customHeight="1" x14ac:dyDescent="0.35">
      <c r="C206" s="72"/>
      <c r="D206" s="72"/>
      <c r="E206" s="72"/>
      <c r="F206" s="72"/>
    </row>
    <row r="207" spans="3:6" ht="83.45" customHeight="1" x14ac:dyDescent="0.35">
      <c r="C207" s="72"/>
      <c r="D207" s="72"/>
      <c r="E207" s="72"/>
      <c r="F207" s="72"/>
    </row>
    <row r="208" spans="3:6" ht="83.45" customHeight="1" x14ac:dyDescent="0.35">
      <c r="C208" s="72"/>
      <c r="D208" s="72"/>
      <c r="E208" s="72"/>
      <c r="F208" s="72"/>
    </row>
    <row r="209" spans="3:6" ht="83.45" customHeight="1" x14ac:dyDescent="0.35">
      <c r="C209" s="72"/>
      <c r="D209" s="72"/>
      <c r="E209" s="72"/>
      <c r="F209" s="72"/>
    </row>
    <row r="210" spans="3:6" ht="83.45" customHeight="1" x14ac:dyDescent="0.35">
      <c r="C210" s="72"/>
      <c r="D210" s="72"/>
      <c r="E210" s="72"/>
      <c r="F210" s="72"/>
    </row>
    <row r="211" spans="3:6" ht="83.45" customHeight="1" x14ac:dyDescent="0.35">
      <c r="C211" s="72"/>
      <c r="D211" s="72"/>
      <c r="E211" s="72"/>
      <c r="F211" s="72"/>
    </row>
    <row r="212" spans="3:6" ht="83.45" customHeight="1" x14ac:dyDescent="0.35">
      <c r="C212" s="72"/>
      <c r="D212" s="72"/>
      <c r="E212" s="72"/>
      <c r="F212" s="72"/>
    </row>
    <row r="213" spans="3:6" ht="83.45" customHeight="1" x14ac:dyDescent="0.35">
      <c r="C213" s="72"/>
      <c r="D213" s="72"/>
      <c r="E213" s="72"/>
      <c r="F213" s="72"/>
    </row>
    <row r="214" spans="3:6" ht="83.45" customHeight="1" x14ac:dyDescent="0.35">
      <c r="C214" s="72"/>
      <c r="D214" s="72"/>
      <c r="E214" s="72"/>
      <c r="F214" s="72"/>
    </row>
    <row r="215" spans="3:6" ht="83.45" customHeight="1" x14ac:dyDescent="0.35">
      <c r="C215" s="72"/>
      <c r="D215" s="72"/>
      <c r="E215" s="72"/>
      <c r="F215" s="72"/>
    </row>
    <row r="216" spans="3:6" ht="83.45" customHeight="1" x14ac:dyDescent="0.35">
      <c r="C216" s="72"/>
      <c r="D216" s="72"/>
      <c r="E216" s="72"/>
      <c r="F216" s="72"/>
    </row>
    <row r="217" spans="3:6" ht="83.45" customHeight="1" x14ac:dyDescent="0.35">
      <c r="C217" s="72"/>
      <c r="D217" s="72"/>
      <c r="E217" s="72"/>
      <c r="F217" s="72"/>
    </row>
    <row r="218" spans="3:6" ht="83.45" customHeight="1" x14ac:dyDescent="0.35">
      <c r="C218" s="72"/>
      <c r="D218" s="72"/>
      <c r="E218" s="72"/>
      <c r="F218" s="72"/>
    </row>
    <row r="219" spans="3:6" ht="83.45" customHeight="1" x14ac:dyDescent="0.35">
      <c r="C219" s="72"/>
      <c r="D219" s="72"/>
      <c r="E219" s="72"/>
      <c r="F219" s="72"/>
    </row>
    <row r="220" spans="3:6" ht="83.45" customHeight="1" x14ac:dyDescent="0.35">
      <c r="C220" s="72"/>
      <c r="D220" s="72"/>
      <c r="E220" s="72"/>
      <c r="F220" s="72"/>
    </row>
    <row r="221" spans="3:6" ht="83.45" customHeight="1" x14ac:dyDescent="0.35">
      <c r="C221" s="72"/>
      <c r="D221" s="72"/>
      <c r="E221" s="72"/>
      <c r="F221" s="72"/>
    </row>
    <row r="222" spans="3:6" ht="83.45" customHeight="1" x14ac:dyDescent="0.35">
      <c r="C222" s="72"/>
      <c r="D222" s="72"/>
      <c r="E222" s="72"/>
      <c r="F222" s="72"/>
    </row>
    <row r="223" spans="3:6" ht="83.45" customHeight="1" x14ac:dyDescent="0.35">
      <c r="C223" s="72"/>
      <c r="D223" s="72"/>
      <c r="E223" s="72"/>
      <c r="F223" s="72"/>
    </row>
    <row r="224" spans="3:6" ht="83.45" customHeight="1" x14ac:dyDescent="0.35">
      <c r="C224" s="72"/>
      <c r="D224" s="72"/>
      <c r="E224" s="72"/>
      <c r="F224" s="72"/>
    </row>
    <row r="225" spans="3:6" ht="83.45" customHeight="1" x14ac:dyDescent="0.35">
      <c r="C225" s="72"/>
      <c r="D225" s="72"/>
      <c r="E225" s="72"/>
      <c r="F225" s="72"/>
    </row>
    <row r="226" spans="3:6" ht="83.45" customHeight="1" x14ac:dyDescent="0.35">
      <c r="C226" s="72"/>
      <c r="D226" s="72"/>
      <c r="E226" s="72"/>
      <c r="F226" s="72"/>
    </row>
    <row r="227" spans="3:6" ht="83.45" customHeight="1" x14ac:dyDescent="0.35">
      <c r="C227" s="72"/>
      <c r="D227" s="72"/>
      <c r="E227" s="72"/>
      <c r="F227" s="72"/>
    </row>
    <row r="228" spans="3:6" ht="83.45" customHeight="1" x14ac:dyDescent="0.35">
      <c r="C228" s="72"/>
      <c r="D228" s="72"/>
      <c r="E228" s="72"/>
      <c r="F228" s="72"/>
    </row>
    <row r="229" spans="3:6" ht="83.45" customHeight="1" x14ac:dyDescent="0.35">
      <c r="C229" s="72"/>
      <c r="D229" s="72"/>
      <c r="E229" s="72"/>
      <c r="F229" s="72"/>
    </row>
    <row r="230" spans="3:6" ht="83.45" customHeight="1" x14ac:dyDescent="0.35">
      <c r="C230" s="72"/>
      <c r="D230" s="72"/>
      <c r="E230" s="72"/>
      <c r="F230" s="72"/>
    </row>
    <row r="231" spans="3:6" ht="83.45" customHeight="1" x14ac:dyDescent="0.35">
      <c r="C231" s="72"/>
      <c r="D231" s="72"/>
      <c r="E231" s="72"/>
      <c r="F231" s="72"/>
    </row>
    <row r="232" spans="3:6" ht="83.45" customHeight="1" x14ac:dyDescent="0.35">
      <c r="C232" s="72"/>
      <c r="D232" s="72"/>
      <c r="E232" s="72"/>
      <c r="F232" s="72"/>
    </row>
    <row r="233" spans="3:6" ht="83.45" customHeight="1" x14ac:dyDescent="0.35">
      <c r="C233" s="72"/>
      <c r="D233" s="72"/>
      <c r="E233" s="72"/>
      <c r="F233" s="72"/>
    </row>
    <row r="234" spans="3:6" ht="83.45" customHeight="1" x14ac:dyDescent="0.35">
      <c r="C234" s="72"/>
      <c r="D234" s="72"/>
      <c r="E234" s="72"/>
      <c r="F234" s="72"/>
    </row>
    <row r="235" spans="3:6" ht="83.45" customHeight="1" x14ac:dyDescent="0.35">
      <c r="C235" s="72"/>
      <c r="D235" s="72"/>
      <c r="E235" s="72"/>
      <c r="F235" s="72"/>
    </row>
    <row r="236" spans="3:6" ht="83.45" customHeight="1" x14ac:dyDescent="0.35">
      <c r="C236" s="72"/>
      <c r="D236" s="72"/>
      <c r="E236" s="72"/>
      <c r="F236" s="72"/>
    </row>
    <row r="237" spans="3:6" ht="83.45" customHeight="1" x14ac:dyDescent="0.35">
      <c r="C237" s="72"/>
      <c r="D237" s="72"/>
      <c r="E237" s="72"/>
      <c r="F237" s="72"/>
    </row>
    <row r="238" spans="3:6" ht="83.45" customHeight="1" x14ac:dyDescent="0.35">
      <c r="C238" s="72"/>
      <c r="D238" s="72"/>
      <c r="E238" s="72"/>
      <c r="F238" s="72"/>
    </row>
  </sheetData>
  <mergeCells count="4">
    <mergeCell ref="C4:F4"/>
    <mergeCell ref="C18:F18"/>
    <mergeCell ref="C30:F30"/>
    <mergeCell ref="C41:F41"/>
  </mergeCells>
  <conditionalFormatting sqref="E6:E8">
    <cfRule type="cellIs" dxfId="109" priority="146" operator="equal">
      <formula>"Not Applicable"</formula>
    </cfRule>
    <cfRule type="cellIs" dxfId="108" priority="147" operator="equal">
      <formula>"Not Started"</formula>
    </cfRule>
    <cfRule type="cellIs" dxfId="107" priority="148" operator="equal">
      <formula>"Low level of progress "</formula>
    </cfRule>
    <cfRule type="cellIs" dxfId="106" priority="149" operator="equal">
      <formula>"Significant Progress"</formula>
    </cfRule>
    <cfRule type="cellIs" dxfId="105" priority="150" operator="equal">
      <formula>"Area of Excellence"</formula>
    </cfRule>
  </conditionalFormatting>
  <conditionalFormatting sqref="E9:E11">
    <cfRule type="cellIs" dxfId="104" priority="141" operator="equal">
      <formula>"Not Applicable"</formula>
    </cfRule>
    <cfRule type="cellIs" dxfId="103" priority="142" operator="equal">
      <formula>"Not Started"</formula>
    </cfRule>
    <cfRule type="cellIs" dxfId="102" priority="143" operator="equal">
      <formula>"Low level of progress "</formula>
    </cfRule>
    <cfRule type="cellIs" dxfId="101" priority="144" operator="equal">
      <formula>"Significant Progress"</formula>
    </cfRule>
    <cfRule type="cellIs" dxfId="100" priority="145" operator="equal">
      <formula>"Area of Excellence"</formula>
    </cfRule>
  </conditionalFormatting>
  <conditionalFormatting sqref="E12">
    <cfRule type="cellIs" dxfId="99" priority="131" operator="equal">
      <formula>"Not Applicable"</formula>
    </cfRule>
    <cfRule type="cellIs" dxfId="98" priority="132" operator="equal">
      <formula>"Not Started"</formula>
    </cfRule>
    <cfRule type="cellIs" dxfId="97" priority="133" operator="equal">
      <formula>"Low level of progress "</formula>
    </cfRule>
    <cfRule type="cellIs" dxfId="96" priority="134" operator="equal">
      <formula>"Significant Progress"</formula>
    </cfRule>
    <cfRule type="cellIs" dxfId="95" priority="135" operator="equal">
      <formula>"Area of Excellence"</formula>
    </cfRule>
  </conditionalFormatting>
  <conditionalFormatting sqref="E37">
    <cfRule type="cellIs" dxfId="94" priority="106" operator="equal">
      <formula>"Not Applicable"</formula>
    </cfRule>
    <cfRule type="cellIs" dxfId="93" priority="107" operator="equal">
      <formula>"Not Started"</formula>
    </cfRule>
    <cfRule type="cellIs" dxfId="92" priority="108" operator="equal">
      <formula>"Low level of progress "</formula>
    </cfRule>
    <cfRule type="cellIs" dxfId="91" priority="109" operator="equal">
      <formula>"Significant Progress"</formula>
    </cfRule>
    <cfRule type="cellIs" dxfId="90" priority="110" operator="equal">
      <formula>"Area of Excellence"</formula>
    </cfRule>
  </conditionalFormatting>
  <conditionalFormatting sqref="E38">
    <cfRule type="cellIs" dxfId="89" priority="101" operator="equal">
      <formula>"Not Applicable"</formula>
    </cfRule>
    <cfRule type="cellIs" dxfId="88" priority="102" operator="equal">
      <formula>"Not Started"</formula>
    </cfRule>
    <cfRule type="cellIs" dxfId="87" priority="103" operator="equal">
      <formula>"Low level of progress "</formula>
    </cfRule>
    <cfRule type="cellIs" dxfId="86" priority="104" operator="equal">
      <formula>"Significant Progress"</formula>
    </cfRule>
    <cfRule type="cellIs" dxfId="85" priority="105" operator="equal">
      <formula>"Area of Excellence"</formula>
    </cfRule>
  </conditionalFormatting>
  <conditionalFormatting sqref="E43">
    <cfRule type="cellIs" dxfId="84" priority="91" operator="equal">
      <formula>"Not Applicable"</formula>
    </cfRule>
    <cfRule type="cellIs" dxfId="83" priority="92" operator="equal">
      <formula>"Not Started"</formula>
    </cfRule>
    <cfRule type="cellIs" dxfId="82" priority="93" operator="equal">
      <formula>"Low level of progress "</formula>
    </cfRule>
    <cfRule type="cellIs" dxfId="81" priority="94" operator="equal">
      <formula>"Significant Progress"</formula>
    </cfRule>
    <cfRule type="cellIs" dxfId="80" priority="95" operator="equal">
      <formula>"Area of Excellence"</formula>
    </cfRule>
  </conditionalFormatting>
  <conditionalFormatting sqref="E46">
    <cfRule type="cellIs" dxfId="79" priority="86" operator="equal">
      <formula>"Not Applicable"</formula>
    </cfRule>
    <cfRule type="cellIs" dxfId="78" priority="87" operator="equal">
      <formula>"Not Started"</formula>
    </cfRule>
    <cfRule type="cellIs" dxfId="77" priority="88" operator="equal">
      <formula>"Low level of progress "</formula>
    </cfRule>
    <cfRule type="cellIs" dxfId="76" priority="89" operator="equal">
      <formula>"Significant Progress"</formula>
    </cfRule>
    <cfRule type="cellIs" dxfId="75" priority="90" operator="equal">
      <formula>"Area of Excellence"</formula>
    </cfRule>
  </conditionalFormatting>
  <conditionalFormatting sqref="E49">
    <cfRule type="cellIs" dxfId="74" priority="76" operator="equal">
      <formula>"Not Applicable"</formula>
    </cfRule>
    <cfRule type="cellIs" dxfId="73" priority="77" operator="equal">
      <formula>"Not Started"</formula>
    </cfRule>
    <cfRule type="cellIs" dxfId="72" priority="78" operator="equal">
      <formula>"Low level of progress "</formula>
    </cfRule>
    <cfRule type="cellIs" dxfId="71" priority="79" operator="equal">
      <formula>"Significant Progress"</formula>
    </cfRule>
    <cfRule type="cellIs" dxfId="70" priority="80" operator="equal">
      <formula>"Area of Excellence"</formula>
    </cfRule>
  </conditionalFormatting>
  <conditionalFormatting sqref="E55:E60">
    <cfRule type="cellIs" dxfId="69" priority="71" operator="equal">
      <formula>"Not Applicable"</formula>
    </cfRule>
    <cfRule type="cellIs" dxfId="68" priority="72" operator="equal">
      <formula>"Not Started"</formula>
    </cfRule>
    <cfRule type="cellIs" dxfId="67" priority="73" operator="equal">
      <formula>"Low level of progress "</formula>
    </cfRule>
    <cfRule type="cellIs" dxfId="66" priority="74" operator="equal">
      <formula>"Significant Progress"</formula>
    </cfRule>
    <cfRule type="cellIs" dxfId="65" priority="75" operator="equal">
      <formula>"Area of Excellence"</formula>
    </cfRule>
  </conditionalFormatting>
  <conditionalFormatting sqref="E64:E65">
    <cfRule type="cellIs" dxfId="64" priority="66" operator="equal">
      <formula>"Not Applicable"</formula>
    </cfRule>
    <cfRule type="cellIs" dxfId="63" priority="67" operator="equal">
      <formula>"Not Started"</formula>
    </cfRule>
    <cfRule type="cellIs" dxfId="62" priority="68" operator="equal">
      <formula>"Low level of progress "</formula>
    </cfRule>
    <cfRule type="cellIs" dxfId="61" priority="69" operator="equal">
      <formula>"Significant Progress"</formula>
    </cfRule>
    <cfRule type="cellIs" dxfId="60" priority="70" operator="equal">
      <formula>"Area of Excellence"</formula>
    </cfRule>
  </conditionalFormatting>
  <conditionalFormatting sqref="E13:E15">
    <cfRule type="cellIs" dxfId="59" priority="61" operator="equal">
      <formula>"Not Applicable"</formula>
    </cfRule>
    <cfRule type="cellIs" dxfId="58" priority="62" operator="equal">
      <formula>"Not Started"</formula>
    </cfRule>
    <cfRule type="cellIs" dxfId="57" priority="63" operator="equal">
      <formula>"Low level of progress "</formula>
    </cfRule>
    <cfRule type="cellIs" dxfId="56" priority="64" operator="equal">
      <formula>"Significant Progress"</formula>
    </cfRule>
    <cfRule type="cellIs" dxfId="55" priority="65" operator="equal">
      <formula>"Area of Excellence"</formula>
    </cfRule>
  </conditionalFormatting>
  <conditionalFormatting sqref="E20:E22">
    <cfRule type="cellIs" dxfId="54" priority="56" operator="equal">
      <formula>"Not Applicable"</formula>
    </cfRule>
    <cfRule type="cellIs" dxfId="53" priority="57" operator="equal">
      <formula>"Not Started"</formula>
    </cfRule>
    <cfRule type="cellIs" dxfId="52" priority="58" operator="equal">
      <formula>"Low level of progress "</formula>
    </cfRule>
    <cfRule type="cellIs" dxfId="51" priority="59" operator="equal">
      <formula>"Significant Progress"</formula>
    </cfRule>
    <cfRule type="cellIs" dxfId="50" priority="60" operator="equal">
      <formula>"Area of Excellence"</formula>
    </cfRule>
  </conditionalFormatting>
  <conditionalFormatting sqref="E32">
    <cfRule type="cellIs" dxfId="49" priority="51" operator="equal">
      <formula>"Not Applicable"</formula>
    </cfRule>
    <cfRule type="cellIs" dxfId="48" priority="52" operator="equal">
      <formula>"Not Started"</formula>
    </cfRule>
    <cfRule type="cellIs" dxfId="47" priority="53" operator="equal">
      <formula>"Low level of progress "</formula>
    </cfRule>
    <cfRule type="cellIs" dxfId="46" priority="54" operator="equal">
      <formula>"Significant Progress"</formula>
    </cfRule>
    <cfRule type="cellIs" dxfId="45" priority="55" operator="equal">
      <formula>"Area of Excellence"</formula>
    </cfRule>
  </conditionalFormatting>
  <conditionalFormatting sqref="E45">
    <cfRule type="cellIs" dxfId="44" priority="46" operator="equal">
      <formula>"Not Applicable"</formula>
    </cfRule>
    <cfRule type="cellIs" dxfId="43" priority="47" operator="equal">
      <formula>"Not Started"</formula>
    </cfRule>
    <cfRule type="cellIs" dxfId="42" priority="48" operator="equal">
      <formula>"Low level of progress "</formula>
    </cfRule>
    <cfRule type="cellIs" dxfId="41" priority="49" operator="equal">
      <formula>"Significant Progress"</formula>
    </cfRule>
    <cfRule type="cellIs" dxfId="40" priority="50" operator="equal">
      <formula>"Area of Excellence"</formula>
    </cfRule>
  </conditionalFormatting>
  <conditionalFormatting sqref="E16">
    <cfRule type="cellIs" dxfId="39" priority="36" operator="equal">
      <formula>"Not Applicable"</formula>
    </cfRule>
    <cfRule type="cellIs" dxfId="38" priority="37" operator="equal">
      <formula>"Not Started"</formula>
    </cfRule>
    <cfRule type="cellIs" dxfId="37" priority="38" operator="equal">
      <formula>"Low level of progress "</formula>
    </cfRule>
    <cfRule type="cellIs" dxfId="36" priority="39" operator="equal">
      <formula>"Significant Progress"</formula>
    </cfRule>
    <cfRule type="cellIs" dxfId="35" priority="40" operator="equal">
      <formula>"Area of Excellence"</formula>
    </cfRule>
  </conditionalFormatting>
  <conditionalFormatting sqref="E23:E24">
    <cfRule type="cellIs" dxfId="34" priority="31" operator="equal">
      <formula>"Not Applicable"</formula>
    </cfRule>
    <cfRule type="cellIs" dxfId="33" priority="32" operator="equal">
      <formula>"Not Started"</formula>
    </cfRule>
    <cfRule type="cellIs" dxfId="32" priority="33" operator="equal">
      <formula>"Low level of progress "</formula>
    </cfRule>
    <cfRule type="cellIs" dxfId="31" priority="34" operator="equal">
      <formula>"Significant Progress"</formula>
    </cfRule>
    <cfRule type="cellIs" dxfId="30" priority="35" operator="equal">
      <formula>"Area of Excellence"</formula>
    </cfRule>
  </conditionalFormatting>
  <conditionalFormatting sqref="E31">
    <cfRule type="cellIs" dxfId="29" priority="26" operator="equal">
      <formula>"Not Applicable"</formula>
    </cfRule>
    <cfRule type="cellIs" dxfId="28" priority="27" operator="equal">
      <formula>"Not Started"</formula>
    </cfRule>
    <cfRule type="cellIs" dxfId="27" priority="28" operator="equal">
      <formula>"Low level of progress "</formula>
    </cfRule>
    <cfRule type="cellIs" dxfId="26" priority="29" operator="equal">
      <formula>"Significant Progress"</formula>
    </cfRule>
    <cfRule type="cellIs" dxfId="25" priority="30" operator="equal">
      <formula>"Area of Excellence"</formula>
    </cfRule>
  </conditionalFormatting>
  <conditionalFormatting sqref="E39">
    <cfRule type="cellIs" dxfId="24" priority="21" operator="equal">
      <formula>"Not Applicable"</formula>
    </cfRule>
    <cfRule type="cellIs" dxfId="23" priority="22" operator="equal">
      <formula>"Not Started"</formula>
    </cfRule>
    <cfRule type="cellIs" dxfId="22" priority="23" operator="equal">
      <formula>"Low level of progress "</formula>
    </cfRule>
    <cfRule type="cellIs" dxfId="21" priority="24" operator="equal">
      <formula>"Significant Progress"</formula>
    </cfRule>
    <cfRule type="cellIs" dxfId="20" priority="25" operator="equal">
      <formula>"Area of Excellence"</formula>
    </cfRule>
  </conditionalFormatting>
  <conditionalFormatting sqref="E42">
    <cfRule type="cellIs" dxfId="19" priority="16" operator="equal">
      <formula>"Not Applicable"</formula>
    </cfRule>
    <cfRule type="cellIs" dxfId="18" priority="17" operator="equal">
      <formula>"Not Started"</formula>
    </cfRule>
    <cfRule type="cellIs" dxfId="17" priority="18" operator="equal">
      <formula>"Low level of progress "</formula>
    </cfRule>
    <cfRule type="cellIs" dxfId="16" priority="19" operator="equal">
      <formula>"Significant Progress"</formula>
    </cfRule>
    <cfRule type="cellIs" dxfId="15" priority="20" operator="equal">
      <formula>"Area of Excellence"</formula>
    </cfRule>
  </conditionalFormatting>
  <conditionalFormatting sqref="E47">
    <cfRule type="cellIs" dxfId="14" priority="11" operator="equal">
      <formula>"Not Applicable"</formula>
    </cfRule>
    <cfRule type="cellIs" dxfId="13" priority="12" operator="equal">
      <formula>"Not Started"</formula>
    </cfRule>
    <cfRule type="cellIs" dxfId="12" priority="13" operator="equal">
      <formula>"Low level of progress "</formula>
    </cfRule>
    <cfRule type="cellIs" dxfId="11" priority="14" operator="equal">
      <formula>"Significant Progress"</formula>
    </cfRule>
    <cfRule type="cellIs" dxfId="10" priority="15" operator="equal">
      <formula>"Area of Excellence"</formula>
    </cfRule>
  </conditionalFormatting>
  <conditionalFormatting sqref="E48">
    <cfRule type="cellIs" dxfId="9" priority="6" operator="equal">
      <formula>"Not Applicable"</formula>
    </cfRule>
    <cfRule type="cellIs" dxfId="8" priority="7" operator="equal">
      <formula>"Not Started"</formula>
    </cfRule>
    <cfRule type="cellIs" dxfId="7" priority="8" operator="equal">
      <formula>"Low level of progress "</formula>
    </cfRule>
    <cfRule type="cellIs" dxfId="6" priority="9" operator="equal">
      <formula>"Significant Progress"</formula>
    </cfRule>
    <cfRule type="cellIs" dxfId="5" priority="10" operator="equal">
      <formula>"Area of Excellence"</formula>
    </cfRule>
  </conditionalFormatting>
  <conditionalFormatting sqref="E50:E54">
    <cfRule type="cellIs" dxfId="4" priority="1" operator="equal">
      <formula>"Not Applicable"</formula>
    </cfRule>
    <cfRule type="cellIs" dxfId="3" priority="2" operator="equal">
      <formula>"Not Started"</formula>
    </cfRule>
    <cfRule type="cellIs" dxfId="2" priority="3" operator="equal">
      <formula>"Low level of progress "</formula>
    </cfRule>
    <cfRule type="cellIs" dxfId="1" priority="4" operator="equal">
      <formula>"Significant Progress"</formula>
    </cfRule>
    <cfRule type="cellIs" dxfId="0" priority="5" operator="equal">
      <formula>"Area of Excellence"</formula>
    </cfRule>
  </conditionalFormatting>
  <pageMargins left="0.7" right="0.7" top="0.75" bottom="0.75" header="0.3" footer="0.3"/>
  <pageSetup paperSize="9" orientation="portrait" horizontalDpi="90" verticalDpi="90" r:id="rId1"/>
  <extLst>
    <ext xmlns:x14="http://schemas.microsoft.com/office/spreadsheetml/2009/9/main" uri="{CCE6A557-97BC-4b89-ADB6-D9C93CAAB3DF}">
      <x14:dataValidations xmlns:xm="http://schemas.microsoft.com/office/excel/2006/main" count="1">
        <x14:dataValidation type="list" allowBlank="1" showInputMessage="1" showErrorMessage="1" xr:uid="{A0442A65-71EE-44AE-BB9F-9AEE31F8F505}">
          <x14:formula1>
            <xm:f>'Data and Calculations'!$B$3:$B$7</xm:f>
          </x14:formula1>
          <xm:sqref>E6:E11 E42:E43 E64:E65 E20:E24 E31:E32 E13:E16 E45:E60 E37:E39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09BFB-0810-462F-9532-40B294401BC8}">
  <dimension ref="B2:S123"/>
  <sheetViews>
    <sheetView workbookViewId="0">
      <selection activeCell="O14" sqref="O14"/>
    </sheetView>
  </sheetViews>
  <sheetFormatPr defaultRowHeight="15" x14ac:dyDescent="0.25"/>
  <cols>
    <col min="2" max="2" width="20.7109375" customWidth="1"/>
    <col min="3" max="3" width="15.28515625" customWidth="1"/>
    <col min="4" max="4" width="21.85546875" customWidth="1"/>
    <col min="5" max="5" width="14.42578125" customWidth="1"/>
    <col min="7" max="7" width="12.7109375" customWidth="1"/>
    <col min="8" max="8" width="16.42578125" customWidth="1"/>
    <col min="12" max="12" width="19.7109375" style="60" customWidth="1"/>
    <col min="13" max="13" width="16.28515625" customWidth="1"/>
    <col min="14" max="14" width="16.7109375" customWidth="1"/>
    <col min="16" max="16" width="28.28515625" customWidth="1"/>
    <col min="18" max="18" width="24.85546875" customWidth="1"/>
  </cols>
  <sheetData>
    <row r="2" spans="2:19" x14ac:dyDescent="0.25">
      <c r="B2" t="s">
        <v>42</v>
      </c>
      <c r="L2" s="61" t="s">
        <v>43</v>
      </c>
      <c r="M2" s="62" t="s">
        <v>44</v>
      </c>
      <c r="N2" s="62" t="s">
        <v>45</v>
      </c>
    </row>
    <row r="3" spans="2:19" ht="30" x14ac:dyDescent="0.25">
      <c r="B3" s="50" t="s">
        <v>17</v>
      </c>
      <c r="H3" t="s">
        <v>94</v>
      </c>
      <c r="L3" s="63" t="s">
        <v>91</v>
      </c>
      <c r="M3" s="48">
        <f>IFERROR((SUM(E13:E27)/(SUM(C13:C27)-C22-C27-C17)), "0")</f>
        <v>3</v>
      </c>
      <c r="N3" s="64">
        <f>M3/3</f>
        <v>1</v>
      </c>
      <c r="S3" s="55"/>
    </row>
    <row r="4" spans="2:19" ht="45" x14ac:dyDescent="0.25">
      <c r="B4" s="51" t="s">
        <v>20</v>
      </c>
      <c r="L4" s="65" t="s">
        <v>92</v>
      </c>
      <c r="M4" s="48">
        <f>IFERROR((SUM(E28:E37)/(SUM(C28:C37)-C37-C32)), "0")</f>
        <v>3</v>
      </c>
      <c r="N4" s="64">
        <f>M4/3</f>
        <v>1</v>
      </c>
      <c r="P4" t="s">
        <v>92</v>
      </c>
      <c r="R4" t="s">
        <v>94</v>
      </c>
      <c r="S4" s="55"/>
    </row>
    <row r="5" spans="2:19" ht="30" x14ac:dyDescent="0.25">
      <c r="B5" s="52" t="s">
        <v>18</v>
      </c>
      <c r="L5" s="66" t="s">
        <v>93</v>
      </c>
      <c r="M5" s="48">
        <f>IFERROR((SUM(E38:E52)/(SUM(C38:C52)-C47-C52-C42)), "0")</f>
        <v>2.75</v>
      </c>
      <c r="N5" s="64">
        <f t="shared" ref="N5:N8" si="0">M5/3</f>
        <v>0.91666666666666663</v>
      </c>
      <c r="S5" s="55"/>
    </row>
    <row r="6" spans="2:19" ht="45" x14ac:dyDescent="0.25">
      <c r="B6" s="53" t="s">
        <v>29</v>
      </c>
      <c r="L6" s="67" t="s">
        <v>97</v>
      </c>
      <c r="M6" s="48">
        <f>IFERROR((SUM(E53:E67)/(SUM(C53:C67)-C62-C67-C57)), "0")</f>
        <v>3</v>
      </c>
      <c r="N6" s="64">
        <f t="shared" si="0"/>
        <v>1</v>
      </c>
      <c r="P6" t="s">
        <v>97</v>
      </c>
      <c r="R6" t="s">
        <v>92</v>
      </c>
      <c r="S6" s="55"/>
    </row>
    <row r="7" spans="2:19" ht="45" x14ac:dyDescent="0.25">
      <c r="B7" s="54" t="s">
        <v>19</v>
      </c>
      <c r="L7" s="68" t="s">
        <v>94</v>
      </c>
      <c r="M7" s="48">
        <f>IFERROR((SUM(E68:E72)/(SUM(C68:C72)-C72)), "0")</f>
        <v>3</v>
      </c>
      <c r="N7" s="64">
        <f t="shared" si="0"/>
        <v>1</v>
      </c>
      <c r="P7" t="s">
        <v>94</v>
      </c>
      <c r="R7" t="s">
        <v>97</v>
      </c>
      <c r="S7" s="55"/>
    </row>
    <row r="8" spans="2:19" x14ac:dyDescent="0.25">
      <c r="L8" s="69" t="s">
        <v>96</v>
      </c>
      <c r="M8" s="48">
        <f>IFERROR((SUM(E73:E77)/(SUM(C73:C77)-C77)), "0")</f>
        <v>2.5</v>
      </c>
      <c r="N8" s="64">
        <f t="shared" si="0"/>
        <v>0.83333333333333337</v>
      </c>
      <c r="S8" s="55"/>
    </row>
    <row r="9" spans="2:19" x14ac:dyDescent="0.25">
      <c r="L9" s="47" t="s">
        <v>95</v>
      </c>
      <c r="M9" s="48">
        <f>IFERROR((SUM(E78:E87)/(SUM(C78:C87)-C82-C87)), "0")</f>
        <v>3</v>
      </c>
      <c r="N9" s="64">
        <f>M9/3</f>
        <v>1</v>
      </c>
      <c r="S9" s="55"/>
    </row>
    <row r="12" spans="2:19" x14ac:dyDescent="0.25">
      <c r="B12" s="47"/>
      <c r="C12" s="48" t="s">
        <v>46</v>
      </c>
      <c r="D12" s="48"/>
      <c r="E12" s="48" t="s">
        <v>47</v>
      </c>
      <c r="F12" s="48" t="s">
        <v>48</v>
      </c>
      <c r="G12" s="48" t="s">
        <v>44</v>
      </c>
      <c r="H12" s="48" t="s">
        <v>45</v>
      </c>
      <c r="I12" s="48"/>
    </row>
    <row r="13" spans="2:19" x14ac:dyDescent="0.25">
      <c r="B13" s="270" t="s">
        <v>91</v>
      </c>
      <c r="C13" s="48">
        <f>COUNTIF('Health and wellbeing'!E5:E7,"Area of Excellence")</f>
        <v>3</v>
      </c>
      <c r="D13" s="50" t="s">
        <v>17</v>
      </c>
      <c r="E13" s="48">
        <f>C13*3</f>
        <v>9</v>
      </c>
      <c r="F13" s="258">
        <f>SUM(E13:E16)</f>
        <v>9</v>
      </c>
      <c r="G13" s="258">
        <f>IFERROR((SUM(E13:E17)/(SUM(C13:C17)-C17)), "0")</f>
        <v>3</v>
      </c>
      <c r="H13" s="261">
        <f>G13/3</f>
        <v>1</v>
      </c>
      <c r="I13" s="48"/>
    </row>
    <row r="14" spans="2:19" ht="14.45" customHeight="1" x14ac:dyDescent="0.25">
      <c r="B14" s="270"/>
      <c r="C14" s="48">
        <f>COUNTIF('Health and wellbeing'!E5:E7,"Significant Progress")</f>
        <v>0</v>
      </c>
      <c r="D14" s="51" t="s">
        <v>20</v>
      </c>
      <c r="E14" s="48">
        <f>C14*2</f>
        <v>0</v>
      </c>
      <c r="F14" s="259"/>
      <c r="G14" s="259"/>
      <c r="H14" s="262"/>
      <c r="I14" s="48"/>
    </row>
    <row r="15" spans="2:19" x14ac:dyDescent="0.25">
      <c r="B15" s="270"/>
      <c r="C15" s="48">
        <f>COUNTIF('Health and wellbeing'!E5:E7,"Low level of progress ")</f>
        <v>0</v>
      </c>
      <c r="D15" s="52" t="s">
        <v>18</v>
      </c>
      <c r="E15" s="48">
        <f>C15*1</f>
        <v>0</v>
      </c>
      <c r="F15" s="259"/>
      <c r="G15" s="259"/>
      <c r="H15" s="262"/>
      <c r="I15" s="48"/>
    </row>
    <row r="16" spans="2:19" x14ac:dyDescent="0.25">
      <c r="B16" s="270"/>
      <c r="C16" s="48">
        <f>COUNTIF('Health and wellbeing'!E5:E7,"Not Started")</f>
        <v>0</v>
      </c>
      <c r="D16" s="53" t="s">
        <v>29</v>
      </c>
      <c r="E16" s="48">
        <f>C16*0</f>
        <v>0</v>
      </c>
      <c r="F16" s="259"/>
      <c r="G16" s="259"/>
      <c r="H16" s="262"/>
      <c r="I16" s="48"/>
    </row>
    <row r="17" spans="2:19" x14ac:dyDescent="0.25">
      <c r="B17" s="270"/>
      <c r="C17" s="48">
        <f>COUNTIF('Health and wellbeing'!E5:E7,"Not Applicable")</f>
        <v>0</v>
      </c>
      <c r="D17" s="54" t="s">
        <v>19</v>
      </c>
      <c r="E17" s="48">
        <f>C17*0</f>
        <v>0</v>
      </c>
      <c r="F17" s="260"/>
      <c r="G17" s="260"/>
      <c r="H17" s="263"/>
      <c r="I17" s="48"/>
    </row>
    <row r="18" spans="2:19" x14ac:dyDescent="0.25">
      <c r="B18" s="270" t="s">
        <v>91</v>
      </c>
      <c r="C18" s="48">
        <f>COUNTIF('Health and wellbeing'!E8:E10,"Area of Excellence")</f>
        <v>3</v>
      </c>
      <c r="D18" s="50" t="s">
        <v>17</v>
      </c>
      <c r="E18" s="48">
        <f t="shared" ref="E18" si="1">C18*3</f>
        <v>9</v>
      </c>
      <c r="F18" s="258">
        <f t="shared" ref="F18" si="2">SUM(E18:E22)</f>
        <v>9</v>
      </c>
      <c r="G18" s="258">
        <f t="shared" ref="G18" si="3">IFERROR((SUM(E18:E22)/(SUM(C18:C22)-C22)), "0")</f>
        <v>3</v>
      </c>
      <c r="H18" s="261">
        <f t="shared" ref="H18" si="4">G18/3</f>
        <v>1</v>
      </c>
      <c r="I18" s="48"/>
    </row>
    <row r="19" spans="2:19" x14ac:dyDescent="0.25">
      <c r="B19" s="270"/>
      <c r="C19" s="48">
        <f>COUNTIF('Health and wellbeing'!E8:E10,"Significant Progress")</f>
        <v>0</v>
      </c>
      <c r="D19" s="51" t="s">
        <v>20</v>
      </c>
      <c r="E19" s="48">
        <f t="shared" ref="E19" si="5">C19*2</f>
        <v>0</v>
      </c>
      <c r="F19" s="259"/>
      <c r="G19" s="259"/>
      <c r="H19" s="262"/>
      <c r="I19" s="48"/>
    </row>
    <row r="20" spans="2:19" x14ac:dyDescent="0.25">
      <c r="B20" s="270"/>
      <c r="C20" s="48">
        <f>COUNTIF('Health and wellbeing'!E8:E10,"Low level of progress ")</f>
        <v>0</v>
      </c>
      <c r="D20" s="52" t="s">
        <v>18</v>
      </c>
      <c r="E20" s="48">
        <f t="shared" ref="E20" si="6">C20*1</f>
        <v>0</v>
      </c>
      <c r="F20" s="259"/>
      <c r="G20" s="259"/>
      <c r="H20" s="262"/>
      <c r="I20" s="48"/>
    </row>
    <row r="21" spans="2:19" x14ac:dyDescent="0.25">
      <c r="B21" s="270"/>
      <c r="C21" s="48">
        <f>COUNTIF('Health and wellbeing'!E8:E10,"Not Started")</f>
        <v>0</v>
      </c>
      <c r="D21" s="53" t="s">
        <v>29</v>
      </c>
      <c r="E21" s="48">
        <f t="shared" ref="E21:E22" si="7">C21*0</f>
        <v>0</v>
      </c>
      <c r="F21" s="259"/>
      <c r="G21" s="259"/>
      <c r="H21" s="262"/>
      <c r="I21" s="48"/>
    </row>
    <row r="22" spans="2:19" x14ac:dyDescent="0.25">
      <c r="B22" s="270"/>
      <c r="C22" s="48">
        <f>COUNTIF('Health and wellbeing'!E8:E10,"Not Applicable")</f>
        <v>0</v>
      </c>
      <c r="D22" s="54" t="s">
        <v>19</v>
      </c>
      <c r="E22" s="48">
        <f t="shared" si="7"/>
        <v>0</v>
      </c>
      <c r="F22" s="260"/>
      <c r="G22" s="260"/>
      <c r="H22" s="263"/>
      <c r="I22" s="48"/>
    </row>
    <row r="23" spans="2:19" x14ac:dyDescent="0.25">
      <c r="B23" s="270" t="s">
        <v>91</v>
      </c>
      <c r="C23" s="48">
        <f>COUNTIF('Health and wellbeing'!E11:E13,"Area of Excellence")</f>
        <v>0</v>
      </c>
      <c r="D23" s="50" t="s">
        <v>17</v>
      </c>
      <c r="E23" s="48">
        <f t="shared" ref="E23" si="8">C23*3</f>
        <v>0</v>
      </c>
      <c r="F23" s="258">
        <f t="shared" ref="F23" si="9">SUM(E23:E27)</f>
        <v>0</v>
      </c>
      <c r="G23" s="258" t="str">
        <f t="shared" ref="G23" si="10">IFERROR((SUM(E23:E27)/(SUM(C23:C27)-C27)), "0")</f>
        <v>0</v>
      </c>
      <c r="H23" s="261">
        <f t="shared" ref="H23" si="11">G23/3</f>
        <v>0</v>
      </c>
      <c r="I23" s="48"/>
    </row>
    <row r="24" spans="2:19" x14ac:dyDescent="0.25">
      <c r="B24" s="270"/>
      <c r="C24" s="48">
        <f>COUNTIF('Health and wellbeing'!E11:E13,"Significant Progress")</f>
        <v>0</v>
      </c>
      <c r="D24" s="51" t="s">
        <v>20</v>
      </c>
      <c r="E24" s="48">
        <f t="shared" ref="E24" si="12">C24*2</f>
        <v>0</v>
      </c>
      <c r="F24" s="259"/>
      <c r="G24" s="259"/>
      <c r="H24" s="262"/>
      <c r="I24" s="48"/>
    </row>
    <row r="25" spans="2:19" x14ac:dyDescent="0.25">
      <c r="B25" s="270"/>
      <c r="C25" s="48">
        <f>COUNTIF('Health and wellbeing'!E11:E13,"Low level of progress ")</f>
        <v>0</v>
      </c>
      <c r="D25" s="52" t="s">
        <v>18</v>
      </c>
      <c r="E25" s="48">
        <f t="shared" ref="E25" si="13">C25*1</f>
        <v>0</v>
      </c>
      <c r="F25" s="259"/>
      <c r="G25" s="259"/>
      <c r="H25" s="262"/>
      <c r="I25" s="48"/>
      <c r="L25" s="70"/>
    </row>
    <row r="26" spans="2:19" x14ac:dyDescent="0.25">
      <c r="B26" s="270"/>
      <c r="C26" s="48">
        <f>COUNTIF('Health and wellbeing'!E11:E13,"Not Started")</f>
        <v>0</v>
      </c>
      <c r="D26" s="53" t="s">
        <v>29</v>
      </c>
      <c r="E26" s="48">
        <f t="shared" ref="E26:E27" si="14">C26*0</f>
        <v>0</v>
      </c>
      <c r="F26" s="259"/>
      <c r="G26" s="259"/>
      <c r="H26" s="262"/>
      <c r="I26" s="48"/>
    </row>
    <row r="27" spans="2:19" x14ac:dyDescent="0.25">
      <c r="B27" s="270"/>
      <c r="C27" s="48">
        <f>COUNTIF('Health and wellbeing'!E11:E13,"Not Applicable")</f>
        <v>3</v>
      </c>
      <c r="D27" s="54" t="s">
        <v>19</v>
      </c>
      <c r="E27" s="48">
        <f t="shared" si="14"/>
        <v>0</v>
      </c>
      <c r="F27" s="260"/>
      <c r="G27" s="260"/>
      <c r="H27" s="263"/>
      <c r="I27" s="48"/>
      <c r="K27" s="73"/>
      <c r="L27" s="70"/>
      <c r="M27" s="73"/>
      <c r="N27" s="73"/>
      <c r="O27" s="73"/>
      <c r="P27" s="73"/>
      <c r="Q27" s="73"/>
      <c r="R27" s="73"/>
      <c r="S27" s="73"/>
    </row>
    <row r="28" spans="2:19" x14ac:dyDescent="0.25">
      <c r="B28" s="271" t="s">
        <v>93</v>
      </c>
      <c r="C28" s="48">
        <f>COUNTIF('Autonomy &amp; shared profession   '!E5:E10,"Area of Excellence")</f>
        <v>5</v>
      </c>
      <c r="D28" s="50" t="s">
        <v>17</v>
      </c>
      <c r="E28" s="48">
        <f t="shared" ref="E28" si="15">C28*3</f>
        <v>15</v>
      </c>
      <c r="F28" s="258">
        <f t="shared" ref="F28" si="16">SUM(E28:E32)</f>
        <v>15</v>
      </c>
      <c r="G28" s="258">
        <f t="shared" ref="G28" si="17">IFERROR((SUM(E28:E32)/(SUM(C28:C32)-C32)), "0")</f>
        <v>3</v>
      </c>
      <c r="H28" s="261">
        <f t="shared" ref="H28" si="18">G28/3</f>
        <v>1</v>
      </c>
      <c r="I28" s="48"/>
      <c r="K28" s="73"/>
      <c r="L28" s="70"/>
      <c r="M28" s="73"/>
      <c r="N28" s="73"/>
      <c r="O28" s="73"/>
      <c r="P28" s="73"/>
      <c r="Q28" s="73"/>
      <c r="R28" s="73"/>
      <c r="S28" s="73"/>
    </row>
    <row r="29" spans="2:19" x14ac:dyDescent="0.25">
      <c r="B29" s="271"/>
      <c r="C29" s="48">
        <f>COUNTIF('Autonomy &amp; shared profession   '!E5:E10,"Significant Progress")</f>
        <v>0</v>
      </c>
      <c r="D29" s="51" t="s">
        <v>20</v>
      </c>
      <c r="E29" s="48">
        <f t="shared" ref="E29" si="19">C29*2</f>
        <v>0</v>
      </c>
      <c r="F29" s="259"/>
      <c r="G29" s="259"/>
      <c r="H29" s="262"/>
      <c r="I29" s="48"/>
    </row>
    <row r="30" spans="2:19" ht="30" x14ac:dyDescent="0.25">
      <c r="B30" s="271"/>
      <c r="C30" s="48">
        <f>COUNTIF('Autonomy &amp; shared profession   '!E5:E10,"Low level of progress ")</f>
        <v>0</v>
      </c>
      <c r="D30" s="52" t="s">
        <v>18</v>
      </c>
      <c r="E30" s="48">
        <f t="shared" ref="E30" si="20">C30*1</f>
        <v>0</v>
      </c>
      <c r="F30" s="259"/>
      <c r="G30" s="259"/>
      <c r="H30" s="262"/>
      <c r="I30" s="48"/>
      <c r="L30" s="60" t="str">
        <f>B13</f>
        <v>Health and wellbeing</v>
      </c>
      <c r="M30" s="79">
        <f>H13</f>
        <v>1</v>
      </c>
    </row>
    <row r="31" spans="2:19" ht="30" x14ac:dyDescent="0.25">
      <c r="B31" s="271"/>
      <c r="C31" s="48">
        <f>COUNTIF('Autonomy &amp; shared profession   '!E5:E10,"Not Started")</f>
        <v>0</v>
      </c>
      <c r="D31" s="53" t="s">
        <v>29</v>
      </c>
      <c r="E31" s="48">
        <f t="shared" ref="E31:E32" si="21">C31*0</f>
        <v>0</v>
      </c>
      <c r="F31" s="259"/>
      <c r="G31" s="259"/>
      <c r="H31" s="262"/>
      <c r="I31" s="48"/>
      <c r="L31" s="60" t="str">
        <f>B18</f>
        <v>Health and wellbeing</v>
      </c>
      <c r="M31" s="79">
        <f>H18</f>
        <v>1</v>
      </c>
    </row>
    <row r="32" spans="2:19" ht="30" x14ac:dyDescent="0.25">
      <c r="B32" s="271"/>
      <c r="C32" s="48">
        <f>COUNTIF('Autonomy &amp; shared profession   '!E5:E10,"Not Applicable")</f>
        <v>1</v>
      </c>
      <c r="D32" s="54" t="s">
        <v>19</v>
      </c>
      <c r="E32" s="48">
        <f t="shared" si="21"/>
        <v>0</v>
      </c>
      <c r="F32" s="260"/>
      <c r="G32" s="260"/>
      <c r="H32" s="263"/>
      <c r="I32" s="48"/>
      <c r="L32" s="60" t="str">
        <f>B23</f>
        <v>Health and wellbeing</v>
      </c>
      <c r="M32" s="79">
        <f>H23</f>
        <v>0</v>
      </c>
    </row>
    <row r="33" spans="2:19" ht="15" customHeight="1" x14ac:dyDescent="0.25">
      <c r="B33" s="271" t="s">
        <v>93</v>
      </c>
      <c r="C33" s="48">
        <f>COUNTIF('Autonomy &amp; shared profession   '!E12:E17,"Area of Excellence")</f>
        <v>3</v>
      </c>
      <c r="D33" s="50" t="s">
        <v>17</v>
      </c>
      <c r="E33" s="48">
        <f t="shared" ref="E33" si="22">C33*3</f>
        <v>9</v>
      </c>
      <c r="F33" s="258">
        <f t="shared" ref="F33" si="23">SUM(E33:E37)</f>
        <v>9</v>
      </c>
      <c r="G33" s="258">
        <f t="shared" ref="G33" si="24">IFERROR((SUM(E33:E37)/(SUM(C33:C37)-C37)), "0")</f>
        <v>3</v>
      </c>
      <c r="H33" s="261">
        <f t="shared" ref="H33" si="25">G33/3</f>
        <v>1</v>
      </c>
      <c r="I33" s="48"/>
      <c r="L33" s="60" t="str">
        <f>B28</f>
        <v>Leadership and teamwork</v>
      </c>
      <c r="M33" s="79">
        <f>H28</f>
        <v>1</v>
      </c>
    </row>
    <row r="34" spans="2:19" ht="30" x14ac:dyDescent="0.25">
      <c r="B34" s="271"/>
      <c r="C34" s="48">
        <f>COUNTIF('Autonomy &amp; shared profession   '!E12:E17,"Significant Progress")</f>
        <v>0</v>
      </c>
      <c r="D34" s="51" t="s">
        <v>20</v>
      </c>
      <c r="E34" s="48">
        <f t="shared" ref="E34" si="26">C34*2</f>
        <v>0</v>
      </c>
      <c r="F34" s="259"/>
      <c r="G34" s="259"/>
      <c r="H34" s="262"/>
      <c r="I34" s="48"/>
      <c r="L34" s="60" t="str">
        <f>B33</f>
        <v>Leadership and teamwork</v>
      </c>
      <c r="M34" s="79">
        <f>H33</f>
        <v>1</v>
      </c>
    </row>
    <row r="35" spans="2:19" x14ac:dyDescent="0.25">
      <c r="B35" s="271"/>
      <c r="C35" s="48">
        <f>COUNTIF('Autonomy &amp; shared profession   '!E12:E17,"Low level of progress ")</f>
        <v>0</v>
      </c>
      <c r="D35" s="52" t="s">
        <v>18</v>
      </c>
      <c r="E35" s="48">
        <f t="shared" ref="E35" si="27">C35*1</f>
        <v>0</v>
      </c>
      <c r="F35" s="259"/>
      <c r="G35" s="259"/>
      <c r="H35" s="262"/>
      <c r="I35" s="48"/>
      <c r="L35" s="60" t="str">
        <f>B38</f>
        <v>Life Balance</v>
      </c>
      <c r="M35" s="79">
        <f>H38</f>
        <v>1</v>
      </c>
    </row>
    <row r="36" spans="2:19" ht="30" x14ac:dyDescent="0.25">
      <c r="B36" s="271"/>
      <c r="C36" s="48">
        <f>COUNTIF('Autonomy &amp; shared profession   '!E12:E17,"Not Started")</f>
        <v>0</v>
      </c>
      <c r="D36" s="53" t="s">
        <v>29</v>
      </c>
      <c r="E36" s="48">
        <f t="shared" ref="E36:E37" si="28">C36*0</f>
        <v>0</v>
      </c>
      <c r="F36" s="259"/>
      <c r="G36" s="259"/>
      <c r="H36" s="262"/>
      <c r="I36" s="48"/>
      <c r="L36" s="60" t="str">
        <f>B43</f>
        <v>Potential Purpose and Recognition</v>
      </c>
      <c r="M36" s="79">
        <f>H43</f>
        <v>0.83333333333333337</v>
      </c>
    </row>
    <row r="37" spans="2:19" ht="30" x14ac:dyDescent="0.25">
      <c r="B37" s="271"/>
      <c r="C37" s="48">
        <f>COUNTIF('Autonomy &amp; shared profession   '!E12:E17,"Not Applicable")</f>
        <v>3</v>
      </c>
      <c r="D37" s="54" t="s">
        <v>19</v>
      </c>
      <c r="E37" s="48">
        <f t="shared" si="28"/>
        <v>0</v>
      </c>
      <c r="F37" s="260"/>
      <c r="G37" s="260"/>
      <c r="H37" s="263"/>
      <c r="I37" s="48"/>
      <c r="L37" s="60" t="str">
        <f>B48</f>
        <v>Bringing Yourself to Work</v>
      </c>
      <c r="M37" s="79">
        <f>H48</f>
        <v>0</v>
      </c>
    </row>
    <row r="38" spans="2:19" ht="30" x14ac:dyDescent="0.25">
      <c r="B38" s="267" t="s">
        <v>28</v>
      </c>
      <c r="C38" s="48">
        <f>COUNTIF('Leadership and teamwork'!D5:D8,"Area of Excellence")</f>
        <v>4</v>
      </c>
      <c r="D38" s="50" t="s">
        <v>17</v>
      </c>
      <c r="E38" s="48">
        <f t="shared" ref="E38" si="29">C38*3</f>
        <v>12</v>
      </c>
      <c r="F38" s="258">
        <f t="shared" ref="F38" si="30">SUM(E38:E42)</f>
        <v>12</v>
      </c>
      <c r="G38" s="258">
        <f t="shared" ref="G38" si="31">IFERROR((SUM(E38:E42)/(SUM(C38:C42)-C42)), "0")</f>
        <v>3</v>
      </c>
      <c r="H38" s="261">
        <f t="shared" ref="H38" si="32">G38/3</f>
        <v>1</v>
      </c>
      <c r="I38" s="48"/>
      <c r="K38" s="73"/>
      <c r="L38" s="70" t="str">
        <f>B53</f>
        <v>Senior Leadership Responsibilities</v>
      </c>
      <c r="M38" s="80">
        <f>H53</f>
        <v>1</v>
      </c>
      <c r="N38" s="73"/>
      <c r="O38" s="73"/>
      <c r="P38" s="73"/>
      <c r="Q38" s="73"/>
      <c r="R38" s="73"/>
      <c r="S38" s="73"/>
    </row>
    <row r="39" spans="2:19" ht="30" x14ac:dyDescent="0.25">
      <c r="B39" s="267"/>
      <c r="C39" s="48">
        <f>COUNTIF('Leadership and teamwork'!D5:D8,"Significant Progress")</f>
        <v>0</v>
      </c>
      <c r="D39" s="51" t="s">
        <v>20</v>
      </c>
      <c r="E39" s="48">
        <f t="shared" ref="E39" si="33">C39*2</f>
        <v>0</v>
      </c>
      <c r="F39" s="259"/>
      <c r="G39" s="259"/>
      <c r="H39" s="262"/>
      <c r="I39" s="48"/>
      <c r="K39" s="73"/>
      <c r="L39" s="70" t="str">
        <f>B58</f>
        <v>Health Leadership Behaviours</v>
      </c>
      <c r="M39" s="81">
        <f>H58</f>
        <v>1</v>
      </c>
      <c r="N39" s="73"/>
      <c r="O39" s="73"/>
      <c r="P39" s="268"/>
      <c r="Q39" s="268"/>
      <c r="R39" s="269"/>
      <c r="S39" s="73"/>
    </row>
    <row r="40" spans="2:19" x14ac:dyDescent="0.25">
      <c r="B40" s="267"/>
      <c r="C40" s="48">
        <f>COUNTIF('Leadership and teamwork'!D5:D8,"Low level of progress ")</f>
        <v>0</v>
      </c>
      <c r="D40" s="52" t="s">
        <v>18</v>
      </c>
      <c r="E40" s="48">
        <f t="shared" ref="E40" si="34">C40*1</f>
        <v>0</v>
      </c>
      <c r="F40" s="259"/>
      <c r="G40" s="259"/>
      <c r="H40" s="262"/>
      <c r="I40" s="48"/>
      <c r="K40" s="73"/>
      <c r="L40" s="70" t="str">
        <f>B63</f>
        <v>Skilled Managers</v>
      </c>
      <c r="M40" s="81">
        <f>H63</f>
        <v>0</v>
      </c>
      <c r="N40" s="73"/>
      <c r="O40" s="73"/>
      <c r="P40" s="268"/>
      <c r="Q40" s="268"/>
      <c r="R40" s="269"/>
      <c r="S40" s="73"/>
    </row>
    <row r="41" spans="2:19" x14ac:dyDescent="0.25">
      <c r="B41" s="267"/>
      <c r="C41" s="48">
        <f>COUNTIF('Leadership and teamwork'!D5:D8,"Not Started")</f>
        <v>0</v>
      </c>
      <c r="D41" s="53" t="s">
        <v>29</v>
      </c>
      <c r="E41" s="48">
        <f t="shared" ref="E41:E42" si="35">C41*0</f>
        <v>0</v>
      </c>
      <c r="F41" s="259"/>
      <c r="G41" s="259"/>
      <c r="H41" s="262"/>
      <c r="I41" s="48"/>
      <c r="K41" s="73"/>
      <c r="L41" s="70" t="str">
        <f>B68</f>
        <v>Environment</v>
      </c>
      <c r="M41" s="81">
        <f>H68</f>
        <v>1</v>
      </c>
      <c r="N41" s="73"/>
      <c r="O41" s="73"/>
      <c r="P41" s="268"/>
      <c r="Q41" s="268"/>
      <c r="R41" s="269"/>
      <c r="S41" s="73"/>
    </row>
    <row r="42" spans="2:19" x14ac:dyDescent="0.25">
      <c r="B42" s="267"/>
      <c r="C42" s="48">
        <f>COUNTIF('Leadership and teamwork'!D5:D8,"Not Applicable")</f>
        <v>0</v>
      </c>
      <c r="D42" s="54" t="s">
        <v>19</v>
      </c>
      <c r="E42" s="48">
        <f t="shared" si="35"/>
        <v>0</v>
      </c>
      <c r="F42" s="260"/>
      <c r="G42" s="260"/>
      <c r="H42" s="263"/>
      <c r="I42" s="48"/>
      <c r="K42" s="73"/>
      <c r="L42" s="70" t="str">
        <f>B73</f>
        <v>Data Insights</v>
      </c>
      <c r="M42" s="81">
        <f>H73</f>
        <v>0.83333333333333337</v>
      </c>
      <c r="N42" s="73"/>
      <c r="O42" s="73"/>
      <c r="P42" s="268"/>
      <c r="Q42" s="268"/>
      <c r="R42" s="269"/>
      <c r="S42" s="73"/>
    </row>
    <row r="43" spans="2:19" ht="30" x14ac:dyDescent="0.25">
      <c r="B43" s="267" t="s">
        <v>49</v>
      </c>
      <c r="C43" s="48">
        <f>COUNTIF('Leadership and teamwork'!D10:D13,"Area of Excellence")</f>
        <v>3</v>
      </c>
      <c r="D43" s="50" t="s">
        <v>17</v>
      </c>
      <c r="E43" s="48">
        <f t="shared" ref="E43" si="36">C43*3</f>
        <v>9</v>
      </c>
      <c r="F43" s="258">
        <f t="shared" ref="F43" si="37">SUM(E43:E47)</f>
        <v>10</v>
      </c>
      <c r="G43" s="258">
        <f t="shared" ref="G43" si="38">IFERROR((SUM(E43:E47)/(SUM(C43:C47)-C47)), "0")</f>
        <v>2.5</v>
      </c>
      <c r="H43" s="261">
        <f t="shared" ref="H43" si="39">G43/3</f>
        <v>0.83333333333333337</v>
      </c>
      <c r="I43" s="48"/>
      <c r="K43" s="73"/>
      <c r="L43" s="70" t="str">
        <f>B78</f>
        <v>Support Services and Partners</v>
      </c>
      <c r="M43" s="81">
        <f>H78</f>
        <v>1</v>
      </c>
      <c r="N43" s="73"/>
      <c r="O43" s="73"/>
      <c r="P43" s="268"/>
      <c r="Q43" s="268"/>
      <c r="R43" s="269"/>
      <c r="S43" s="73"/>
    </row>
    <row r="44" spans="2:19" ht="30" x14ac:dyDescent="0.25">
      <c r="B44" s="267"/>
      <c r="C44" s="48">
        <f>COUNTIF('Leadership and teamwork'!D10:D13,"Significant Progress")</f>
        <v>0</v>
      </c>
      <c r="D44" s="51" t="s">
        <v>20</v>
      </c>
      <c r="E44" s="48">
        <f t="shared" ref="E44" si="40">C44*2</f>
        <v>0</v>
      </c>
      <c r="F44" s="259"/>
      <c r="G44" s="259"/>
      <c r="H44" s="262"/>
      <c r="I44" s="48"/>
      <c r="K44" s="73"/>
      <c r="L44" s="70" t="str">
        <f>B83</f>
        <v>Organisation Design and Policy</v>
      </c>
      <c r="M44" s="81">
        <f>H83</f>
        <v>0</v>
      </c>
      <c r="N44" s="73"/>
      <c r="O44" s="73"/>
      <c r="P44" s="268"/>
      <c r="Q44" s="268"/>
      <c r="R44" s="269"/>
      <c r="S44" s="73"/>
    </row>
    <row r="45" spans="2:19" x14ac:dyDescent="0.25">
      <c r="B45" s="267"/>
      <c r="C45" s="48">
        <f>COUNTIF('Leadership and teamwork'!D10:D13,"Low level of progress ")</f>
        <v>1</v>
      </c>
      <c r="D45" s="52" t="s">
        <v>18</v>
      </c>
      <c r="E45" s="48">
        <f t="shared" ref="E45" si="41">C45*1</f>
        <v>1</v>
      </c>
      <c r="F45" s="259"/>
      <c r="G45" s="259"/>
      <c r="H45" s="262"/>
      <c r="I45" s="48"/>
      <c r="K45" s="73"/>
      <c r="L45" s="70"/>
      <c r="M45" s="73"/>
      <c r="N45" s="73"/>
      <c r="O45" s="73"/>
      <c r="P45" s="268"/>
      <c r="Q45" s="268"/>
      <c r="R45" s="269"/>
      <c r="S45" s="73"/>
    </row>
    <row r="46" spans="2:19" x14ac:dyDescent="0.25">
      <c r="B46" s="267"/>
      <c r="C46" s="48">
        <f>COUNTIF('Leadership and teamwork'!D10:D13,"Not Started")</f>
        <v>0</v>
      </c>
      <c r="D46" s="53" t="s">
        <v>29</v>
      </c>
      <c r="E46" s="48">
        <f t="shared" ref="E46:E47" si="42">C46*0</f>
        <v>0</v>
      </c>
      <c r="F46" s="259"/>
      <c r="G46" s="259"/>
      <c r="H46" s="262"/>
      <c r="I46" s="48"/>
      <c r="K46" s="73"/>
      <c r="L46" s="70"/>
      <c r="M46" s="73"/>
      <c r="N46" s="73"/>
      <c r="O46" s="73"/>
      <c r="P46" s="268"/>
      <c r="Q46" s="268"/>
      <c r="R46" s="269"/>
      <c r="S46" s="73"/>
    </row>
    <row r="47" spans="2:19" x14ac:dyDescent="0.25">
      <c r="B47" s="267"/>
      <c r="C47" s="48">
        <f>COUNTIF('Leadership and teamwork'!D10:D13,"Not Applicable")</f>
        <v>0</v>
      </c>
      <c r="D47" s="54" t="s">
        <v>19</v>
      </c>
      <c r="E47" s="48">
        <f t="shared" si="42"/>
        <v>0</v>
      </c>
      <c r="F47" s="260"/>
      <c r="G47" s="260"/>
      <c r="H47" s="263"/>
      <c r="I47" s="48"/>
      <c r="K47" s="73"/>
      <c r="L47" s="70"/>
      <c r="M47" s="73"/>
      <c r="N47" s="73"/>
      <c r="O47" s="73"/>
      <c r="P47" s="268"/>
      <c r="Q47" s="268"/>
      <c r="R47" s="269"/>
      <c r="S47" s="73"/>
    </row>
    <row r="48" spans="2:19" x14ac:dyDescent="0.25">
      <c r="B48" s="276" t="s">
        <v>53</v>
      </c>
      <c r="C48" s="48">
        <f>COUNTIF('Leadership and teamwork'!D15:D18,"Area of Excellence")</f>
        <v>0</v>
      </c>
      <c r="D48" s="50" t="s">
        <v>17</v>
      </c>
      <c r="E48" s="48">
        <f t="shared" ref="E48" si="43">C48*3</f>
        <v>0</v>
      </c>
      <c r="F48" s="258">
        <f>SUM(E48:E52)</f>
        <v>0</v>
      </c>
      <c r="G48" s="258" t="str">
        <f>IFERROR((SUM(E48:E52)/(SUM(C48:C52)-C52)), "0")</f>
        <v>0</v>
      </c>
      <c r="H48" s="261">
        <f t="shared" ref="H48" si="44">G48/3</f>
        <v>0</v>
      </c>
      <c r="I48" s="48"/>
      <c r="K48" s="73"/>
      <c r="L48" s="70"/>
      <c r="M48" s="73"/>
      <c r="N48" s="73"/>
      <c r="O48" s="73"/>
      <c r="P48" s="268"/>
      <c r="Q48" s="268"/>
      <c r="R48" s="269"/>
      <c r="S48" s="73"/>
    </row>
    <row r="49" spans="2:19" x14ac:dyDescent="0.25">
      <c r="B49" s="277"/>
      <c r="C49" s="48">
        <f>COUNTIF('Leadership and teamwork'!D15:D18,"Significant Progress")</f>
        <v>0</v>
      </c>
      <c r="D49" s="51" t="s">
        <v>20</v>
      </c>
      <c r="E49" s="48">
        <f t="shared" ref="E49" si="45">C49*2</f>
        <v>0</v>
      </c>
      <c r="F49" s="259"/>
      <c r="G49" s="259"/>
      <c r="H49" s="262"/>
      <c r="I49" s="48"/>
      <c r="K49" s="73"/>
      <c r="L49" s="70"/>
      <c r="M49" s="73"/>
      <c r="N49" s="73"/>
      <c r="O49" s="73"/>
      <c r="P49" s="268"/>
      <c r="Q49" s="268"/>
      <c r="R49" s="269"/>
      <c r="S49" s="73"/>
    </row>
    <row r="50" spans="2:19" x14ac:dyDescent="0.25">
      <c r="B50" s="277"/>
      <c r="C50" s="48">
        <f>COUNTIF('Leadership and teamwork'!D15:D18,"Low level of progress ")</f>
        <v>0</v>
      </c>
      <c r="D50" s="52" t="s">
        <v>18</v>
      </c>
      <c r="E50" s="48">
        <f t="shared" ref="E50" si="46">C50*1</f>
        <v>0</v>
      </c>
      <c r="F50" s="259"/>
      <c r="G50" s="259"/>
      <c r="H50" s="262"/>
      <c r="I50" s="48"/>
      <c r="K50" s="73"/>
      <c r="L50" s="70"/>
      <c r="M50" s="73"/>
      <c r="N50" s="73"/>
      <c r="O50" s="73"/>
      <c r="P50" s="268"/>
      <c r="Q50" s="268"/>
      <c r="R50" s="269"/>
      <c r="S50" s="73"/>
    </row>
    <row r="51" spans="2:19" x14ac:dyDescent="0.25">
      <c r="B51" s="277"/>
      <c r="C51" s="48">
        <f>COUNTIF('Leadership and teamwork'!D15:D18,"Not Started")</f>
        <v>0</v>
      </c>
      <c r="D51" s="53" t="s">
        <v>29</v>
      </c>
      <c r="E51" s="48">
        <f t="shared" ref="E51:E52" si="47">C51*0</f>
        <v>0</v>
      </c>
      <c r="F51" s="259"/>
      <c r="G51" s="259"/>
      <c r="H51" s="262"/>
      <c r="I51" s="48"/>
      <c r="K51" s="73"/>
      <c r="L51" s="70"/>
      <c r="M51" s="73"/>
      <c r="N51" s="73"/>
      <c r="O51" s="73"/>
      <c r="P51" s="73"/>
      <c r="Q51" s="73"/>
      <c r="R51" s="73"/>
      <c r="S51" s="73"/>
    </row>
    <row r="52" spans="2:19" x14ac:dyDescent="0.25">
      <c r="B52" s="278"/>
      <c r="C52" s="48">
        <f>COUNTIF('Leadership and teamwork'!D15:D18,"Not Applicable")</f>
        <v>4</v>
      </c>
      <c r="D52" s="54" t="s">
        <v>19</v>
      </c>
      <c r="E52" s="48">
        <f t="shared" si="47"/>
        <v>0</v>
      </c>
      <c r="F52" s="260"/>
      <c r="G52" s="260"/>
      <c r="H52" s="263"/>
      <c r="I52" s="48"/>
      <c r="K52" s="73"/>
      <c r="L52" s="70"/>
      <c r="M52" s="73"/>
      <c r="N52" s="73"/>
      <c r="O52" s="73"/>
      <c r="P52" s="73"/>
      <c r="Q52" s="73"/>
      <c r="R52" s="73"/>
      <c r="S52" s="73"/>
    </row>
    <row r="53" spans="2:19" x14ac:dyDescent="0.25">
      <c r="B53" s="266" t="s">
        <v>52</v>
      </c>
      <c r="C53" s="48">
        <f>COUNTIF('Prof. development and careers'!D5:D9,"Area of Excellence")</f>
        <v>5</v>
      </c>
      <c r="D53" s="50" t="s">
        <v>17</v>
      </c>
      <c r="E53" s="48">
        <f t="shared" ref="E53" si="48">C53*3</f>
        <v>15</v>
      </c>
      <c r="F53" s="258">
        <f t="shared" ref="F53" si="49">SUM(E53:E57)</f>
        <v>15</v>
      </c>
      <c r="G53" s="258">
        <f t="shared" ref="G53" si="50">IFERROR((SUM(E53:E57)/(SUM(C53:C57)-C57)), "0")</f>
        <v>3</v>
      </c>
      <c r="H53" s="261">
        <f t="shared" ref="H53" si="51">G53/3</f>
        <v>1</v>
      </c>
      <c r="I53" s="48"/>
    </row>
    <row r="54" spans="2:19" x14ac:dyDescent="0.25">
      <c r="B54" s="266"/>
      <c r="C54" s="48">
        <f>COUNTIF('Prof. development and careers'!D5:D9,"Significant Progress")</f>
        <v>0</v>
      </c>
      <c r="D54" s="51" t="s">
        <v>20</v>
      </c>
      <c r="E54" s="48">
        <f t="shared" ref="E54" si="52">C54*2</f>
        <v>0</v>
      </c>
      <c r="F54" s="259"/>
      <c r="G54" s="259"/>
      <c r="H54" s="262"/>
      <c r="I54" s="48"/>
    </row>
    <row r="55" spans="2:19" x14ac:dyDescent="0.25">
      <c r="B55" s="266"/>
      <c r="C55" s="48">
        <f>COUNTIF('Prof. development and careers'!D5:D9,"Low level of progress ")</f>
        <v>0</v>
      </c>
      <c r="D55" s="52" t="s">
        <v>18</v>
      </c>
      <c r="E55" s="48">
        <f t="shared" ref="E55" si="53">C55*1</f>
        <v>0</v>
      </c>
      <c r="F55" s="259"/>
      <c r="G55" s="259"/>
      <c r="H55" s="262"/>
      <c r="I55" s="48"/>
    </row>
    <row r="56" spans="2:19" x14ac:dyDescent="0.25">
      <c r="B56" s="266"/>
      <c r="C56" s="48">
        <f>COUNTIF('Prof. development and careers'!D5:D9,"Not Started")</f>
        <v>0</v>
      </c>
      <c r="D56" s="53" t="s">
        <v>29</v>
      </c>
      <c r="E56" s="48">
        <f t="shared" ref="E56:E57" si="54">C56*0</f>
        <v>0</v>
      </c>
      <c r="F56" s="259"/>
      <c r="G56" s="259"/>
      <c r="H56" s="262"/>
      <c r="I56" s="48"/>
    </row>
    <row r="57" spans="2:19" x14ac:dyDescent="0.25">
      <c r="B57" s="266"/>
      <c r="C57" s="48">
        <f>COUNTIF('Prof. development and careers'!D5:D9,"Not Applicable")</f>
        <v>0</v>
      </c>
      <c r="D57" s="54" t="s">
        <v>19</v>
      </c>
      <c r="E57" s="48">
        <f t="shared" si="54"/>
        <v>0</v>
      </c>
      <c r="F57" s="260"/>
      <c r="G57" s="260"/>
      <c r="H57" s="263"/>
      <c r="I57" s="48"/>
    </row>
    <row r="58" spans="2:19" x14ac:dyDescent="0.25">
      <c r="B58" s="266" t="s">
        <v>54</v>
      </c>
      <c r="C58" s="48">
        <f>COUNTIF('Prof. development and careers'!D11:D14,"Area of Excellence")</f>
        <v>4</v>
      </c>
      <c r="D58" s="50" t="s">
        <v>17</v>
      </c>
      <c r="E58" s="48">
        <f t="shared" ref="E58" si="55">C58*3</f>
        <v>12</v>
      </c>
      <c r="F58" s="258">
        <f t="shared" ref="F58" si="56">SUM(E58:E62)</f>
        <v>12</v>
      </c>
      <c r="G58" s="258">
        <f t="shared" ref="G58" si="57">IFERROR((SUM(E58:E62)/(SUM(C58:C62)-C62)), "0")</f>
        <v>3</v>
      </c>
      <c r="H58" s="261">
        <f t="shared" ref="H58" si="58">G58/3</f>
        <v>1</v>
      </c>
      <c r="I58" s="48"/>
    </row>
    <row r="59" spans="2:19" x14ac:dyDescent="0.25">
      <c r="B59" s="266"/>
      <c r="C59" s="48">
        <f>COUNTIF('Prof. development and careers'!D11:D14,"Significant Progress")</f>
        <v>0</v>
      </c>
      <c r="D59" s="51" t="s">
        <v>20</v>
      </c>
      <c r="E59" s="48">
        <f t="shared" ref="E59" si="59">C59*2</f>
        <v>0</v>
      </c>
      <c r="F59" s="259"/>
      <c r="G59" s="259"/>
      <c r="H59" s="262"/>
      <c r="I59" s="48"/>
    </row>
    <row r="60" spans="2:19" x14ac:dyDescent="0.25">
      <c r="B60" s="266"/>
      <c r="C60" s="48">
        <f>COUNTIF('Prof. development and careers'!D11:D14,"Low level of progress ")</f>
        <v>0</v>
      </c>
      <c r="D60" s="52" t="s">
        <v>18</v>
      </c>
      <c r="E60" s="48">
        <f t="shared" ref="E60" si="60">C60*1</f>
        <v>0</v>
      </c>
      <c r="F60" s="259"/>
      <c r="G60" s="259"/>
      <c r="H60" s="262"/>
      <c r="I60" s="48"/>
    </row>
    <row r="61" spans="2:19" x14ac:dyDescent="0.25">
      <c r="B61" s="266"/>
      <c r="C61" s="48">
        <f>COUNTIF('Prof. development and careers'!D11:D14,"Not Started")</f>
        <v>0</v>
      </c>
      <c r="D61" s="53" t="s">
        <v>29</v>
      </c>
      <c r="E61" s="48">
        <f t="shared" ref="E61:E62" si="61">C61*0</f>
        <v>0</v>
      </c>
      <c r="F61" s="259"/>
      <c r="G61" s="259"/>
      <c r="H61" s="262"/>
      <c r="I61" s="48"/>
    </row>
    <row r="62" spans="2:19" x14ac:dyDescent="0.25">
      <c r="B62" s="266"/>
      <c r="C62" s="48">
        <f>COUNTIF('Prof. development and careers'!D11:D14,"Not Applicable")</f>
        <v>0</v>
      </c>
      <c r="D62" s="54" t="s">
        <v>19</v>
      </c>
      <c r="E62" s="48">
        <f t="shared" si="61"/>
        <v>0</v>
      </c>
      <c r="F62" s="260"/>
      <c r="G62" s="260"/>
      <c r="H62" s="263"/>
      <c r="I62" s="48"/>
    </row>
    <row r="63" spans="2:19" x14ac:dyDescent="0.25">
      <c r="B63" s="266" t="s">
        <v>32</v>
      </c>
      <c r="C63" s="48">
        <f>COUNTIF('Prof. development and careers'!D16:D20,"Area of Excellence")</f>
        <v>0</v>
      </c>
      <c r="D63" s="50" t="s">
        <v>17</v>
      </c>
      <c r="E63" s="48">
        <f t="shared" ref="E63" si="62">C63*3</f>
        <v>0</v>
      </c>
      <c r="F63" s="258">
        <f t="shared" ref="F63" si="63">SUM(E63:E67)</f>
        <v>0</v>
      </c>
      <c r="G63" s="258" t="str">
        <f t="shared" ref="G63" si="64">IFERROR((SUM(E63:E67)/(SUM(C63:C67)-C67)), "0")</f>
        <v>0</v>
      </c>
      <c r="H63" s="261">
        <f t="shared" ref="H63" si="65">G63/3</f>
        <v>0</v>
      </c>
      <c r="I63" s="48"/>
    </row>
    <row r="64" spans="2:19" x14ac:dyDescent="0.25">
      <c r="B64" s="266"/>
      <c r="C64" s="48">
        <f>COUNTIF('Prof. development and careers'!D16:D20,"Significant Progress")</f>
        <v>0</v>
      </c>
      <c r="D64" s="51" t="s">
        <v>20</v>
      </c>
      <c r="E64" s="48">
        <f t="shared" ref="E64" si="66">C64*2</f>
        <v>0</v>
      </c>
      <c r="F64" s="259"/>
      <c r="G64" s="259"/>
      <c r="H64" s="262"/>
      <c r="I64" s="48"/>
    </row>
    <row r="65" spans="2:9" x14ac:dyDescent="0.25">
      <c r="B65" s="266"/>
      <c r="C65" s="48">
        <f>COUNTIF('Prof. development and careers'!D16:D20,"Low level of progress ")</f>
        <v>0</v>
      </c>
      <c r="D65" s="52" t="s">
        <v>18</v>
      </c>
      <c r="E65" s="48">
        <f t="shared" ref="E65" si="67">C65*1</f>
        <v>0</v>
      </c>
      <c r="F65" s="259"/>
      <c r="G65" s="259"/>
      <c r="H65" s="262"/>
      <c r="I65" s="48"/>
    </row>
    <row r="66" spans="2:9" x14ac:dyDescent="0.25">
      <c r="B66" s="266"/>
      <c r="C66" s="48">
        <f>COUNTIF('Prof. development and careers'!D16:D20,"Not Started")</f>
        <v>0</v>
      </c>
      <c r="D66" s="53" t="s">
        <v>29</v>
      </c>
      <c r="E66" s="48">
        <f t="shared" ref="E66:E67" si="68">C66*0</f>
        <v>0</v>
      </c>
      <c r="F66" s="259"/>
      <c r="G66" s="259"/>
      <c r="H66" s="262"/>
      <c r="I66" s="48"/>
    </row>
    <row r="67" spans="2:9" x14ac:dyDescent="0.25">
      <c r="B67" s="266"/>
      <c r="C67" s="48">
        <f>COUNTIF('Prof. development and careers'!D16:D20,"Not Applicable")</f>
        <v>5</v>
      </c>
      <c r="D67" s="54" t="s">
        <v>19</v>
      </c>
      <c r="E67" s="48">
        <f t="shared" si="68"/>
        <v>0</v>
      </c>
      <c r="F67" s="260"/>
      <c r="G67" s="260"/>
      <c r="H67" s="263"/>
      <c r="I67" s="48"/>
    </row>
    <row r="68" spans="2:9" x14ac:dyDescent="0.25">
      <c r="B68" s="264" t="s">
        <v>30</v>
      </c>
      <c r="C68" s="48">
        <f>COUNTIF('Pride &amp; meaningful recognition'!$D$5:$D$8,"Area of Excellence")</f>
        <v>4</v>
      </c>
      <c r="D68" s="50" t="s">
        <v>17</v>
      </c>
      <c r="E68" s="48">
        <f t="shared" ref="E68" si="69">C68*3</f>
        <v>12</v>
      </c>
      <c r="F68" s="258">
        <f t="shared" ref="F68" si="70">SUM(E68:E72)</f>
        <v>12</v>
      </c>
      <c r="G68" s="258">
        <f t="shared" ref="G68" si="71">IFERROR((SUM(E68:E72)/(SUM(C68:C72)-C72)), "0")</f>
        <v>3</v>
      </c>
      <c r="H68" s="261">
        <f t="shared" ref="H68" si="72">G68/3</f>
        <v>1</v>
      </c>
      <c r="I68" s="48"/>
    </row>
    <row r="69" spans="2:9" x14ac:dyDescent="0.25">
      <c r="B69" s="264"/>
      <c r="C69" s="48">
        <f>COUNTIF('Pride &amp; meaningful recognition'!$D$5:$D$8,"Significant Progress")</f>
        <v>0</v>
      </c>
      <c r="D69" s="51" t="s">
        <v>20</v>
      </c>
      <c r="E69" s="48">
        <f t="shared" ref="E69" si="73">C69*2</f>
        <v>0</v>
      </c>
      <c r="F69" s="259"/>
      <c r="G69" s="259"/>
      <c r="H69" s="262"/>
      <c r="I69" s="48"/>
    </row>
    <row r="70" spans="2:9" x14ac:dyDescent="0.25">
      <c r="B70" s="264"/>
      <c r="C70" s="48">
        <f>COUNTIF('Pride &amp; meaningful recognition'!$D$5:$D$8,"Low level of progress ")</f>
        <v>0</v>
      </c>
      <c r="D70" s="52" t="s">
        <v>18</v>
      </c>
      <c r="E70" s="48">
        <f t="shared" ref="E70" si="74">C70*1</f>
        <v>0</v>
      </c>
      <c r="F70" s="259"/>
      <c r="G70" s="259"/>
      <c r="H70" s="262"/>
      <c r="I70" s="48"/>
    </row>
    <row r="71" spans="2:9" x14ac:dyDescent="0.25">
      <c r="B71" s="264"/>
      <c r="C71" s="48">
        <f>COUNTIF('Pride &amp; meaningful recognition'!$D$5:$D$8,"Not Started")</f>
        <v>0</v>
      </c>
      <c r="D71" s="53" t="s">
        <v>29</v>
      </c>
      <c r="E71" s="48">
        <f t="shared" ref="E71:E72" si="75">C71*0</f>
        <v>0</v>
      </c>
      <c r="F71" s="259"/>
      <c r="G71" s="259"/>
      <c r="H71" s="262"/>
      <c r="I71" s="48"/>
    </row>
    <row r="72" spans="2:9" x14ac:dyDescent="0.25">
      <c r="B72" s="264"/>
      <c r="C72" s="48">
        <f>COUNTIF('Pride &amp; meaningful recognition'!$D$5:$D$8,"Not Applicable")</f>
        <v>0</v>
      </c>
      <c r="D72" s="54" t="s">
        <v>19</v>
      </c>
      <c r="E72" s="48">
        <f t="shared" si="75"/>
        <v>0</v>
      </c>
      <c r="F72" s="260"/>
      <c r="G72" s="260"/>
      <c r="H72" s="263"/>
      <c r="I72" s="48"/>
    </row>
    <row r="73" spans="2:9" x14ac:dyDescent="0.25">
      <c r="B73" s="265" t="s">
        <v>33</v>
      </c>
      <c r="C73" s="48">
        <f>COUNTIF('Flexible working'!$E$5:$E$9,"Area of Excellence")</f>
        <v>2</v>
      </c>
      <c r="D73" s="50" t="s">
        <v>17</v>
      </c>
      <c r="E73" s="48">
        <f t="shared" ref="E73" si="76">C73*3</f>
        <v>6</v>
      </c>
      <c r="F73" s="258">
        <f t="shared" ref="F73" si="77">SUM(E73:E77)</f>
        <v>10</v>
      </c>
      <c r="G73" s="258">
        <f t="shared" ref="G73" si="78">IFERROR((SUM(E73:E77)/(SUM(C73:C77)-C77)), "0")</f>
        <v>2.5</v>
      </c>
      <c r="H73" s="261">
        <f t="shared" ref="H73" si="79">G73/3</f>
        <v>0.83333333333333337</v>
      </c>
      <c r="I73" s="48"/>
    </row>
    <row r="74" spans="2:9" x14ac:dyDescent="0.25">
      <c r="B74" s="265"/>
      <c r="C74" s="48">
        <f>COUNTIF('Flexible working'!$E$5:$E$9,"Significant Progress")</f>
        <v>2</v>
      </c>
      <c r="D74" s="51" t="s">
        <v>20</v>
      </c>
      <c r="E74" s="48">
        <f t="shared" ref="E74" si="80">C74*2</f>
        <v>4</v>
      </c>
      <c r="F74" s="259"/>
      <c r="G74" s="259"/>
      <c r="H74" s="262"/>
      <c r="I74" s="48"/>
    </row>
    <row r="75" spans="2:9" x14ac:dyDescent="0.25">
      <c r="B75" s="265"/>
      <c r="C75" s="48">
        <f>COUNTIF('Flexible working'!$E$5:$E$9,"Low level of progress ")</f>
        <v>0</v>
      </c>
      <c r="D75" s="52" t="s">
        <v>18</v>
      </c>
      <c r="E75" s="48">
        <f t="shared" ref="E75" si="81">C75*1</f>
        <v>0</v>
      </c>
      <c r="F75" s="259"/>
      <c r="G75" s="259"/>
      <c r="H75" s="262"/>
      <c r="I75" s="48"/>
    </row>
    <row r="76" spans="2:9" x14ac:dyDescent="0.25">
      <c r="B76" s="265"/>
      <c r="C76" s="48">
        <f>COUNTIF('Flexible working'!$E$5:$E$9,"Not Started")</f>
        <v>0</v>
      </c>
      <c r="D76" s="53" t="s">
        <v>29</v>
      </c>
      <c r="E76" s="48">
        <f t="shared" ref="E76:E77" si="82">C76*0</f>
        <v>0</v>
      </c>
      <c r="F76" s="259"/>
      <c r="G76" s="259"/>
      <c r="H76" s="262"/>
      <c r="I76" s="48"/>
    </row>
    <row r="77" spans="2:9" x14ac:dyDescent="0.25">
      <c r="B77" s="265"/>
      <c r="C77" s="48">
        <f>COUNTIF('Flexible working'!$E$5:$E$9,"Not Applicable")</f>
        <v>1</v>
      </c>
      <c r="D77" s="54" t="s">
        <v>19</v>
      </c>
      <c r="E77" s="48">
        <f t="shared" si="82"/>
        <v>0</v>
      </c>
      <c r="F77" s="260"/>
      <c r="G77" s="260"/>
      <c r="H77" s="263"/>
      <c r="I77" s="48"/>
    </row>
    <row r="78" spans="2:9" x14ac:dyDescent="0.25">
      <c r="B78" s="257" t="s">
        <v>34</v>
      </c>
      <c r="C78" s="48">
        <f>COUNTIF('Excellence in care'!$E$5:$E$10,"Area of Excellence")</f>
        <v>6</v>
      </c>
      <c r="D78" s="50" t="s">
        <v>17</v>
      </c>
      <c r="E78" s="48">
        <f t="shared" ref="E78" si="83">C78*3</f>
        <v>18</v>
      </c>
      <c r="F78" s="258">
        <f>SUM(E78:E82)</f>
        <v>18</v>
      </c>
      <c r="G78" s="258">
        <f>IFERROR((SUM(E78:E82)/(SUM(C78:C82)-C82)), "0")</f>
        <v>3</v>
      </c>
      <c r="H78" s="261">
        <f>G78/3</f>
        <v>1</v>
      </c>
      <c r="I78" s="48"/>
    </row>
    <row r="79" spans="2:9" x14ac:dyDescent="0.25">
      <c r="B79" s="257"/>
      <c r="C79" s="48">
        <f>COUNTIF('Excellence in care'!$E$5:$E$10,"Significant Progress")</f>
        <v>0</v>
      </c>
      <c r="D79" s="51" t="s">
        <v>20</v>
      </c>
      <c r="E79" s="48">
        <f t="shared" ref="E79" si="84">C79*2</f>
        <v>0</v>
      </c>
      <c r="F79" s="259"/>
      <c r="G79" s="259"/>
      <c r="H79" s="262"/>
      <c r="I79" s="48"/>
    </row>
    <row r="80" spans="2:9" x14ac:dyDescent="0.25">
      <c r="B80" s="257"/>
      <c r="C80" s="48">
        <f>COUNTIF('Excellence in care'!$E$5:$E$10,"Low level of progress ")</f>
        <v>0</v>
      </c>
      <c r="D80" s="52" t="s">
        <v>18</v>
      </c>
      <c r="E80" s="48">
        <f t="shared" ref="E80" si="85">C80*1</f>
        <v>0</v>
      </c>
      <c r="F80" s="259"/>
      <c r="G80" s="259"/>
      <c r="H80" s="262"/>
      <c r="I80" s="48"/>
    </row>
    <row r="81" spans="2:9" x14ac:dyDescent="0.25">
      <c r="B81" s="257"/>
      <c r="C81" s="48">
        <f>COUNTIF('Excellence in care'!$E$5:$E$10,"Not Started")</f>
        <v>0</v>
      </c>
      <c r="D81" s="53" t="s">
        <v>29</v>
      </c>
      <c r="E81" s="48">
        <f t="shared" ref="E81:E82" si="86">C81*0</f>
        <v>0</v>
      </c>
      <c r="F81" s="259"/>
      <c r="G81" s="259"/>
      <c r="H81" s="262"/>
      <c r="I81" s="48"/>
    </row>
    <row r="82" spans="2:9" x14ac:dyDescent="0.25">
      <c r="B82" s="257"/>
      <c r="C82" s="48">
        <f>COUNTIF('Excellence in care'!$E$5:$E$10,"Not Applicable")</f>
        <v>0</v>
      </c>
      <c r="D82" s="54" t="s">
        <v>19</v>
      </c>
      <c r="E82" s="48">
        <f t="shared" si="86"/>
        <v>0</v>
      </c>
      <c r="F82" s="260"/>
      <c r="G82" s="260"/>
      <c r="H82" s="263"/>
      <c r="I82" s="48"/>
    </row>
    <row r="83" spans="2:9" x14ac:dyDescent="0.25">
      <c r="B83" s="257" t="s">
        <v>36</v>
      </c>
      <c r="C83" s="48">
        <f>COUNTIF('Excellence in care'!$E$12:$E$13,"Area of Excellence")</f>
        <v>0</v>
      </c>
      <c r="D83" s="50" t="s">
        <v>17</v>
      </c>
      <c r="E83" s="48">
        <f t="shared" ref="E83" si="87">C83*3</f>
        <v>0</v>
      </c>
      <c r="F83" s="258">
        <f>SUM(E83:E87)</f>
        <v>0</v>
      </c>
      <c r="G83" s="258" t="str">
        <f>IFERROR((SUM(E83:E87)/(SUM(C83:C87)-C87)), "0")</f>
        <v>0</v>
      </c>
      <c r="H83" s="261">
        <f>G83/3</f>
        <v>0</v>
      </c>
      <c r="I83" s="48"/>
    </row>
    <row r="84" spans="2:9" x14ac:dyDescent="0.25">
      <c r="B84" s="257"/>
      <c r="C84" s="48">
        <f>COUNTIF('Excellence in care'!$E$12:$E$13,"Significant Progress")</f>
        <v>0</v>
      </c>
      <c r="D84" s="51" t="s">
        <v>20</v>
      </c>
      <c r="E84" s="48">
        <f t="shared" ref="E84" si="88">C84*2</f>
        <v>0</v>
      </c>
      <c r="F84" s="259"/>
      <c r="G84" s="259"/>
      <c r="H84" s="262"/>
      <c r="I84" s="48"/>
    </row>
    <row r="85" spans="2:9" x14ac:dyDescent="0.25">
      <c r="B85" s="257"/>
      <c r="C85" s="48">
        <f>COUNTIF('Excellence in care'!$E$12:$E$13,"Low level of progress ")</f>
        <v>0</v>
      </c>
      <c r="D85" s="52" t="s">
        <v>18</v>
      </c>
      <c r="E85" s="48">
        <f t="shared" ref="E85" si="89">C85*1</f>
        <v>0</v>
      </c>
      <c r="F85" s="259"/>
      <c r="G85" s="259"/>
      <c r="H85" s="262"/>
      <c r="I85" s="48"/>
    </row>
    <row r="86" spans="2:9" x14ac:dyDescent="0.25">
      <c r="B86" s="257"/>
      <c r="C86" s="48">
        <f>COUNTIF('Excellence in care'!$E$12:$E$13,"Not Started")</f>
        <v>0</v>
      </c>
      <c r="D86" s="53" t="s">
        <v>29</v>
      </c>
      <c r="E86" s="48">
        <f t="shared" ref="E86:E87" si="90">C86*0</f>
        <v>0</v>
      </c>
      <c r="F86" s="259"/>
      <c r="G86" s="259"/>
      <c r="H86" s="262"/>
      <c r="I86" s="48"/>
    </row>
    <row r="87" spans="2:9" x14ac:dyDescent="0.25">
      <c r="B87" s="257"/>
      <c r="C87" s="48">
        <f>COUNTIF('Excellence in care'!$E$12:$E$13,"Not Applicable")</f>
        <v>2</v>
      </c>
      <c r="D87" s="54" t="s">
        <v>19</v>
      </c>
      <c r="E87" s="48">
        <f t="shared" si="90"/>
        <v>0</v>
      </c>
      <c r="F87" s="260"/>
      <c r="G87" s="260"/>
      <c r="H87" s="263"/>
      <c r="I87" s="48"/>
    </row>
    <row r="92" spans="2:9" x14ac:dyDescent="0.25">
      <c r="C92" s="50" t="s">
        <v>17</v>
      </c>
    </row>
    <row r="93" spans="2:9" x14ac:dyDescent="0.25">
      <c r="C93" s="51" t="s">
        <v>20</v>
      </c>
    </row>
    <row r="94" spans="2:9" x14ac:dyDescent="0.25">
      <c r="C94" s="52" t="s">
        <v>18</v>
      </c>
    </row>
    <row r="95" spans="2:9" x14ac:dyDescent="0.25">
      <c r="C95" s="53" t="s">
        <v>29</v>
      </c>
    </row>
    <row r="96" spans="2:9" x14ac:dyDescent="0.25">
      <c r="C96" s="54" t="s">
        <v>19</v>
      </c>
    </row>
    <row r="103" spans="2:8" ht="30" x14ac:dyDescent="0.25">
      <c r="B103" s="47"/>
      <c r="C103" s="47" t="s">
        <v>50</v>
      </c>
      <c r="D103" s="48"/>
      <c r="E103" s="48" t="s">
        <v>47</v>
      </c>
      <c r="F103" s="48" t="s">
        <v>48</v>
      </c>
      <c r="G103" s="48" t="s">
        <v>44</v>
      </c>
      <c r="H103" s="48" t="s">
        <v>51</v>
      </c>
    </row>
    <row r="104" spans="2:8" x14ac:dyDescent="0.25">
      <c r="B104" s="272" t="s">
        <v>16</v>
      </c>
      <c r="C104" s="48">
        <f>COUNTIF('Tagged Results'!$E$6:$E$16, "Area of Excellence")</f>
        <v>11</v>
      </c>
      <c r="D104" s="50" t="s">
        <v>17</v>
      </c>
      <c r="E104" s="48">
        <f>C104*3</f>
        <v>33</v>
      </c>
      <c r="F104" s="258">
        <f>SUM(E104:E108)</f>
        <v>33</v>
      </c>
      <c r="G104" s="258">
        <f>IFERROR((SUM(E104:E108)/(SUM(C104:C108)-C108)), "0")</f>
        <v>3</v>
      </c>
      <c r="H104" s="275">
        <f>G104/3</f>
        <v>1</v>
      </c>
    </row>
    <row r="105" spans="2:8" x14ac:dyDescent="0.25">
      <c r="B105" s="273"/>
      <c r="C105" s="48">
        <f>COUNTIF('Tagged Results'!$E$6:$E$16, "Significant Progress")</f>
        <v>0</v>
      </c>
      <c r="D105" s="51" t="s">
        <v>20</v>
      </c>
      <c r="E105" s="48">
        <f t="shared" ref="E105" si="91">C105*2</f>
        <v>0</v>
      </c>
      <c r="F105" s="259"/>
      <c r="G105" s="259"/>
      <c r="H105" s="275"/>
    </row>
    <row r="106" spans="2:8" x14ac:dyDescent="0.25">
      <c r="B106" s="273"/>
      <c r="C106" s="48">
        <f>COUNTIF('Tagged Results'!$E$6:$E$16, "Low level of progress ")</f>
        <v>0</v>
      </c>
      <c r="D106" s="52" t="s">
        <v>18</v>
      </c>
      <c r="E106" s="48">
        <f t="shared" ref="E106" si="92">C106*1</f>
        <v>0</v>
      </c>
      <c r="F106" s="259"/>
      <c r="G106" s="259"/>
      <c r="H106" s="275"/>
    </row>
    <row r="107" spans="2:8" x14ac:dyDescent="0.25">
      <c r="B107" s="273"/>
      <c r="C107" s="48">
        <f>COUNTIF('Tagged Results'!$E$6:$E$16, "Not Started")</f>
        <v>0</v>
      </c>
      <c r="D107" s="53" t="s">
        <v>29</v>
      </c>
      <c r="E107" s="48">
        <f t="shared" ref="E107:E108" si="93">C107*0</f>
        <v>0</v>
      </c>
      <c r="F107" s="259"/>
      <c r="G107" s="259"/>
      <c r="H107" s="275"/>
    </row>
    <row r="108" spans="2:8" x14ac:dyDescent="0.25">
      <c r="B108" s="274"/>
      <c r="C108" s="48">
        <f>COUNTIF('Tagged Results'!$E$6:$E$16, "Not Applicable")</f>
        <v>0</v>
      </c>
      <c r="D108" s="54" t="s">
        <v>19</v>
      </c>
      <c r="E108" s="48">
        <f t="shared" si="93"/>
        <v>0</v>
      </c>
      <c r="F108" s="260"/>
      <c r="G108" s="260"/>
      <c r="H108" s="275"/>
    </row>
    <row r="109" spans="2:8" x14ac:dyDescent="0.25">
      <c r="B109" s="272" t="s">
        <v>27</v>
      </c>
      <c r="C109" s="48">
        <f>COUNTIF('Tagged Results'!E19:E29, "Area of Excellence")</f>
        <v>5</v>
      </c>
      <c r="D109" s="50" t="s">
        <v>17</v>
      </c>
      <c r="E109" s="48">
        <f>C109*3</f>
        <v>15</v>
      </c>
      <c r="F109" s="258">
        <f t="shared" ref="F109" si="94">SUM(E109:E113)</f>
        <v>15</v>
      </c>
      <c r="G109" s="258">
        <f>IFERROR((SUM(E109:E113)/(SUM(C109:C113)-C113)), "0")</f>
        <v>3</v>
      </c>
      <c r="H109" s="275">
        <f t="shared" ref="H109" si="95">G109/3</f>
        <v>1</v>
      </c>
    </row>
    <row r="110" spans="2:8" x14ac:dyDescent="0.25">
      <c r="B110" s="273"/>
      <c r="C110" s="48">
        <f>COUNTIF('Tagged Results'!E19:E29, "Significant Progress")</f>
        <v>0</v>
      </c>
      <c r="D110" s="51" t="s">
        <v>20</v>
      </c>
      <c r="E110" s="48">
        <f t="shared" ref="E110:E120" si="96">C110*2</f>
        <v>0</v>
      </c>
      <c r="F110" s="259"/>
      <c r="G110" s="259"/>
      <c r="H110" s="275"/>
    </row>
    <row r="111" spans="2:8" x14ac:dyDescent="0.25">
      <c r="B111" s="273"/>
      <c r="C111" s="48">
        <f>COUNTIF('Tagged Results'!E19:E29, "Low level of progress ")</f>
        <v>0</v>
      </c>
      <c r="D111" s="52" t="s">
        <v>18</v>
      </c>
      <c r="E111" s="48">
        <f t="shared" ref="E111:E121" si="97">C111*1</f>
        <v>0</v>
      </c>
      <c r="F111" s="259"/>
      <c r="G111" s="259"/>
      <c r="H111" s="275"/>
    </row>
    <row r="112" spans="2:8" x14ac:dyDescent="0.25">
      <c r="B112" s="273"/>
      <c r="C112" s="48">
        <f>COUNTIF('Tagged Results'!E19:E29, "Not Started")</f>
        <v>0</v>
      </c>
      <c r="D112" s="53" t="s">
        <v>29</v>
      </c>
      <c r="E112" s="48">
        <f t="shared" ref="E112:E123" si="98">C112*0</f>
        <v>0</v>
      </c>
      <c r="F112" s="259"/>
      <c r="G112" s="259"/>
      <c r="H112" s="275"/>
    </row>
    <row r="113" spans="2:8" x14ac:dyDescent="0.25">
      <c r="B113" s="274"/>
      <c r="C113" s="48">
        <f>COUNTIF('Tagged Results'!E19:E29, "Not Applicable")</f>
        <v>5</v>
      </c>
      <c r="D113" s="54" t="s">
        <v>19</v>
      </c>
      <c r="E113" s="48">
        <f t="shared" si="98"/>
        <v>0</v>
      </c>
      <c r="F113" s="260"/>
      <c r="G113" s="260"/>
      <c r="H113" s="275"/>
    </row>
    <row r="114" spans="2:8" x14ac:dyDescent="0.25">
      <c r="B114" s="272" t="s">
        <v>31</v>
      </c>
      <c r="C114" s="48">
        <f>COUNTIF('Tagged Results'!$E$31:$E$40, "Area of Excellence")</f>
        <v>5</v>
      </c>
      <c r="D114" s="50" t="s">
        <v>17</v>
      </c>
      <c r="E114" s="48">
        <f t="shared" ref="E114" si="99">C114*3</f>
        <v>15</v>
      </c>
      <c r="F114" s="258">
        <f t="shared" ref="F114" si="100">SUM(E114:E118)</f>
        <v>15</v>
      </c>
      <c r="G114" s="258">
        <f>IFERROR((SUM(E114:E118)/(SUM(C114:C118)-C118)), "0")</f>
        <v>3</v>
      </c>
      <c r="H114" s="275">
        <f t="shared" ref="H114" si="101">G114/3</f>
        <v>1</v>
      </c>
    </row>
    <row r="115" spans="2:8" x14ac:dyDescent="0.25">
      <c r="B115" s="273"/>
      <c r="C115" s="48">
        <f>COUNTIF('Tagged Results'!$E$31:$E$40, "Significant Progress")</f>
        <v>0</v>
      </c>
      <c r="D115" s="51" t="s">
        <v>20</v>
      </c>
      <c r="E115" s="48">
        <f t="shared" si="96"/>
        <v>0</v>
      </c>
      <c r="F115" s="259"/>
      <c r="G115" s="259"/>
      <c r="H115" s="275"/>
    </row>
    <row r="116" spans="2:8" x14ac:dyDescent="0.25">
      <c r="B116" s="273"/>
      <c r="C116" s="48">
        <f>COUNTIF('Tagged Results'!$E$31:$E$40, "Low level of progress ")</f>
        <v>0</v>
      </c>
      <c r="D116" s="52" t="s">
        <v>18</v>
      </c>
      <c r="E116" s="48">
        <f t="shared" si="97"/>
        <v>0</v>
      </c>
      <c r="F116" s="259"/>
      <c r="G116" s="259"/>
      <c r="H116" s="275"/>
    </row>
    <row r="117" spans="2:8" x14ac:dyDescent="0.25">
      <c r="B117" s="273"/>
      <c r="C117" s="48">
        <f>COUNTIF('Tagged Results'!$E$31:$E$40, "Not Started")</f>
        <v>0</v>
      </c>
      <c r="D117" s="53" t="s">
        <v>29</v>
      </c>
      <c r="E117" s="48">
        <f t="shared" si="98"/>
        <v>0</v>
      </c>
      <c r="F117" s="259"/>
      <c r="G117" s="259"/>
      <c r="H117" s="275"/>
    </row>
    <row r="118" spans="2:8" x14ac:dyDescent="0.25">
      <c r="B118" s="274"/>
      <c r="C118" s="48">
        <f>COUNTIF('Tagged Results'!$E$31:$E$40, "Not Applicable")</f>
        <v>0</v>
      </c>
      <c r="D118" s="54" t="s">
        <v>19</v>
      </c>
      <c r="E118" s="48">
        <f t="shared" si="98"/>
        <v>0</v>
      </c>
      <c r="F118" s="260"/>
      <c r="G118" s="260"/>
      <c r="H118" s="275"/>
    </row>
    <row r="119" spans="2:8" x14ac:dyDescent="0.25">
      <c r="B119" s="272" t="s">
        <v>25</v>
      </c>
      <c r="C119" s="48">
        <f>COUNTIF('Tagged Results'!$E$42:$E$62, "Area of Excellence")</f>
        <v>15</v>
      </c>
      <c r="D119" s="50" t="s">
        <v>17</v>
      </c>
      <c r="E119" s="48">
        <f t="shared" ref="E119" si="102">C119*3</f>
        <v>45</v>
      </c>
      <c r="F119" s="258">
        <f t="shared" ref="F119" si="103">SUM(E119:E123)</f>
        <v>50</v>
      </c>
      <c r="G119" s="258">
        <f>IFERROR((SUM(E119:E123)/(SUM(C119:C123)-C123)), "0")</f>
        <v>2.7777777777777777</v>
      </c>
      <c r="H119" s="275">
        <f t="shared" ref="H119" si="104">G119/3</f>
        <v>0.92592592592592593</v>
      </c>
    </row>
    <row r="120" spans="2:8" x14ac:dyDescent="0.25">
      <c r="B120" s="273"/>
      <c r="C120" s="48">
        <f>COUNTIF('Tagged Results'!$E$42:$E$62, "Significant Progress")</f>
        <v>2</v>
      </c>
      <c r="D120" s="51" t="s">
        <v>20</v>
      </c>
      <c r="E120" s="48">
        <f t="shared" si="96"/>
        <v>4</v>
      </c>
      <c r="F120" s="259"/>
      <c r="G120" s="259"/>
      <c r="H120" s="275"/>
    </row>
    <row r="121" spans="2:8" x14ac:dyDescent="0.25">
      <c r="B121" s="273"/>
      <c r="C121" s="48">
        <f>COUNTIF('Tagged Results'!$E$42:$E$62, "Low level of progress ")</f>
        <v>1</v>
      </c>
      <c r="D121" s="52" t="s">
        <v>18</v>
      </c>
      <c r="E121" s="48">
        <f t="shared" si="97"/>
        <v>1</v>
      </c>
      <c r="F121" s="259"/>
      <c r="G121" s="259"/>
      <c r="H121" s="275"/>
    </row>
    <row r="122" spans="2:8" x14ac:dyDescent="0.25">
      <c r="B122" s="273"/>
      <c r="C122" s="48">
        <f>COUNTIF('Tagged Results'!$E$42:$E$62, "Not Started")</f>
        <v>0</v>
      </c>
      <c r="D122" s="53" t="s">
        <v>29</v>
      </c>
      <c r="E122" s="48">
        <f t="shared" si="98"/>
        <v>0</v>
      </c>
      <c r="F122" s="259"/>
      <c r="G122" s="259"/>
      <c r="H122" s="275"/>
    </row>
    <row r="123" spans="2:8" x14ac:dyDescent="0.25">
      <c r="B123" s="274"/>
      <c r="C123" s="48">
        <f>COUNTIF('Tagged Results'!$E$42:$E$62, "Not Applicable")</f>
        <v>2</v>
      </c>
      <c r="D123" s="54" t="s">
        <v>19</v>
      </c>
      <c r="E123" s="48">
        <f t="shared" si="98"/>
        <v>0</v>
      </c>
      <c r="F123" s="260"/>
      <c r="G123" s="260"/>
      <c r="H123" s="275"/>
    </row>
  </sheetData>
  <mergeCells count="88">
    <mergeCell ref="B28:B32"/>
    <mergeCell ref="F28:F32"/>
    <mergeCell ref="G28:G32"/>
    <mergeCell ref="H28:H32"/>
    <mergeCell ref="B119:B123"/>
    <mergeCell ref="F119:F123"/>
    <mergeCell ref="G119:G123"/>
    <mergeCell ref="H119:H123"/>
    <mergeCell ref="B109:B113"/>
    <mergeCell ref="F109:F113"/>
    <mergeCell ref="G109:G113"/>
    <mergeCell ref="H109:H113"/>
    <mergeCell ref="B114:B118"/>
    <mergeCell ref="F114:F118"/>
    <mergeCell ref="G114:G118"/>
    <mergeCell ref="H114:H118"/>
    <mergeCell ref="P48:P50"/>
    <mergeCell ref="Q48:Q50"/>
    <mergeCell ref="R48:R50"/>
    <mergeCell ref="B104:B108"/>
    <mergeCell ref="F104:F108"/>
    <mergeCell ref="G104:G108"/>
    <mergeCell ref="H104:H108"/>
    <mergeCell ref="B48:B52"/>
    <mergeCell ref="F48:F52"/>
    <mergeCell ref="G48:G52"/>
    <mergeCell ref="H48:H52"/>
    <mergeCell ref="B83:B87"/>
    <mergeCell ref="F83:F87"/>
    <mergeCell ref="G83:G87"/>
    <mergeCell ref="H83:H87"/>
    <mergeCell ref="B58:B62"/>
    <mergeCell ref="P42:P44"/>
    <mergeCell ref="Q42:Q44"/>
    <mergeCell ref="R42:R44"/>
    <mergeCell ref="P45:P47"/>
    <mergeCell ref="Q45:Q47"/>
    <mergeCell ref="R45:R47"/>
    <mergeCell ref="P39:P41"/>
    <mergeCell ref="Q39:Q41"/>
    <mergeCell ref="R39:R41"/>
    <mergeCell ref="B13:B17"/>
    <mergeCell ref="F13:F17"/>
    <mergeCell ref="G13:G17"/>
    <mergeCell ref="H13:H17"/>
    <mergeCell ref="B18:B22"/>
    <mergeCell ref="F18:F22"/>
    <mergeCell ref="G18:G22"/>
    <mergeCell ref="H18:H22"/>
    <mergeCell ref="B23:B27"/>
    <mergeCell ref="F23:F27"/>
    <mergeCell ref="G23:G27"/>
    <mergeCell ref="H23:H27"/>
    <mergeCell ref="B33:B37"/>
    <mergeCell ref="F33:F37"/>
    <mergeCell ref="G33:G37"/>
    <mergeCell ref="H33:H37"/>
    <mergeCell ref="B53:B57"/>
    <mergeCell ref="F53:F57"/>
    <mergeCell ref="G53:G57"/>
    <mergeCell ref="H53:H57"/>
    <mergeCell ref="B38:B42"/>
    <mergeCell ref="F38:F42"/>
    <mergeCell ref="G38:G42"/>
    <mergeCell ref="H38:H42"/>
    <mergeCell ref="B43:B47"/>
    <mergeCell ref="F43:F47"/>
    <mergeCell ref="G43:G47"/>
    <mergeCell ref="H43:H47"/>
    <mergeCell ref="F58:F62"/>
    <mergeCell ref="G58:G62"/>
    <mergeCell ref="H58:H62"/>
    <mergeCell ref="B63:B67"/>
    <mergeCell ref="F63:F67"/>
    <mergeCell ref="G63:G67"/>
    <mergeCell ref="H63:H67"/>
    <mergeCell ref="B78:B82"/>
    <mergeCell ref="F78:F82"/>
    <mergeCell ref="G78:G82"/>
    <mergeCell ref="H78:H82"/>
    <mergeCell ref="B68:B72"/>
    <mergeCell ref="F68:F72"/>
    <mergeCell ref="G68:G72"/>
    <mergeCell ref="H68:H72"/>
    <mergeCell ref="B73:B77"/>
    <mergeCell ref="F73:F77"/>
    <mergeCell ref="G73:G77"/>
    <mergeCell ref="H73:H7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25563"/>
    <pageSetUpPr fitToPage="1"/>
  </sheetPr>
  <dimension ref="B1:AM148"/>
  <sheetViews>
    <sheetView showGridLines="0" zoomScale="40" zoomScaleNormal="40" workbookViewId="0">
      <selection activeCell="D39" sqref="D39"/>
    </sheetView>
  </sheetViews>
  <sheetFormatPr defaultColWidth="8.85546875" defaultRowHeight="15" x14ac:dyDescent="0.25"/>
  <cols>
    <col min="1" max="1" width="4.5703125" style="55" customWidth="1"/>
    <col min="2" max="3" width="4.5703125" style="55" hidden="1" customWidth="1"/>
    <col min="4" max="4" width="0" style="55" hidden="1" customWidth="1"/>
    <col min="5" max="6" width="9.28515625" style="55" customWidth="1"/>
    <col min="7" max="8" width="8.85546875" style="55"/>
    <col min="9" max="9" width="18.28515625" style="55" customWidth="1"/>
    <col min="10" max="28" width="8.85546875" style="55"/>
    <col min="29" max="29" width="13" style="55" customWidth="1"/>
    <col min="30" max="30" width="23.28515625" style="55" customWidth="1"/>
    <col min="31" max="35" width="32.28515625" style="55" customWidth="1"/>
    <col min="36" max="36" width="48.42578125" style="55" customWidth="1"/>
    <col min="37" max="37" width="58.85546875" style="55" customWidth="1"/>
    <col min="38" max="39" width="32.28515625" style="55" customWidth="1"/>
    <col min="40" max="16384" width="8.85546875" style="55"/>
  </cols>
  <sheetData>
    <row r="1" spans="3:39" x14ac:dyDescent="0.25">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row>
    <row r="2" spans="3:39" ht="73.150000000000006" customHeight="1" x14ac:dyDescent="0.25">
      <c r="C2" s="14"/>
      <c r="D2" s="14"/>
      <c r="E2" s="228" t="s">
        <v>113</v>
      </c>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7"/>
      <c r="AH2" s="227"/>
      <c r="AI2" s="227"/>
      <c r="AJ2" s="227"/>
      <c r="AK2" s="14"/>
      <c r="AL2" s="14"/>
      <c r="AM2" s="14"/>
    </row>
    <row r="3" spans="3:39" ht="20.45" customHeight="1" x14ac:dyDescent="0.25">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row>
    <row r="4" spans="3:39" ht="40.15" customHeight="1" x14ac:dyDescent="0.45">
      <c r="D4" s="14"/>
      <c r="E4" s="124" t="s">
        <v>0</v>
      </c>
      <c r="F4" s="123"/>
      <c r="G4" s="14"/>
      <c r="H4" s="14"/>
      <c r="I4" s="14"/>
      <c r="J4" s="229"/>
      <c r="K4" s="230"/>
      <c r="L4" s="230"/>
      <c r="M4" s="230"/>
      <c r="N4" s="230"/>
      <c r="O4" s="230"/>
      <c r="P4" s="230"/>
      <c r="Q4" s="230"/>
      <c r="R4" s="230"/>
      <c r="S4" s="230"/>
      <c r="T4" s="230"/>
      <c r="U4" s="230"/>
      <c r="V4" s="230"/>
      <c r="W4" s="231"/>
      <c r="X4" s="14"/>
      <c r="Y4" s="14"/>
      <c r="Z4" s="14"/>
      <c r="AA4" s="14"/>
      <c r="AB4" s="14"/>
      <c r="AC4" s="14"/>
      <c r="AD4" s="14"/>
      <c r="AE4" s="14"/>
      <c r="AF4" s="14"/>
      <c r="AG4" s="14"/>
      <c r="AH4" s="14"/>
      <c r="AI4" s="14"/>
      <c r="AJ4" s="14"/>
      <c r="AK4" s="14"/>
      <c r="AL4" s="14"/>
      <c r="AM4" s="14"/>
    </row>
    <row r="5" spans="3:39" ht="40.15" customHeight="1" x14ac:dyDescent="0.45">
      <c r="D5" s="14"/>
      <c r="E5" s="124" t="s">
        <v>139</v>
      </c>
      <c r="F5" s="123"/>
      <c r="G5" s="14"/>
      <c r="H5" s="14"/>
      <c r="I5" s="14"/>
      <c r="J5" s="229"/>
      <c r="K5" s="230"/>
      <c r="L5" s="230"/>
      <c r="M5" s="230"/>
      <c r="N5" s="230"/>
      <c r="O5" s="230"/>
      <c r="P5" s="230"/>
      <c r="Q5" s="230"/>
      <c r="R5" s="230"/>
      <c r="S5" s="230"/>
      <c r="T5" s="230"/>
      <c r="U5" s="230"/>
      <c r="V5" s="230"/>
      <c r="W5" s="231"/>
      <c r="X5" s="14"/>
      <c r="Y5" s="14"/>
      <c r="Z5" s="14"/>
      <c r="AA5" s="14"/>
      <c r="AB5" s="14"/>
      <c r="AC5" s="14"/>
      <c r="AD5" s="14"/>
      <c r="AE5" s="14"/>
      <c r="AF5" s="14"/>
      <c r="AG5" s="14"/>
      <c r="AH5" s="14"/>
      <c r="AI5" s="14"/>
      <c r="AJ5" s="14"/>
      <c r="AK5" s="14"/>
      <c r="AL5" s="14"/>
      <c r="AM5" s="14"/>
    </row>
    <row r="6" spans="3:39" ht="40.15" customHeight="1" x14ac:dyDescent="0.45">
      <c r="D6" s="14"/>
      <c r="E6" s="124" t="s">
        <v>57</v>
      </c>
      <c r="F6" s="123"/>
      <c r="I6" s="14"/>
      <c r="J6" s="229"/>
      <c r="K6" s="230"/>
      <c r="L6" s="230"/>
      <c r="M6" s="230"/>
      <c r="N6" s="230"/>
      <c r="O6" s="230"/>
      <c r="P6" s="230"/>
      <c r="Q6" s="230"/>
      <c r="R6" s="230"/>
      <c r="S6" s="230"/>
      <c r="T6" s="230"/>
      <c r="U6" s="230"/>
      <c r="V6" s="230"/>
      <c r="W6" s="231"/>
      <c r="X6" s="14"/>
      <c r="Y6" s="14"/>
      <c r="Z6" s="14"/>
      <c r="AA6" s="14"/>
      <c r="AB6" s="14"/>
      <c r="AC6" s="14"/>
      <c r="AD6" s="14"/>
      <c r="AE6" s="14"/>
      <c r="AF6" s="14"/>
      <c r="AG6" s="14"/>
      <c r="AH6" s="14"/>
      <c r="AI6" s="14"/>
      <c r="AJ6" s="14"/>
      <c r="AK6" s="14"/>
      <c r="AL6" s="14"/>
      <c r="AM6" s="14"/>
    </row>
    <row r="7" spans="3:39" ht="40.15" customHeight="1" x14ac:dyDescent="0.45">
      <c r="D7" s="14"/>
      <c r="E7" s="124" t="s">
        <v>1</v>
      </c>
      <c r="F7" s="123"/>
      <c r="H7" s="77"/>
      <c r="I7" s="7"/>
      <c r="J7" s="229"/>
      <c r="K7" s="230"/>
      <c r="L7" s="230"/>
      <c r="M7" s="230"/>
      <c r="N7" s="230"/>
      <c r="O7" s="230"/>
      <c r="P7" s="230"/>
      <c r="Q7" s="230"/>
      <c r="R7" s="230"/>
      <c r="S7" s="230"/>
      <c r="T7" s="230"/>
      <c r="U7" s="230"/>
      <c r="V7" s="230"/>
      <c r="W7" s="231"/>
      <c r="X7" s="14"/>
      <c r="Y7" s="14"/>
      <c r="Z7" s="14"/>
      <c r="AA7" s="14"/>
      <c r="AB7" s="14"/>
      <c r="AC7" s="14"/>
      <c r="AD7" s="14"/>
      <c r="AE7" s="14"/>
      <c r="AF7" s="14"/>
      <c r="AG7" s="14"/>
      <c r="AH7" s="14"/>
      <c r="AI7" s="14"/>
      <c r="AJ7" s="14"/>
      <c r="AK7" s="14"/>
      <c r="AL7" s="14"/>
      <c r="AM7" s="14"/>
    </row>
    <row r="8" spans="3:39" ht="18" customHeight="1" x14ac:dyDescent="0.45">
      <c r="C8" s="14"/>
      <c r="D8" s="14"/>
      <c r="E8" s="14"/>
      <c r="F8" s="14"/>
      <c r="H8" s="77"/>
      <c r="I8" s="7"/>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row>
    <row r="9" spans="3:39" ht="18" customHeight="1" x14ac:dyDescent="0.25">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row>
    <row r="10" spans="3:39" ht="23.25" x14ac:dyDescent="0.35">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56"/>
      <c r="AD10" s="56"/>
      <c r="AE10" s="56"/>
      <c r="AF10" s="14"/>
      <c r="AG10" s="14"/>
      <c r="AH10" s="14"/>
      <c r="AI10" s="14"/>
      <c r="AJ10" s="14"/>
      <c r="AK10" s="14"/>
      <c r="AL10" s="14"/>
      <c r="AM10" s="14"/>
    </row>
    <row r="11" spans="3:39" ht="23.45" customHeight="1" x14ac:dyDescent="0.35">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56"/>
      <c r="AD11" s="56"/>
      <c r="AE11" s="56"/>
      <c r="AF11" s="14"/>
      <c r="AG11" s="14"/>
      <c r="AH11" s="14"/>
      <c r="AI11" s="14"/>
      <c r="AJ11" s="14"/>
      <c r="AK11" s="14"/>
      <c r="AL11" s="14"/>
      <c r="AM11" s="14"/>
    </row>
    <row r="12" spans="3:39" ht="23.45" customHeight="1" x14ac:dyDescent="0.35">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56"/>
      <c r="AD12" s="56"/>
      <c r="AE12" s="56"/>
      <c r="AF12" s="14"/>
      <c r="AG12" s="14"/>
      <c r="AH12" s="14"/>
      <c r="AI12" s="14"/>
      <c r="AJ12" s="14"/>
      <c r="AK12" s="14"/>
      <c r="AL12" s="14"/>
      <c r="AM12" s="14"/>
    </row>
    <row r="13" spans="3:39" ht="23.45" customHeight="1" x14ac:dyDescent="0.35">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56"/>
      <c r="AD13" s="56"/>
      <c r="AE13" s="56"/>
      <c r="AF13" s="14"/>
      <c r="AG13" s="14"/>
      <c r="AH13" s="14"/>
      <c r="AI13" s="14"/>
      <c r="AJ13" s="14"/>
      <c r="AK13" s="14"/>
      <c r="AL13" s="14"/>
      <c r="AM13" s="14"/>
    </row>
    <row r="14" spans="3:39" ht="23.45" customHeight="1" x14ac:dyDescent="0.35">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56"/>
      <c r="AD14" s="56"/>
      <c r="AE14" s="56"/>
      <c r="AF14" s="14"/>
      <c r="AG14" s="14"/>
      <c r="AH14" s="14"/>
      <c r="AI14" s="14"/>
      <c r="AJ14" s="14"/>
      <c r="AK14" s="14"/>
      <c r="AL14" s="14"/>
      <c r="AM14" s="14"/>
    </row>
    <row r="15" spans="3:39" ht="23.25" x14ac:dyDescent="0.35">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56"/>
      <c r="AD15" s="56"/>
      <c r="AE15" s="56"/>
      <c r="AF15" s="14"/>
      <c r="AG15" s="14"/>
      <c r="AH15" s="14"/>
      <c r="AI15" s="14"/>
      <c r="AJ15" s="14"/>
    </row>
    <row r="16" spans="3:39" ht="23.25" x14ac:dyDescent="0.35">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56"/>
      <c r="AD16" s="56"/>
      <c r="AE16" s="56"/>
      <c r="AF16" s="14"/>
      <c r="AG16" s="14"/>
      <c r="AH16" s="14"/>
      <c r="AI16" s="14"/>
      <c r="AJ16" s="14"/>
    </row>
    <row r="17" spans="3:39" ht="14.45" customHeight="1" x14ac:dyDescent="0.35">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56"/>
      <c r="AD17" s="56"/>
      <c r="AE17" s="56"/>
      <c r="AF17" s="14"/>
      <c r="AG17" s="14"/>
      <c r="AH17" s="14"/>
      <c r="AI17" s="14"/>
      <c r="AJ17" s="14"/>
    </row>
    <row r="18" spans="3:39" ht="14.45" customHeight="1" x14ac:dyDescent="0.35">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56"/>
      <c r="AD18" s="56"/>
      <c r="AE18" s="56"/>
      <c r="AF18" s="14"/>
      <c r="AG18" s="14"/>
      <c r="AH18" s="14"/>
      <c r="AI18" s="14"/>
      <c r="AJ18" s="14"/>
    </row>
    <row r="19" spans="3:39" ht="14.45" customHeight="1" x14ac:dyDescent="0.35">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56"/>
      <c r="AD19" s="56"/>
      <c r="AE19" s="238" t="s">
        <v>2</v>
      </c>
      <c r="AF19" s="238"/>
      <c r="AG19" s="238"/>
      <c r="AH19" s="14"/>
      <c r="AI19" s="14"/>
      <c r="AJ19" s="14"/>
      <c r="AK19" s="14"/>
      <c r="AL19" s="14"/>
      <c r="AM19" s="14"/>
    </row>
    <row r="20" spans="3:39" ht="14.45" customHeight="1" x14ac:dyDescent="0.35">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56"/>
      <c r="AD20" s="56"/>
      <c r="AE20" s="238"/>
      <c r="AF20" s="238"/>
      <c r="AG20" s="238"/>
      <c r="AI20" s="14"/>
      <c r="AJ20" s="14"/>
      <c r="AK20" s="14"/>
      <c r="AL20" s="14"/>
      <c r="AM20" s="14"/>
    </row>
    <row r="21" spans="3:39" ht="14.45" customHeight="1" x14ac:dyDescent="0.35">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56"/>
      <c r="AD21" s="56"/>
      <c r="AE21" s="238"/>
      <c r="AF21" s="238"/>
      <c r="AG21" s="238"/>
      <c r="AI21" s="14"/>
      <c r="AJ21" s="14"/>
      <c r="AK21" s="14"/>
      <c r="AL21" s="14"/>
      <c r="AM21" s="14"/>
    </row>
    <row r="22" spans="3:39" ht="14.45" customHeight="1" x14ac:dyDescent="0.35">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56"/>
      <c r="AD22" s="56"/>
      <c r="AE22" s="238"/>
      <c r="AF22" s="238"/>
      <c r="AG22" s="238"/>
      <c r="AI22" s="14"/>
      <c r="AJ22" s="14"/>
    </row>
    <row r="23" spans="3:39" ht="14.45" customHeight="1" x14ac:dyDescent="0.35">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56"/>
      <c r="AD23" s="56"/>
      <c r="AE23" s="56"/>
      <c r="AI23" s="14"/>
      <c r="AJ23" s="14"/>
    </row>
    <row r="24" spans="3:39" ht="28.5" x14ac:dyDescent="0.45">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56"/>
      <c r="AD24" s="56"/>
      <c r="AE24" s="56"/>
      <c r="AF24" s="74"/>
      <c r="AG24" s="74"/>
      <c r="AH24" s="74"/>
      <c r="AI24" s="14"/>
      <c r="AJ24" s="14"/>
    </row>
    <row r="25" spans="3:39" ht="28.9" customHeight="1" x14ac:dyDescent="0.45">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56"/>
      <c r="AD25" s="56"/>
      <c r="AE25" s="56"/>
      <c r="AF25" s="74"/>
      <c r="AG25" s="74"/>
      <c r="AH25" s="74"/>
      <c r="AI25" s="14"/>
      <c r="AJ25" s="14"/>
    </row>
    <row r="26" spans="3:39" ht="28.5" x14ac:dyDescent="0.45">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56"/>
      <c r="AD26" s="56"/>
      <c r="AE26" s="56"/>
      <c r="AF26" s="74"/>
      <c r="AG26" s="74"/>
      <c r="AH26" s="74"/>
      <c r="AI26" s="14"/>
      <c r="AJ26" s="14"/>
    </row>
    <row r="27" spans="3:39" ht="14.45" customHeight="1" x14ac:dyDescent="0.35">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56"/>
      <c r="AD27" s="56"/>
      <c r="AE27" s="239" t="s">
        <v>3</v>
      </c>
      <c r="AF27" s="239"/>
      <c r="AG27" s="239"/>
      <c r="AI27" s="14"/>
      <c r="AJ27" s="14"/>
      <c r="AK27" s="14"/>
      <c r="AL27" s="14"/>
      <c r="AM27" s="14"/>
    </row>
    <row r="28" spans="3:39" ht="14.45" customHeight="1" x14ac:dyDescent="0.35">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56"/>
      <c r="AD28" s="56"/>
      <c r="AE28" s="239"/>
      <c r="AF28" s="239"/>
      <c r="AG28" s="239"/>
      <c r="AI28" s="14"/>
      <c r="AJ28" s="14"/>
      <c r="AK28" s="14"/>
      <c r="AL28" s="14"/>
      <c r="AM28" s="14"/>
    </row>
    <row r="29" spans="3:39" ht="14.45" customHeight="1" x14ac:dyDescent="0.35">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56"/>
      <c r="AD29" s="56"/>
      <c r="AE29" s="239"/>
      <c r="AF29" s="239"/>
      <c r="AG29" s="239"/>
      <c r="AI29" s="14"/>
      <c r="AJ29" s="14"/>
      <c r="AK29" s="14"/>
      <c r="AL29" s="14"/>
      <c r="AM29" s="14"/>
    </row>
    <row r="30" spans="3:39" ht="23.45" customHeight="1" x14ac:dyDescent="0.35">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56"/>
      <c r="AD30" s="56"/>
      <c r="AE30" s="239"/>
      <c r="AF30" s="239"/>
      <c r="AG30" s="239"/>
      <c r="AI30" s="14"/>
      <c r="AJ30" s="14"/>
      <c r="AK30" s="14"/>
      <c r="AL30" s="14"/>
      <c r="AM30" s="14"/>
    </row>
    <row r="31" spans="3:39" ht="39" customHeight="1" x14ac:dyDescent="0.35">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56"/>
      <c r="AD31" s="56"/>
      <c r="AE31" s="239"/>
      <c r="AF31" s="239"/>
      <c r="AG31" s="239"/>
      <c r="AI31" s="14"/>
      <c r="AJ31" s="14"/>
      <c r="AK31" s="14"/>
      <c r="AL31" s="14"/>
      <c r="AM31" s="14"/>
    </row>
    <row r="32" spans="3:39" ht="28.9" customHeight="1" x14ac:dyDescent="0.45">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56"/>
      <c r="AD32" s="56"/>
      <c r="AE32" s="56"/>
      <c r="AF32" s="74"/>
      <c r="AG32" s="74"/>
      <c r="AH32" s="74"/>
      <c r="AI32" s="14"/>
      <c r="AJ32" s="14"/>
      <c r="AK32" s="14"/>
      <c r="AL32" s="14"/>
      <c r="AM32" s="14"/>
    </row>
    <row r="33" spans="3:39" ht="11.25" customHeight="1" x14ac:dyDescent="0.45">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56"/>
      <c r="AD33" s="56"/>
      <c r="AE33" s="56"/>
      <c r="AF33" s="74"/>
      <c r="AG33" s="74"/>
      <c r="AH33" s="74"/>
      <c r="AI33" s="14"/>
      <c r="AJ33" s="14"/>
      <c r="AK33" s="14"/>
      <c r="AL33" s="14"/>
      <c r="AM33" s="14"/>
    </row>
    <row r="34" spans="3:39" ht="14.45" customHeight="1" x14ac:dyDescent="0.35">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56"/>
      <c r="AD34" s="56"/>
      <c r="AE34" s="56"/>
      <c r="AI34" s="14"/>
      <c r="AJ34" s="14"/>
      <c r="AK34" s="14"/>
      <c r="AL34" s="14"/>
      <c r="AM34" s="14"/>
    </row>
    <row r="35" spans="3:39" ht="14.45" customHeight="1" x14ac:dyDescent="0.35">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56"/>
      <c r="AD35" s="56"/>
      <c r="AE35" s="239" t="s">
        <v>98</v>
      </c>
      <c r="AF35" s="239"/>
      <c r="AG35" s="239"/>
      <c r="AI35" s="14"/>
      <c r="AJ35" s="14"/>
      <c r="AK35" s="14"/>
      <c r="AL35" s="14"/>
      <c r="AM35" s="14"/>
    </row>
    <row r="36" spans="3:39" x14ac:dyDescent="0.25">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239"/>
      <c r="AF36" s="239"/>
      <c r="AG36" s="239"/>
      <c r="AI36" s="14"/>
      <c r="AJ36" s="14"/>
      <c r="AK36" s="14"/>
      <c r="AL36" s="14"/>
      <c r="AM36" s="14"/>
    </row>
    <row r="37" spans="3:39" x14ac:dyDescent="0.25">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239"/>
      <c r="AF37" s="239"/>
      <c r="AG37" s="239"/>
      <c r="AI37" s="14"/>
      <c r="AJ37" s="14"/>
      <c r="AK37" s="14"/>
      <c r="AL37" s="14"/>
      <c r="AM37" s="14"/>
    </row>
    <row r="38" spans="3:39" x14ac:dyDescent="0.25">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239"/>
      <c r="AF38" s="239"/>
      <c r="AG38" s="239"/>
      <c r="AI38" s="14"/>
      <c r="AJ38" s="14"/>
      <c r="AK38" s="14"/>
      <c r="AL38" s="14"/>
      <c r="AM38" s="14"/>
    </row>
    <row r="39" spans="3:39" ht="28.5" x14ac:dyDescent="0.45">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239"/>
      <c r="AF39" s="239"/>
      <c r="AG39" s="239"/>
      <c r="AH39" s="74"/>
      <c r="AI39" s="14"/>
      <c r="AM39" s="14"/>
    </row>
    <row r="40" spans="3:39" ht="28.5" x14ac:dyDescent="0.45">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74"/>
      <c r="AG40" s="74"/>
      <c r="AH40" s="74"/>
      <c r="AI40" s="14"/>
      <c r="AM40" s="14"/>
    </row>
    <row r="41" spans="3:39" x14ac:dyDescent="0.25">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I41" s="14"/>
      <c r="AM41" s="14"/>
    </row>
    <row r="42" spans="3:39" x14ac:dyDescent="0.25">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I42" s="14"/>
      <c r="AM42" s="14"/>
    </row>
    <row r="43" spans="3:39" x14ac:dyDescent="0.25">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I43" s="14"/>
      <c r="AM43" s="14"/>
    </row>
    <row r="44" spans="3:39" x14ac:dyDescent="0.25">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I44" s="14"/>
      <c r="AJ44" s="14"/>
      <c r="AK44" s="14"/>
      <c r="AL44" s="14"/>
      <c r="AM44" s="14"/>
    </row>
    <row r="45" spans="3:39" x14ac:dyDescent="0.25">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239" t="s">
        <v>4</v>
      </c>
      <c r="AF45" s="239"/>
      <c r="AG45" s="239"/>
      <c r="AH45" s="14"/>
      <c r="AI45" s="14"/>
      <c r="AJ45" s="14"/>
      <c r="AK45" s="14"/>
      <c r="AL45" s="14"/>
      <c r="AM45" s="14"/>
    </row>
    <row r="46" spans="3:39" x14ac:dyDescent="0.25">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239"/>
      <c r="AF46" s="239"/>
      <c r="AG46" s="239"/>
      <c r="AH46" s="14"/>
      <c r="AI46" s="14"/>
      <c r="AJ46" s="14"/>
      <c r="AK46" s="14"/>
      <c r="AL46" s="14"/>
      <c r="AM46" s="14"/>
    </row>
    <row r="47" spans="3:39" x14ac:dyDescent="0.25">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239"/>
      <c r="AF47" s="239"/>
      <c r="AG47" s="239"/>
      <c r="AH47" s="14"/>
      <c r="AI47" s="14"/>
      <c r="AJ47" s="14"/>
      <c r="AK47" s="14"/>
      <c r="AL47" s="14"/>
      <c r="AM47" s="14"/>
    </row>
    <row r="48" spans="3:39" x14ac:dyDescent="0.25">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239"/>
      <c r="AF48" s="239"/>
      <c r="AG48" s="239"/>
      <c r="AH48" s="14"/>
      <c r="AI48" s="14"/>
      <c r="AJ48" s="14"/>
      <c r="AK48" s="14"/>
      <c r="AL48" s="14"/>
      <c r="AM48" s="14"/>
    </row>
    <row r="49" spans="3:39" x14ac:dyDescent="0.25">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row>
    <row r="50" spans="3:39" x14ac:dyDescent="0.25">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row>
    <row r="51" spans="3:39" x14ac:dyDescent="0.25">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row>
    <row r="52" spans="3:39" x14ac:dyDescent="0.25">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row>
    <row r="53" spans="3:39" x14ac:dyDescent="0.25">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row>
    <row r="54" spans="3:39" x14ac:dyDescent="0.25">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row>
    <row r="55" spans="3:39" x14ac:dyDescent="0.25">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row>
    <row r="56" spans="3:39" x14ac:dyDescent="0.25">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row>
    <row r="57" spans="3:39" hidden="1" x14ac:dyDescent="0.25">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row>
    <row r="58" spans="3:39" hidden="1" x14ac:dyDescent="0.25">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row>
    <row r="59" spans="3:39" hidden="1" x14ac:dyDescent="0.25">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row>
    <row r="60" spans="3:39" hidden="1" x14ac:dyDescent="0.25">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row>
    <row r="61" spans="3:39" hidden="1" x14ac:dyDescent="0.25">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row>
    <row r="62" spans="3:39" hidden="1" x14ac:dyDescent="0.25">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row>
    <row r="63" spans="3:39" hidden="1" x14ac:dyDescent="0.25">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row>
    <row r="64" spans="3:39" hidden="1" x14ac:dyDescent="0.25">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row>
    <row r="65" spans="3:39" hidden="1" x14ac:dyDescent="0.25">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row>
    <row r="66" spans="3:39" hidden="1" x14ac:dyDescent="0.25">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row>
    <row r="67" spans="3:39" hidden="1" x14ac:dyDescent="0.25">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row>
    <row r="68" spans="3:39" hidden="1" x14ac:dyDescent="0.25">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row>
    <row r="69" spans="3:39" hidden="1" x14ac:dyDescent="0.25">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row>
    <row r="70" spans="3:39" hidden="1" x14ac:dyDescent="0.25"/>
    <row r="71" spans="3:39" hidden="1" x14ac:dyDescent="0.25"/>
    <row r="72" spans="3:39" hidden="1" x14ac:dyDescent="0.25"/>
    <row r="73" spans="3:39" hidden="1" x14ac:dyDescent="0.25"/>
    <row r="74" spans="3:39" hidden="1" x14ac:dyDescent="0.25">
      <c r="AE74" s="236"/>
      <c r="AF74" s="236"/>
      <c r="AG74" s="236"/>
    </row>
    <row r="75" spans="3:39" hidden="1" x14ac:dyDescent="0.25">
      <c r="AE75" s="236"/>
      <c r="AF75" s="236"/>
      <c r="AG75" s="236"/>
    </row>
    <row r="76" spans="3:39" hidden="1" x14ac:dyDescent="0.25">
      <c r="AE76" s="236"/>
      <c r="AF76" s="236"/>
      <c r="AG76" s="236"/>
    </row>
    <row r="77" spans="3:39" hidden="1" x14ac:dyDescent="0.25">
      <c r="AE77" s="236"/>
      <c r="AF77" s="236"/>
      <c r="AG77" s="236"/>
    </row>
    <row r="78" spans="3:39" hidden="1" x14ac:dyDescent="0.25"/>
    <row r="79" spans="3:39" hidden="1" x14ac:dyDescent="0.25"/>
    <row r="80" spans="3:39" hidden="1" x14ac:dyDescent="0.25"/>
    <row r="81" spans="31:33" hidden="1" x14ac:dyDescent="0.25"/>
    <row r="82" spans="31:33" hidden="1" x14ac:dyDescent="0.25"/>
    <row r="83" spans="31:33" hidden="1" x14ac:dyDescent="0.25"/>
    <row r="84" spans="31:33" hidden="1" x14ac:dyDescent="0.25">
      <c r="AE84" s="237"/>
      <c r="AF84" s="237"/>
      <c r="AG84" s="237"/>
    </row>
    <row r="85" spans="31:33" hidden="1" x14ac:dyDescent="0.25">
      <c r="AE85" s="237"/>
      <c r="AF85" s="237"/>
      <c r="AG85" s="237"/>
    </row>
    <row r="86" spans="31:33" hidden="1" x14ac:dyDescent="0.25">
      <c r="AE86" s="237"/>
      <c r="AF86" s="237"/>
      <c r="AG86" s="237"/>
    </row>
    <row r="87" spans="31:33" hidden="1" x14ac:dyDescent="0.25">
      <c r="AE87" s="237"/>
      <c r="AF87" s="237"/>
      <c r="AG87" s="237"/>
    </row>
    <row r="88" spans="31:33" hidden="1" x14ac:dyDescent="0.25">
      <c r="AE88" s="237"/>
      <c r="AF88" s="237"/>
      <c r="AG88" s="237"/>
    </row>
    <row r="89" spans="31:33" hidden="1" x14ac:dyDescent="0.25"/>
    <row r="90" spans="31:33" hidden="1" x14ac:dyDescent="0.25"/>
    <row r="91" spans="31:33" hidden="1" x14ac:dyDescent="0.25"/>
    <row r="92" spans="31:33" hidden="1" x14ac:dyDescent="0.25"/>
    <row r="93" spans="31:33" hidden="1" x14ac:dyDescent="0.25"/>
    <row r="94" spans="31:33" hidden="1" x14ac:dyDescent="0.25"/>
    <row r="95" spans="31:33" hidden="1" x14ac:dyDescent="0.25">
      <c r="AE95" s="237"/>
      <c r="AF95" s="237"/>
      <c r="AG95" s="237"/>
    </row>
    <row r="96" spans="31:33" hidden="1" x14ac:dyDescent="0.25">
      <c r="AE96" s="237"/>
      <c r="AF96" s="237"/>
      <c r="AG96" s="237"/>
    </row>
    <row r="97" spans="31:33" hidden="1" x14ac:dyDescent="0.25">
      <c r="AE97" s="237"/>
      <c r="AF97" s="237"/>
      <c r="AG97" s="237"/>
    </row>
    <row r="98" spans="31:33" hidden="1" x14ac:dyDescent="0.25">
      <c r="AE98" s="237"/>
      <c r="AF98" s="237"/>
      <c r="AG98" s="237"/>
    </row>
    <row r="99" spans="31:33" hidden="1" x14ac:dyDescent="0.25">
      <c r="AE99" s="237"/>
      <c r="AF99" s="237"/>
      <c r="AG99" s="237"/>
    </row>
    <row r="100" spans="31:33" hidden="1" x14ac:dyDescent="0.25"/>
    <row r="101" spans="31:33" hidden="1" x14ac:dyDescent="0.25"/>
    <row r="102" spans="31:33" hidden="1" x14ac:dyDescent="0.25"/>
    <row r="103" spans="31:33" hidden="1" x14ac:dyDescent="0.25"/>
    <row r="104" spans="31:33" hidden="1" x14ac:dyDescent="0.25"/>
    <row r="105" spans="31:33" hidden="1" x14ac:dyDescent="0.25"/>
    <row r="106" spans="31:33" hidden="1" x14ac:dyDescent="0.25"/>
    <row r="107" spans="31:33" hidden="1" x14ac:dyDescent="0.25">
      <c r="AE107" s="237"/>
      <c r="AF107" s="237"/>
      <c r="AG107" s="237"/>
    </row>
    <row r="108" spans="31:33" hidden="1" x14ac:dyDescent="0.25">
      <c r="AE108" s="237"/>
      <c r="AF108" s="237"/>
      <c r="AG108" s="237"/>
    </row>
    <row r="109" spans="31:33" hidden="1" x14ac:dyDescent="0.25">
      <c r="AE109" s="237"/>
      <c r="AF109" s="237"/>
      <c r="AG109" s="237"/>
    </row>
    <row r="110" spans="31:33" hidden="1" x14ac:dyDescent="0.25">
      <c r="AE110" s="237"/>
      <c r="AF110" s="237"/>
      <c r="AG110" s="237"/>
    </row>
    <row r="111" spans="31:33" hidden="1" x14ac:dyDescent="0.25"/>
    <row r="112" spans="31:33" hidden="1" x14ac:dyDescent="0.25"/>
    <row r="113" spans="6:29" hidden="1" x14ac:dyDescent="0.25"/>
    <row r="114" spans="6:29" hidden="1" x14ac:dyDescent="0.25"/>
    <row r="115" spans="6:29" hidden="1" x14ac:dyDescent="0.25"/>
    <row r="116" spans="6:29" hidden="1" x14ac:dyDescent="0.25"/>
    <row r="117" spans="6:29" hidden="1" x14ac:dyDescent="0.25"/>
    <row r="118" spans="6:29" hidden="1" x14ac:dyDescent="0.25"/>
    <row r="119" spans="6:29" hidden="1" x14ac:dyDescent="0.25"/>
    <row r="120" spans="6:29" hidden="1" x14ac:dyDescent="0.25"/>
    <row r="121" spans="6:29" hidden="1" x14ac:dyDescent="0.25"/>
    <row r="122" spans="6:29" hidden="1" x14ac:dyDescent="0.25"/>
    <row r="125" spans="6:29" x14ac:dyDescent="0.25">
      <c r="F125" s="235" t="s">
        <v>5</v>
      </c>
      <c r="G125" s="235"/>
      <c r="H125" s="235"/>
      <c r="I125" s="235"/>
      <c r="J125" s="235"/>
      <c r="K125" s="235"/>
      <c r="L125" s="235"/>
      <c r="M125" s="235"/>
      <c r="N125" s="235"/>
      <c r="O125" s="235"/>
      <c r="P125" s="235"/>
      <c r="Q125" s="235"/>
      <c r="R125" s="235"/>
      <c r="S125" s="235"/>
      <c r="T125" s="235"/>
      <c r="U125" s="235"/>
      <c r="V125" s="235"/>
      <c r="W125" s="235"/>
      <c r="X125" s="235"/>
      <c r="Y125" s="235"/>
      <c r="Z125" s="235"/>
      <c r="AA125" s="233" t="s">
        <v>6</v>
      </c>
      <c r="AB125" s="233"/>
      <c r="AC125" s="233"/>
    </row>
    <row r="126" spans="6:29" ht="29.45" customHeight="1" x14ac:dyDescent="0.2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3"/>
      <c r="AB126" s="233"/>
      <c r="AC126" s="233"/>
    </row>
    <row r="127" spans="6:29" x14ac:dyDescent="0.25">
      <c r="F127" s="232"/>
      <c r="G127" s="232"/>
      <c r="H127" s="232"/>
      <c r="I127" s="232"/>
      <c r="J127" s="232"/>
      <c r="K127" s="232"/>
      <c r="L127" s="232"/>
      <c r="M127" s="232"/>
      <c r="N127" s="232"/>
      <c r="O127" s="232"/>
      <c r="P127" s="232"/>
      <c r="Q127" s="232"/>
      <c r="R127" s="232"/>
      <c r="S127" s="232"/>
      <c r="T127" s="232"/>
      <c r="U127" s="232"/>
      <c r="V127" s="232"/>
      <c r="W127" s="232"/>
      <c r="X127" s="232"/>
      <c r="Y127" s="232"/>
      <c r="Z127" s="232"/>
      <c r="AA127" s="234"/>
      <c r="AB127" s="234"/>
      <c r="AC127" s="234"/>
    </row>
    <row r="128" spans="6:29" x14ac:dyDescent="0.25">
      <c r="F128" s="232"/>
      <c r="G128" s="232"/>
      <c r="H128" s="232"/>
      <c r="I128" s="232"/>
      <c r="J128" s="232"/>
      <c r="K128" s="232"/>
      <c r="L128" s="232"/>
      <c r="M128" s="232"/>
      <c r="N128" s="232"/>
      <c r="O128" s="232"/>
      <c r="P128" s="232"/>
      <c r="Q128" s="232"/>
      <c r="R128" s="232"/>
      <c r="S128" s="232"/>
      <c r="T128" s="232"/>
      <c r="U128" s="232"/>
      <c r="V128" s="232"/>
      <c r="W128" s="232"/>
      <c r="X128" s="232"/>
      <c r="Y128" s="232"/>
      <c r="Z128" s="232"/>
      <c r="AA128" s="234"/>
      <c r="AB128" s="234"/>
      <c r="AC128" s="234"/>
    </row>
    <row r="129" spans="6:29" x14ac:dyDescent="0.25">
      <c r="F129" s="232"/>
      <c r="G129" s="232"/>
      <c r="H129" s="232"/>
      <c r="I129" s="232"/>
      <c r="J129" s="232"/>
      <c r="K129" s="232"/>
      <c r="L129" s="232"/>
      <c r="M129" s="232"/>
      <c r="N129" s="232"/>
      <c r="O129" s="232"/>
      <c r="P129" s="232"/>
      <c r="Q129" s="232"/>
      <c r="R129" s="232"/>
      <c r="S129" s="232"/>
      <c r="T129" s="232"/>
      <c r="U129" s="232"/>
      <c r="V129" s="232"/>
      <c r="W129" s="232"/>
      <c r="X129" s="232"/>
      <c r="Y129" s="232"/>
      <c r="Z129" s="232"/>
      <c r="AA129" s="234"/>
      <c r="AB129" s="234"/>
      <c r="AC129" s="234"/>
    </row>
    <row r="130" spans="6:29" x14ac:dyDescent="0.25">
      <c r="F130" s="232"/>
      <c r="G130" s="232"/>
      <c r="H130" s="232"/>
      <c r="I130" s="232"/>
      <c r="J130" s="232"/>
      <c r="K130" s="232"/>
      <c r="L130" s="232"/>
      <c r="M130" s="232"/>
      <c r="N130" s="232"/>
      <c r="O130" s="232"/>
      <c r="P130" s="232"/>
      <c r="Q130" s="232"/>
      <c r="R130" s="232"/>
      <c r="S130" s="232"/>
      <c r="T130" s="232"/>
      <c r="U130" s="232"/>
      <c r="V130" s="232"/>
      <c r="W130" s="232"/>
      <c r="X130" s="232"/>
      <c r="Y130" s="232"/>
      <c r="Z130" s="232"/>
      <c r="AA130" s="234"/>
      <c r="AB130" s="234"/>
      <c r="AC130" s="234"/>
    </row>
    <row r="131" spans="6:29" x14ac:dyDescent="0.25">
      <c r="F131" s="232"/>
      <c r="G131" s="232"/>
      <c r="H131" s="232"/>
      <c r="I131" s="232"/>
      <c r="J131" s="232"/>
      <c r="K131" s="232"/>
      <c r="L131" s="232"/>
      <c r="M131" s="232"/>
      <c r="N131" s="232"/>
      <c r="O131" s="232"/>
      <c r="P131" s="232"/>
      <c r="Q131" s="232"/>
      <c r="R131" s="232"/>
      <c r="S131" s="232"/>
      <c r="T131" s="232"/>
      <c r="U131" s="232"/>
      <c r="V131" s="232"/>
      <c r="W131" s="232"/>
      <c r="X131" s="232"/>
      <c r="Y131" s="232"/>
      <c r="Z131" s="232"/>
      <c r="AA131" s="234"/>
      <c r="AB131" s="234"/>
      <c r="AC131" s="234"/>
    </row>
    <row r="132" spans="6:29" x14ac:dyDescent="0.25">
      <c r="F132" s="232"/>
      <c r="G132" s="232"/>
      <c r="H132" s="232"/>
      <c r="I132" s="232"/>
      <c r="J132" s="232"/>
      <c r="K132" s="232"/>
      <c r="L132" s="232"/>
      <c r="M132" s="232"/>
      <c r="N132" s="232"/>
      <c r="O132" s="232"/>
      <c r="P132" s="232"/>
      <c r="Q132" s="232"/>
      <c r="R132" s="232"/>
      <c r="S132" s="232"/>
      <c r="T132" s="232"/>
      <c r="U132" s="232"/>
      <c r="V132" s="232"/>
      <c r="W132" s="232"/>
      <c r="X132" s="232"/>
      <c r="Y132" s="232"/>
      <c r="Z132" s="232"/>
      <c r="AA132" s="234"/>
      <c r="AB132" s="234"/>
      <c r="AC132" s="234"/>
    </row>
    <row r="133" spans="6:29" x14ac:dyDescent="0.25">
      <c r="F133" s="232"/>
      <c r="G133" s="232"/>
      <c r="H133" s="232"/>
      <c r="I133" s="232"/>
      <c r="J133" s="232"/>
      <c r="K133" s="232"/>
      <c r="L133" s="232"/>
      <c r="M133" s="232"/>
      <c r="N133" s="232"/>
      <c r="O133" s="232"/>
      <c r="P133" s="232"/>
      <c r="Q133" s="232"/>
      <c r="R133" s="232"/>
      <c r="S133" s="232"/>
      <c r="T133" s="232"/>
      <c r="U133" s="232"/>
      <c r="V133" s="232"/>
      <c r="W133" s="232"/>
      <c r="X133" s="232"/>
      <c r="Y133" s="232"/>
      <c r="Z133" s="232"/>
      <c r="AA133" s="234"/>
      <c r="AB133" s="234"/>
      <c r="AC133" s="234"/>
    </row>
    <row r="134" spans="6:29" x14ac:dyDescent="0.25">
      <c r="F134" s="232"/>
      <c r="G134" s="232"/>
      <c r="H134" s="232"/>
      <c r="I134" s="232"/>
      <c r="J134" s="232"/>
      <c r="K134" s="232"/>
      <c r="L134" s="232"/>
      <c r="M134" s="232"/>
      <c r="N134" s="232"/>
      <c r="O134" s="232"/>
      <c r="P134" s="232"/>
      <c r="Q134" s="232"/>
      <c r="R134" s="232"/>
      <c r="S134" s="232"/>
      <c r="T134" s="232"/>
      <c r="U134" s="232"/>
      <c r="V134" s="232"/>
      <c r="W134" s="232"/>
      <c r="X134" s="232"/>
      <c r="Y134" s="232"/>
      <c r="Z134" s="232"/>
      <c r="AA134" s="234"/>
      <c r="AB134" s="234"/>
      <c r="AC134" s="234"/>
    </row>
    <row r="135" spans="6:29" x14ac:dyDescent="0.25">
      <c r="F135" s="232"/>
      <c r="G135" s="232"/>
      <c r="H135" s="232"/>
      <c r="I135" s="232"/>
      <c r="J135" s="232"/>
      <c r="K135" s="232"/>
      <c r="L135" s="232"/>
      <c r="M135" s="232"/>
      <c r="N135" s="232"/>
      <c r="O135" s="232"/>
      <c r="P135" s="232"/>
      <c r="Q135" s="232"/>
      <c r="R135" s="232"/>
      <c r="S135" s="232"/>
      <c r="T135" s="232"/>
      <c r="U135" s="232"/>
      <c r="V135" s="232"/>
      <c r="W135" s="232"/>
      <c r="X135" s="232"/>
      <c r="Y135" s="232"/>
      <c r="Z135" s="232"/>
      <c r="AA135" s="234"/>
      <c r="AB135" s="234"/>
      <c r="AC135" s="234"/>
    </row>
    <row r="136" spans="6:29" x14ac:dyDescent="0.25">
      <c r="F136" s="232"/>
      <c r="G136" s="232"/>
      <c r="H136" s="232"/>
      <c r="I136" s="232"/>
      <c r="J136" s="232"/>
      <c r="K136" s="232"/>
      <c r="L136" s="232"/>
      <c r="M136" s="232"/>
      <c r="N136" s="232"/>
      <c r="O136" s="232"/>
      <c r="P136" s="232"/>
      <c r="Q136" s="232"/>
      <c r="R136" s="232"/>
      <c r="S136" s="232"/>
      <c r="T136" s="232"/>
      <c r="U136" s="232"/>
      <c r="V136" s="232"/>
      <c r="W136" s="232"/>
      <c r="X136" s="232"/>
      <c r="Y136" s="232"/>
      <c r="Z136" s="232"/>
      <c r="AA136" s="234"/>
      <c r="AB136" s="234"/>
      <c r="AC136" s="234"/>
    </row>
    <row r="137" spans="6:29" x14ac:dyDescent="0.25">
      <c r="F137" s="232"/>
      <c r="G137" s="232"/>
      <c r="H137" s="232"/>
      <c r="I137" s="232"/>
      <c r="J137" s="232"/>
      <c r="K137" s="232"/>
      <c r="L137" s="232"/>
      <c r="M137" s="232"/>
      <c r="N137" s="232"/>
      <c r="O137" s="232"/>
      <c r="P137" s="232"/>
      <c r="Q137" s="232"/>
      <c r="R137" s="232"/>
      <c r="S137" s="232"/>
      <c r="T137" s="232"/>
      <c r="U137" s="232"/>
      <c r="V137" s="232"/>
      <c r="W137" s="232"/>
      <c r="X137" s="232"/>
      <c r="Y137" s="232"/>
      <c r="Z137" s="232"/>
      <c r="AA137" s="234"/>
      <c r="AB137" s="234"/>
      <c r="AC137" s="234"/>
    </row>
    <row r="138" spans="6:29" x14ac:dyDescent="0.25">
      <c r="F138" s="232"/>
      <c r="G138" s="232"/>
      <c r="H138" s="232"/>
      <c r="I138" s="232"/>
      <c r="J138" s="232"/>
      <c r="K138" s="232"/>
      <c r="L138" s="232"/>
      <c r="M138" s="232"/>
      <c r="N138" s="232"/>
      <c r="O138" s="232"/>
      <c r="P138" s="232"/>
      <c r="Q138" s="232"/>
      <c r="R138" s="232"/>
      <c r="S138" s="232"/>
      <c r="T138" s="232"/>
      <c r="U138" s="232"/>
      <c r="V138" s="232"/>
      <c r="W138" s="232"/>
      <c r="X138" s="232"/>
      <c r="Y138" s="232"/>
      <c r="Z138" s="232"/>
      <c r="AA138" s="234"/>
      <c r="AB138" s="234"/>
      <c r="AC138" s="234"/>
    </row>
    <row r="139" spans="6:29" x14ac:dyDescent="0.25">
      <c r="F139" s="232"/>
      <c r="G139" s="232"/>
      <c r="H139" s="232"/>
      <c r="I139" s="232"/>
      <c r="J139" s="232"/>
      <c r="K139" s="232"/>
      <c r="L139" s="232"/>
      <c r="M139" s="232"/>
      <c r="N139" s="232"/>
      <c r="O139" s="232"/>
      <c r="P139" s="232"/>
      <c r="Q139" s="232"/>
      <c r="R139" s="232"/>
      <c r="S139" s="232"/>
      <c r="T139" s="232"/>
      <c r="U139" s="232"/>
      <c r="V139" s="232"/>
      <c r="W139" s="232"/>
      <c r="X139" s="232"/>
      <c r="Y139" s="232"/>
      <c r="Z139" s="232"/>
      <c r="AA139" s="234"/>
      <c r="AB139" s="234"/>
      <c r="AC139" s="234"/>
    </row>
    <row r="140" spans="6:29" x14ac:dyDescent="0.25">
      <c r="F140" s="232"/>
      <c r="G140" s="232"/>
      <c r="H140" s="232"/>
      <c r="I140" s="232"/>
      <c r="J140" s="232"/>
      <c r="K140" s="232"/>
      <c r="L140" s="232"/>
      <c r="M140" s="232"/>
      <c r="N140" s="232"/>
      <c r="O140" s="232"/>
      <c r="P140" s="232"/>
      <c r="Q140" s="232"/>
      <c r="R140" s="232"/>
      <c r="S140" s="232"/>
      <c r="T140" s="232"/>
      <c r="U140" s="232"/>
      <c r="V140" s="232"/>
      <c r="W140" s="232"/>
      <c r="X140" s="232"/>
      <c r="Y140" s="232"/>
      <c r="Z140" s="232"/>
      <c r="AA140" s="234"/>
      <c r="AB140" s="234"/>
      <c r="AC140" s="234"/>
    </row>
    <row r="141" spans="6:29" x14ac:dyDescent="0.25">
      <c r="F141" s="232"/>
      <c r="G141" s="232"/>
      <c r="H141" s="232"/>
      <c r="I141" s="232"/>
      <c r="J141" s="232"/>
      <c r="K141" s="232"/>
      <c r="L141" s="232"/>
      <c r="M141" s="232"/>
      <c r="N141" s="232"/>
      <c r="O141" s="232"/>
      <c r="P141" s="232"/>
      <c r="Q141" s="232"/>
      <c r="R141" s="232"/>
      <c r="S141" s="232"/>
      <c r="T141" s="232"/>
      <c r="U141" s="232"/>
      <c r="V141" s="232"/>
      <c r="W141" s="232"/>
      <c r="X141" s="232"/>
      <c r="Y141" s="232"/>
      <c r="Z141" s="232"/>
      <c r="AA141" s="234"/>
      <c r="AB141" s="234"/>
      <c r="AC141" s="234"/>
    </row>
    <row r="142" spans="6:29" x14ac:dyDescent="0.25">
      <c r="F142" s="232"/>
      <c r="G142" s="232"/>
      <c r="H142" s="232"/>
      <c r="I142" s="232"/>
      <c r="J142" s="232"/>
      <c r="K142" s="232"/>
      <c r="L142" s="232"/>
      <c r="M142" s="232"/>
      <c r="N142" s="232"/>
      <c r="O142" s="232"/>
      <c r="P142" s="232"/>
      <c r="Q142" s="232"/>
      <c r="R142" s="232"/>
      <c r="S142" s="232"/>
      <c r="T142" s="232"/>
      <c r="U142" s="232"/>
      <c r="V142" s="232"/>
      <c r="W142" s="232"/>
      <c r="X142" s="232"/>
      <c r="Y142" s="232"/>
      <c r="Z142" s="232"/>
      <c r="AA142" s="234"/>
      <c r="AB142" s="234"/>
      <c r="AC142" s="234"/>
    </row>
    <row r="143" spans="6:29" x14ac:dyDescent="0.25">
      <c r="F143" s="232"/>
      <c r="G143" s="232"/>
      <c r="H143" s="232"/>
      <c r="I143" s="232"/>
      <c r="J143" s="232"/>
      <c r="K143" s="232"/>
      <c r="L143" s="232"/>
      <c r="M143" s="232"/>
      <c r="N143" s="232"/>
      <c r="O143" s="232"/>
      <c r="P143" s="232"/>
      <c r="Q143" s="232"/>
      <c r="R143" s="232"/>
      <c r="S143" s="232"/>
      <c r="T143" s="232"/>
      <c r="U143" s="232"/>
      <c r="V143" s="232"/>
      <c r="W143" s="232"/>
      <c r="X143" s="232"/>
      <c r="Y143" s="232"/>
      <c r="Z143" s="232"/>
      <c r="AA143" s="234"/>
      <c r="AB143" s="234"/>
      <c r="AC143" s="234"/>
    </row>
    <row r="144" spans="6:29" x14ac:dyDescent="0.25">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4"/>
      <c r="AB144" s="234"/>
      <c r="AC144" s="234"/>
    </row>
    <row r="145" spans="6:29" x14ac:dyDescent="0.25">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4"/>
      <c r="AB145" s="234"/>
      <c r="AC145" s="234"/>
    </row>
    <row r="146" spans="6:29" x14ac:dyDescent="0.25">
      <c r="F146" s="232"/>
      <c r="G146" s="232"/>
      <c r="H146" s="232"/>
      <c r="I146" s="232"/>
      <c r="J146" s="232"/>
      <c r="K146" s="232"/>
      <c r="L146" s="232"/>
      <c r="M146" s="232"/>
      <c r="N146" s="232"/>
      <c r="O146" s="232"/>
      <c r="P146" s="232"/>
      <c r="Q146" s="232"/>
      <c r="R146" s="232"/>
      <c r="S146" s="232"/>
      <c r="T146" s="232"/>
      <c r="U146" s="232"/>
      <c r="V146" s="232"/>
      <c r="W146" s="232"/>
      <c r="X146" s="232"/>
      <c r="Y146" s="232"/>
      <c r="Z146" s="232"/>
      <c r="AA146" s="234"/>
      <c r="AB146" s="234"/>
      <c r="AC146" s="234"/>
    </row>
    <row r="147" spans="6:29" x14ac:dyDescent="0.25">
      <c r="F147" s="232"/>
      <c r="G147" s="232"/>
      <c r="H147" s="232"/>
      <c r="I147" s="232"/>
      <c r="J147" s="232"/>
      <c r="K147" s="232"/>
      <c r="L147" s="232"/>
      <c r="M147" s="232"/>
      <c r="N147" s="232"/>
      <c r="O147" s="232"/>
      <c r="P147" s="232"/>
      <c r="Q147" s="232"/>
      <c r="R147" s="232"/>
      <c r="S147" s="232"/>
      <c r="T147" s="232"/>
      <c r="U147" s="232"/>
      <c r="V147" s="232"/>
      <c r="W147" s="232"/>
      <c r="X147" s="232"/>
      <c r="Y147" s="232"/>
      <c r="Z147" s="232"/>
      <c r="AA147" s="234"/>
      <c r="AB147" s="234"/>
      <c r="AC147" s="234"/>
    </row>
    <row r="148" spans="6:29" x14ac:dyDescent="0.25">
      <c r="F148" s="232"/>
      <c r="G148" s="232"/>
      <c r="H148" s="232"/>
      <c r="I148" s="232"/>
      <c r="J148" s="232"/>
      <c r="K148" s="232"/>
      <c r="L148" s="232"/>
      <c r="M148" s="232"/>
      <c r="N148" s="232"/>
      <c r="O148" s="232"/>
      <c r="P148" s="232"/>
      <c r="Q148" s="232"/>
      <c r="R148" s="232"/>
      <c r="S148" s="232"/>
      <c r="T148" s="232"/>
      <c r="U148" s="232"/>
      <c r="V148" s="232"/>
      <c r="W148" s="232"/>
      <c r="X148" s="232"/>
      <c r="Y148" s="232"/>
      <c r="Z148" s="232"/>
      <c r="AA148" s="234"/>
      <c r="AB148" s="234"/>
      <c r="AC148" s="234"/>
    </row>
  </sheetData>
  <sheetProtection selectLockedCells="1" selectUnlockedCells="1"/>
  <mergeCells count="38">
    <mergeCell ref="AE74:AG77"/>
    <mergeCell ref="AE84:AG88"/>
    <mergeCell ref="AE95:AG99"/>
    <mergeCell ref="AE107:AG110"/>
    <mergeCell ref="AE19:AG22"/>
    <mergeCell ref="AE35:AG39"/>
    <mergeCell ref="AE27:AG31"/>
    <mergeCell ref="AE45:AG48"/>
    <mergeCell ref="F137:Z138"/>
    <mergeCell ref="F139:Z140"/>
    <mergeCell ref="F141:Z142"/>
    <mergeCell ref="F143:Z144"/>
    <mergeCell ref="F125:Z126"/>
    <mergeCell ref="F127:Z128"/>
    <mergeCell ref="F129:Z130"/>
    <mergeCell ref="F131:Z132"/>
    <mergeCell ref="F133:Z134"/>
    <mergeCell ref="J7:W7"/>
    <mergeCell ref="F145:Z146"/>
    <mergeCell ref="F147:Z148"/>
    <mergeCell ref="AA125:AC126"/>
    <mergeCell ref="AA127:AC128"/>
    <mergeCell ref="AA129:AC130"/>
    <mergeCell ref="AA131:AC132"/>
    <mergeCell ref="AA133:AC134"/>
    <mergeCell ref="AA135:AC136"/>
    <mergeCell ref="AA137:AC138"/>
    <mergeCell ref="AA139:AC140"/>
    <mergeCell ref="AA141:AC142"/>
    <mergeCell ref="AA143:AC144"/>
    <mergeCell ref="AA145:AC146"/>
    <mergeCell ref="AA147:AC148"/>
    <mergeCell ref="F135:Z136"/>
    <mergeCell ref="AG2:AJ2"/>
    <mergeCell ref="E2:AF2"/>
    <mergeCell ref="J4:W4"/>
    <mergeCell ref="J5:W5"/>
    <mergeCell ref="J6:W6"/>
  </mergeCells>
  <pageMargins left="0.7" right="0.7" top="0.75" bottom="0.75" header="0.3" footer="0.3"/>
  <pageSetup paperSize="9" scale="54"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A499"/>
    <pageSetUpPr fitToPage="1"/>
  </sheetPr>
  <dimension ref="A1:BH98"/>
  <sheetViews>
    <sheetView topLeftCell="C7" zoomScale="80" zoomScaleNormal="80" workbookViewId="0">
      <selection activeCell="D39" sqref="D39"/>
    </sheetView>
  </sheetViews>
  <sheetFormatPr defaultColWidth="8.85546875" defaultRowHeight="15" x14ac:dyDescent="0.25"/>
  <cols>
    <col min="1" max="2" width="23.140625" style="93" hidden="1" customWidth="1"/>
    <col min="3" max="3" width="39.42578125" style="93" customWidth="1"/>
    <col min="4" max="4" width="89.28515625" style="93" customWidth="1"/>
    <col min="5" max="5" width="50.7109375" style="93" customWidth="1"/>
    <col min="6" max="6" width="25.7109375" style="93" customWidth="1"/>
    <col min="7" max="7" width="47" style="93" customWidth="1"/>
    <col min="8" max="10" width="42.140625" style="93" customWidth="1"/>
    <col min="11" max="12" width="0" style="93" hidden="1" customWidth="1"/>
    <col min="13" max="20" width="8.85546875" style="93"/>
    <col min="21" max="60" width="8.85546875" style="12"/>
    <col min="61" max="16384" width="8.85546875" style="93"/>
  </cols>
  <sheetData>
    <row r="1" spans="1:60" ht="30" customHeight="1" x14ac:dyDescent="0.25">
      <c r="A1" s="12"/>
      <c r="B1" s="12"/>
      <c r="C1" s="240" t="s">
        <v>138</v>
      </c>
      <c r="D1" s="240"/>
      <c r="E1" s="240"/>
      <c r="F1" s="240"/>
      <c r="G1" s="92"/>
      <c r="H1" s="92"/>
      <c r="I1" s="92"/>
      <c r="J1" s="92"/>
      <c r="K1" s="12"/>
      <c r="L1" s="12"/>
      <c r="M1" s="12"/>
      <c r="N1" s="12"/>
      <c r="O1" s="12"/>
      <c r="P1" s="12"/>
      <c r="Q1" s="12"/>
      <c r="R1" s="12"/>
      <c r="S1" s="12"/>
      <c r="T1" s="12"/>
    </row>
    <row r="2" spans="1:60" x14ac:dyDescent="0.25">
      <c r="A2" s="241"/>
      <c r="B2" s="241"/>
      <c r="C2" s="241"/>
      <c r="D2" s="241"/>
      <c r="E2" s="241"/>
      <c r="F2" s="241"/>
      <c r="G2" s="241"/>
      <c r="H2" s="241"/>
      <c r="I2" s="241"/>
      <c r="J2" s="241"/>
      <c r="K2" s="241"/>
      <c r="L2" s="241"/>
      <c r="M2" s="241"/>
      <c r="N2" s="241"/>
      <c r="O2" s="241"/>
      <c r="P2" s="241"/>
      <c r="Q2" s="241"/>
      <c r="R2" s="241"/>
      <c r="S2" s="241"/>
      <c r="T2" s="241"/>
      <c r="U2" s="241"/>
    </row>
    <row r="3" spans="1:60" x14ac:dyDescent="0.25">
      <c r="A3" s="242"/>
      <c r="B3" s="241"/>
      <c r="C3" s="241"/>
      <c r="D3" s="241"/>
      <c r="E3" s="241"/>
      <c r="F3" s="241"/>
      <c r="G3" s="241"/>
      <c r="H3" s="241"/>
      <c r="I3" s="241"/>
      <c r="J3" s="241"/>
      <c r="K3" s="242"/>
      <c r="L3" s="242"/>
      <c r="M3" s="242"/>
      <c r="N3" s="242"/>
      <c r="O3" s="242"/>
      <c r="P3" s="242"/>
      <c r="Q3" s="242"/>
      <c r="R3" s="242"/>
      <c r="S3" s="242"/>
      <c r="T3" s="242"/>
      <c r="U3" s="242"/>
    </row>
    <row r="4" spans="1:60" s="12" customFormat="1" x14ac:dyDescent="0.25">
      <c r="C4" s="183" t="s">
        <v>137</v>
      </c>
      <c r="D4" s="183" t="s">
        <v>9</v>
      </c>
      <c r="E4" s="183" t="s">
        <v>35</v>
      </c>
      <c r="F4" s="183" t="s">
        <v>141</v>
      </c>
      <c r="G4" s="183" t="s">
        <v>142</v>
      </c>
      <c r="H4" s="183" t="s">
        <v>13</v>
      </c>
      <c r="I4" s="183" t="s">
        <v>143</v>
      </c>
      <c r="J4" s="183" t="s">
        <v>15</v>
      </c>
    </row>
    <row r="5" spans="1:60" ht="276.75" customHeight="1" x14ac:dyDescent="0.25">
      <c r="A5" s="12" t="s">
        <v>16</v>
      </c>
      <c r="B5" s="12"/>
      <c r="C5" s="184" t="s">
        <v>58</v>
      </c>
      <c r="D5" s="154" t="s">
        <v>114</v>
      </c>
      <c r="E5" s="155" t="s">
        <v>17</v>
      </c>
      <c r="F5" s="160"/>
      <c r="G5" s="160"/>
      <c r="H5" s="156"/>
      <c r="I5" s="156"/>
      <c r="J5" s="156"/>
      <c r="K5" s="151" t="e">
        <f>SUM(#REF!)</f>
        <v>#REF!</v>
      </c>
      <c r="L5" s="12"/>
      <c r="M5" s="12"/>
      <c r="N5" s="12"/>
      <c r="O5" s="12"/>
      <c r="P5" s="12"/>
      <c r="Q5" s="12"/>
      <c r="R5" s="12"/>
      <c r="S5" s="12"/>
      <c r="T5" s="12"/>
      <c r="BH5" s="93"/>
    </row>
    <row r="6" spans="1:60" ht="222" customHeight="1" x14ac:dyDescent="0.25">
      <c r="A6" s="12" t="s">
        <v>16</v>
      </c>
      <c r="B6" s="12"/>
      <c r="C6" s="157" t="s">
        <v>163</v>
      </c>
      <c r="D6" s="158" t="s">
        <v>158</v>
      </c>
      <c r="E6" s="155" t="s">
        <v>17</v>
      </c>
      <c r="F6" s="161"/>
      <c r="G6" s="161"/>
      <c r="H6" s="159"/>
      <c r="I6" s="159"/>
      <c r="J6" s="159"/>
      <c r="K6" s="151"/>
      <c r="L6" s="12"/>
      <c r="M6" s="12"/>
      <c r="N6" s="12"/>
      <c r="O6" s="12"/>
      <c r="P6" s="12"/>
      <c r="Q6" s="12"/>
      <c r="R6" s="12"/>
      <c r="S6" s="12"/>
      <c r="T6" s="12"/>
      <c r="BH6" s="93"/>
    </row>
    <row r="7" spans="1:60" ht="225.6" customHeight="1" x14ac:dyDescent="0.25">
      <c r="A7" s="12" t="s">
        <v>16</v>
      </c>
      <c r="B7" s="12"/>
      <c r="C7" s="168" t="s">
        <v>59</v>
      </c>
      <c r="D7" s="169" t="s">
        <v>164</v>
      </c>
      <c r="E7" s="155" t="s">
        <v>17</v>
      </c>
      <c r="F7" s="164"/>
      <c r="G7" s="164"/>
      <c r="H7" s="165"/>
      <c r="I7" s="165"/>
      <c r="J7" s="165"/>
      <c r="K7" s="1"/>
      <c r="L7" s="12"/>
      <c r="M7" s="12"/>
      <c r="N7" s="12"/>
      <c r="O7" s="12"/>
      <c r="P7" s="12"/>
      <c r="Q7" s="12"/>
      <c r="R7" s="12"/>
      <c r="S7" s="12"/>
      <c r="T7" s="12"/>
      <c r="BH7" s="93"/>
    </row>
    <row r="8" spans="1:60" ht="255.75" customHeight="1" x14ac:dyDescent="0.25">
      <c r="A8" s="12" t="s">
        <v>16</v>
      </c>
      <c r="B8" s="12"/>
      <c r="C8" s="157" t="s">
        <v>60</v>
      </c>
      <c r="D8" s="170" t="s">
        <v>171</v>
      </c>
      <c r="E8" s="155" t="s">
        <v>17</v>
      </c>
      <c r="F8" s="161"/>
      <c r="G8" s="161"/>
      <c r="H8" s="159"/>
      <c r="I8" s="159"/>
      <c r="J8" s="159"/>
      <c r="K8" s="1" t="e">
        <f>SUM(#REF!)</f>
        <v>#REF!</v>
      </c>
      <c r="L8" s="12"/>
      <c r="M8" s="12"/>
      <c r="N8" s="12"/>
      <c r="O8" s="12"/>
      <c r="P8" s="12"/>
      <c r="Q8" s="12"/>
      <c r="R8" s="12"/>
      <c r="S8" s="12"/>
      <c r="T8" s="12"/>
      <c r="BH8" s="93"/>
    </row>
    <row r="9" spans="1:60" ht="79.900000000000006" customHeight="1" x14ac:dyDescent="0.25">
      <c r="A9" s="12" t="s">
        <v>16</v>
      </c>
      <c r="B9" s="12"/>
      <c r="C9" s="168" t="s">
        <v>160</v>
      </c>
      <c r="D9" s="171" t="s">
        <v>159</v>
      </c>
      <c r="E9" s="155" t="s">
        <v>17</v>
      </c>
      <c r="F9" s="164"/>
      <c r="G9" s="164"/>
      <c r="H9" s="165"/>
      <c r="I9" s="165"/>
      <c r="J9" s="165"/>
      <c r="K9" s="1"/>
      <c r="L9" s="12"/>
      <c r="M9" s="12"/>
      <c r="N9" s="12"/>
      <c r="O9" s="12"/>
      <c r="P9" s="12"/>
      <c r="Q9" s="12"/>
      <c r="R9" s="12"/>
      <c r="S9" s="12"/>
      <c r="T9" s="12"/>
      <c r="BH9" s="93"/>
    </row>
    <row r="10" spans="1:60" ht="159.6" customHeight="1" x14ac:dyDescent="0.25">
      <c r="A10" s="12" t="s">
        <v>16</v>
      </c>
      <c r="B10" s="12"/>
      <c r="C10" s="157" t="s">
        <v>140</v>
      </c>
      <c r="D10" s="170" t="s">
        <v>115</v>
      </c>
      <c r="E10" s="155" t="s">
        <v>17</v>
      </c>
      <c r="F10" s="166"/>
      <c r="G10" s="166"/>
      <c r="H10" s="167"/>
      <c r="I10" s="167"/>
      <c r="J10" s="167"/>
      <c r="K10" s="1"/>
      <c r="L10" s="12"/>
      <c r="M10" s="12"/>
      <c r="N10" s="12"/>
      <c r="O10" s="12"/>
      <c r="P10" s="12"/>
      <c r="Q10" s="12"/>
      <c r="R10" s="12"/>
      <c r="S10" s="12"/>
      <c r="T10" s="12"/>
      <c r="BH10" s="93"/>
    </row>
    <row r="11" spans="1:60" ht="30" hidden="1" customHeight="1" x14ac:dyDescent="0.25">
      <c r="A11" s="12" t="s">
        <v>16</v>
      </c>
      <c r="B11" s="12"/>
      <c r="C11" s="128"/>
      <c r="D11" s="162"/>
      <c r="E11" s="163" t="s">
        <v>19</v>
      </c>
      <c r="F11" s="41"/>
      <c r="G11" s="41"/>
      <c r="H11" s="41"/>
      <c r="I11" s="41"/>
      <c r="J11" s="41"/>
      <c r="K11" s="1" t="e">
        <f>SUM(#REF!)</f>
        <v>#REF!</v>
      </c>
      <c r="L11" s="12"/>
      <c r="M11" s="12"/>
      <c r="N11" s="12"/>
      <c r="O11" s="12"/>
      <c r="P11" s="12"/>
      <c r="Q11" s="12"/>
      <c r="R11" s="12"/>
      <c r="S11" s="12"/>
      <c r="T11" s="12"/>
      <c r="BH11" s="93"/>
    </row>
    <row r="12" spans="1:60" ht="28.5" hidden="1" customHeight="1" x14ac:dyDescent="0.25">
      <c r="A12" s="12" t="s">
        <v>16</v>
      </c>
      <c r="B12" s="12"/>
      <c r="C12" s="129"/>
      <c r="D12" s="130"/>
      <c r="E12" s="94" t="s">
        <v>19</v>
      </c>
      <c r="F12" s="33"/>
      <c r="G12" s="33"/>
      <c r="H12" s="33"/>
      <c r="I12" s="33"/>
      <c r="J12" s="33"/>
      <c r="K12" s="1"/>
      <c r="L12" s="12"/>
      <c r="M12" s="12"/>
      <c r="N12" s="12"/>
      <c r="O12" s="12"/>
      <c r="P12" s="12"/>
      <c r="Q12" s="12"/>
      <c r="R12" s="12"/>
      <c r="S12" s="12"/>
      <c r="T12" s="12"/>
      <c r="BH12" s="93"/>
    </row>
    <row r="13" spans="1:60" ht="36" hidden="1" customHeight="1" x14ac:dyDescent="0.25">
      <c r="A13" s="12" t="s">
        <v>16</v>
      </c>
      <c r="B13" s="12"/>
      <c r="C13" s="225"/>
      <c r="D13" s="226"/>
      <c r="E13" s="94" t="s">
        <v>19</v>
      </c>
      <c r="F13" s="75"/>
      <c r="G13" s="75"/>
      <c r="H13" s="75"/>
      <c r="I13" s="75"/>
      <c r="J13" s="75"/>
      <c r="K13" s="1"/>
      <c r="L13" s="12"/>
      <c r="M13" s="12"/>
      <c r="N13" s="12"/>
      <c r="O13" s="12"/>
      <c r="P13" s="12"/>
      <c r="Q13" s="12"/>
      <c r="R13" s="12"/>
      <c r="S13" s="12"/>
      <c r="T13" s="12"/>
      <c r="BH13" s="93"/>
    </row>
    <row r="14" spans="1:60" s="12" customFormat="1" x14ac:dyDescent="0.25">
      <c r="C14" s="222" t="s">
        <v>55</v>
      </c>
      <c r="D14" s="223"/>
      <c r="E14" s="221"/>
    </row>
    <row r="15" spans="1:60" s="12" customFormat="1" x14ac:dyDescent="0.25">
      <c r="C15" s="98"/>
      <c r="D15" s="99"/>
      <c r="E15" s="46"/>
    </row>
    <row r="16" spans="1:60" s="12" customFormat="1" x14ac:dyDescent="0.25">
      <c r="C16" s="98"/>
      <c r="D16" s="99"/>
      <c r="E16" s="46"/>
    </row>
    <row r="17" spans="3:5" s="12" customFormat="1" x14ac:dyDescent="0.25">
      <c r="C17" s="98"/>
      <c r="D17" s="99"/>
      <c r="E17" s="46"/>
    </row>
    <row r="18" spans="3:5" s="12" customFormat="1" x14ac:dyDescent="0.25">
      <c r="C18" s="98"/>
      <c r="D18" s="99"/>
      <c r="E18" s="46"/>
    </row>
    <row r="19" spans="3:5" s="12" customFormat="1" x14ac:dyDescent="0.25">
      <c r="C19" s="98"/>
      <c r="D19" s="99"/>
      <c r="E19" s="46"/>
    </row>
    <row r="20" spans="3:5" s="12" customFormat="1" x14ac:dyDescent="0.25">
      <c r="C20" s="98"/>
      <c r="D20" s="99"/>
      <c r="E20" s="46"/>
    </row>
    <row r="21" spans="3:5" s="12" customFormat="1" x14ac:dyDescent="0.25">
      <c r="C21" s="98"/>
      <c r="D21" s="99"/>
      <c r="E21" s="46"/>
    </row>
    <row r="22" spans="3:5" s="12" customFormat="1" x14ac:dyDescent="0.25">
      <c r="C22" s="98"/>
      <c r="D22" s="99"/>
      <c r="E22" s="46"/>
    </row>
    <row r="23" spans="3:5" s="12" customFormat="1" x14ac:dyDescent="0.25">
      <c r="C23" s="98"/>
      <c r="D23" s="99"/>
      <c r="E23" s="46"/>
    </row>
    <row r="24" spans="3:5" s="12" customFormat="1" x14ac:dyDescent="0.25">
      <c r="C24" s="98"/>
      <c r="D24" s="99"/>
      <c r="E24" s="46"/>
    </row>
    <row r="25" spans="3:5" s="12" customFormat="1" x14ac:dyDescent="0.25">
      <c r="C25" s="98"/>
      <c r="D25" s="99"/>
      <c r="E25" s="46"/>
    </row>
    <row r="26" spans="3:5" s="12" customFormat="1" x14ac:dyDescent="0.25">
      <c r="C26" s="98"/>
      <c r="D26" s="99"/>
      <c r="E26" s="46"/>
    </row>
    <row r="27" spans="3:5" s="12" customFormat="1" x14ac:dyDescent="0.25">
      <c r="C27" s="98"/>
      <c r="D27" s="99"/>
      <c r="E27" s="46"/>
    </row>
    <row r="28" spans="3:5" s="12" customFormat="1" x14ac:dyDescent="0.25">
      <c r="C28" s="98"/>
      <c r="D28" s="99"/>
      <c r="E28" s="46"/>
    </row>
    <row r="29" spans="3:5" s="12" customFormat="1" x14ac:dyDescent="0.25">
      <c r="C29" s="98"/>
      <c r="D29" s="99"/>
    </row>
    <row r="30" spans="3:5" s="12" customFormat="1" x14ac:dyDescent="0.25">
      <c r="C30" s="98"/>
      <c r="D30" s="99"/>
    </row>
    <row r="31" spans="3:5" s="12" customFormat="1" x14ac:dyDescent="0.25">
      <c r="C31" s="102"/>
      <c r="D31" s="104"/>
    </row>
    <row r="32" spans="3:5" s="12" customFormat="1" x14ac:dyDescent="0.25"/>
    <row r="33" s="12" customFormat="1" x14ac:dyDescent="0.25"/>
    <row r="34" s="12" customFormat="1" x14ac:dyDescent="0.25"/>
    <row r="35" s="12" customFormat="1" x14ac:dyDescent="0.25"/>
    <row r="36" s="12" customFormat="1" x14ac:dyDescent="0.25"/>
    <row r="37" s="12" customFormat="1" x14ac:dyDescent="0.25"/>
    <row r="38" s="12" customFormat="1" x14ac:dyDescent="0.25"/>
    <row r="39" s="12" customFormat="1" x14ac:dyDescent="0.25"/>
    <row r="40" s="12" customFormat="1" x14ac:dyDescent="0.25"/>
    <row r="41" s="12" customFormat="1" x14ac:dyDescent="0.25"/>
    <row r="42" s="12" customFormat="1" x14ac:dyDescent="0.25"/>
    <row r="43" s="12" customFormat="1" x14ac:dyDescent="0.25"/>
    <row r="44" s="12" customFormat="1" x14ac:dyDescent="0.25"/>
    <row r="45" s="12" customFormat="1" x14ac:dyDescent="0.25"/>
    <row r="46" s="12" customFormat="1" x14ac:dyDescent="0.25"/>
    <row r="47" s="12" customFormat="1" x14ac:dyDescent="0.25"/>
    <row r="48" s="12" customFormat="1" x14ac:dyDescent="0.25"/>
    <row r="49" s="12" customFormat="1" x14ac:dyDescent="0.25"/>
    <row r="50" s="12" customFormat="1" x14ac:dyDescent="0.25"/>
    <row r="51" s="12" customFormat="1" x14ac:dyDescent="0.25"/>
    <row r="52" s="12" customFormat="1" x14ac:dyDescent="0.25"/>
    <row r="53" s="12" customFormat="1" x14ac:dyDescent="0.25"/>
    <row r="54" s="12" customFormat="1" x14ac:dyDescent="0.25"/>
    <row r="55" s="12" customFormat="1" x14ac:dyDescent="0.25"/>
    <row r="56" s="12" customFormat="1" x14ac:dyDescent="0.25"/>
    <row r="57" s="12" customFormat="1" x14ac:dyDescent="0.25"/>
    <row r="58" s="12" customFormat="1" x14ac:dyDescent="0.25"/>
    <row r="59" s="12" customFormat="1" x14ac:dyDescent="0.25"/>
    <row r="60" s="12" customFormat="1" x14ac:dyDescent="0.25"/>
    <row r="61" s="12" customFormat="1" x14ac:dyDescent="0.25"/>
    <row r="62" s="12" customFormat="1" x14ac:dyDescent="0.25"/>
    <row r="63" s="12" customFormat="1" x14ac:dyDescent="0.25"/>
    <row r="64" s="12" customFormat="1" x14ac:dyDescent="0.25"/>
    <row r="65" s="12" customFormat="1" x14ac:dyDescent="0.25"/>
    <row r="66" s="12" customFormat="1" x14ac:dyDescent="0.25"/>
    <row r="67" s="12" customFormat="1" x14ac:dyDescent="0.25"/>
    <row r="68" s="12" customFormat="1" x14ac:dyDescent="0.25"/>
    <row r="69" s="12" customFormat="1" x14ac:dyDescent="0.25"/>
    <row r="70" s="12" customFormat="1" x14ac:dyDescent="0.25"/>
    <row r="71" s="12" customFormat="1" x14ac:dyDescent="0.25"/>
    <row r="72" s="12" customFormat="1" x14ac:dyDescent="0.25"/>
    <row r="73" s="12" customFormat="1" x14ac:dyDescent="0.25"/>
    <row r="74" s="12" customFormat="1" x14ac:dyDescent="0.25"/>
    <row r="75" s="12" customFormat="1" x14ac:dyDescent="0.25"/>
    <row r="76" s="12" customFormat="1" x14ac:dyDescent="0.25"/>
    <row r="78" s="12" customFormat="1" x14ac:dyDescent="0.25"/>
    <row r="79" s="12" customFormat="1" x14ac:dyDescent="0.25"/>
    <row r="80" s="12" customFormat="1" x14ac:dyDescent="0.25"/>
    <row r="81" spans="5:6" s="12" customFormat="1" x14ac:dyDescent="0.25"/>
    <row r="82" spans="5:6" s="12" customFormat="1" x14ac:dyDescent="0.25"/>
    <row r="83" spans="5:6" s="12" customFormat="1" x14ac:dyDescent="0.25"/>
    <row r="84" spans="5:6" s="12" customFormat="1" x14ac:dyDescent="0.25"/>
    <row r="85" spans="5:6" s="12" customFormat="1" x14ac:dyDescent="0.25"/>
    <row r="86" spans="5:6" s="12" customFormat="1" x14ac:dyDescent="0.25"/>
    <row r="87" spans="5:6" s="12" customFormat="1" x14ac:dyDescent="0.25"/>
    <row r="88" spans="5:6" s="12" customFormat="1" x14ac:dyDescent="0.25"/>
    <row r="89" spans="5:6" s="12" customFormat="1" x14ac:dyDescent="0.25"/>
    <row r="90" spans="5:6" s="12" customFormat="1" x14ac:dyDescent="0.25"/>
    <row r="91" spans="5:6" s="12" customFormat="1" x14ac:dyDescent="0.25"/>
    <row r="92" spans="5:6" s="12" customFormat="1" x14ac:dyDescent="0.25"/>
    <row r="93" spans="5:6" s="12" customFormat="1" x14ac:dyDescent="0.25"/>
    <row r="94" spans="5:6" s="12" customFormat="1" x14ac:dyDescent="0.25"/>
    <row r="95" spans="5:6" s="12" customFormat="1" x14ac:dyDescent="0.25"/>
    <row r="96" spans="5:6" x14ac:dyDescent="0.25">
      <c r="E96" s="93">
        <v>1</v>
      </c>
      <c r="F96" s="93" t="s">
        <v>23</v>
      </c>
    </row>
    <row r="97" spans="5:6" x14ac:dyDescent="0.25">
      <c r="E97" s="93">
        <v>2</v>
      </c>
      <c r="F97" s="93" t="s">
        <v>22</v>
      </c>
    </row>
    <row r="98" spans="5:6" x14ac:dyDescent="0.25">
      <c r="E98" s="93">
        <v>3</v>
      </c>
      <c r="F98" s="93" t="s">
        <v>21</v>
      </c>
    </row>
  </sheetData>
  <sheetProtection selectLockedCells="1"/>
  <mergeCells count="2">
    <mergeCell ref="C1:F1"/>
    <mergeCell ref="A2:U3"/>
  </mergeCells>
  <conditionalFormatting sqref="E5:E7">
    <cfRule type="cellIs" dxfId="192" priority="11" operator="equal">
      <formula>"Not Applicable"</formula>
    </cfRule>
    <cfRule type="cellIs" dxfId="191" priority="12" operator="equal">
      <formula>"Not Started"</formula>
    </cfRule>
    <cfRule type="cellIs" dxfId="190" priority="13" operator="equal">
      <formula>"Low level of progress "</formula>
    </cfRule>
    <cfRule type="cellIs" dxfId="189" priority="14" operator="equal">
      <formula>"Significant Progress"</formula>
    </cfRule>
    <cfRule type="cellIs" dxfId="188" priority="15" operator="equal">
      <formula>"Area of Excellence"</formula>
    </cfRule>
  </conditionalFormatting>
  <conditionalFormatting sqref="E8:E10">
    <cfRule type="cellIs" dxfId="187" priority="6" operator="equal">
      <formula>"Not Applicable"</formula>
    </cfRule>
    <cfRule type="cellIs" dxfId="186" priority="7" operator="equal">
      <formula>"Not Started"</formula>
    </cfRule>
    <cfRule type="cellIs" dxfId="185" priority="8" operator="equal">
      <formula>"Low level of progress "</formula>
    </cfRule>
    <cfRule type="cellIs" dxfId="184" priority="9" operator="equal">
      <formula>"Significant Progress"</formula>
    </cfRule>
    <cfRule type="cellIs" dxfId="183" priority="10" operator="equal">
      <formula>"Area of Excellence"</formula>
    </cfRule>
  </conditionalFormatting>
  <conditionalFormatting sqref="E11:E13">
    <cfRule type="cellIs" dxfId="182" priority="1" operator="equal">
      <formula>"Not Applicable"</formula>
    </cfRule>
    <cfRule type="cellIs" dxfId="181" priority="2" operator="equal">
      <formula>"Not Started"</formula>
    </cfRule>
    <cfRule type="cellIs" dxfId="180" priority="3" operator="equal">
      <formula>"Low level of progress "</formula>
    </cfRule>
    <cfRule type="cellIs" dxfId="179" priority="4" operator="equal">
      <formula>"Significant Progress"</formula>
    </cfRule>
    <cfRule type="cellIs" dxfId="178" priority="5" operator="equal">
      <formula>"Area of Excellence"</formula>
    </cfRule>
  </conditionalFormatting>
  <pageMargins left="0.7" right="0.7" top="0.75" bottom="0.75" header="0.3" footer="0.3"/>
  <pageSetup paperSize="9" scale="4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98417AA-6AF1-4E1C-9639-C3219EBA2C0A}">
          <x14:formula1>
            <xm:f>'Data and Calculations'!$B$3:$B$7</xm:f>
          </x14:formula1>
          <xm:sqref>E8:E10 E5:E7 E11:E13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BV729"/>
  <sheetViews>
    <sheetView topLeftCell="C14" zoomScale="90" zoomScaleNormal="90" workbookViewId="0">
      <selection activeCell="D39" sqref="D39"/>
    </sheetView>
  </sheetViews>
  <sheetFormatPr defaultColWidth="8.85546875" defaultRowHeight="15" x14ac:dyDescent="0.25"/>
  <cols>
    <col min="1" max="1" width="31.42578125" style="93" hidden="1" customWidth="1"/>
    <col min="2" max="2" width="16.42578125" style="93" hidden="1" customWidth="1"/>
    <col min="3" max="3" width="61.28515625" style="93" customWidth="1"/>
    <col min="4" max="4" width="104.42578125" style="93" customWidth="1"/>
    <col min="5" max="5" width="22.28515625" style="93" customWidth="1"/>
    <col min="6" max="6" width="34.42578125" style="93" customWidth="1"/>
    <col min="7" max="9" width="37.5703125" style="93" customWidth="1"/>
    <col min="10" max="10" width="37.7109375" style="93" customWidth="1"/>
    <col min="11" max="12" width="0" style="93" hidden="1" customWidth="1"/>
    <col min="13" max="21" width="8.85546875" style="93"/>
    <col min="22" max="74" width="8.85546875" style="12"/>
    <col min="75" max="16384" width="8.85546875" style="93"/>
  </cols>
  <sheetData>
    <row r="1" spans="1:21" ht="31.5" x14ac:dyDescent="0.25">
      <c r="A1" s="12"/>
      <c r="B1" s="246" t="s">
        <v>144</v>
      </c>
      <c r="C1" s="246"/>
      <c r="D1" s="246"/>
      <c r="E1" s="246"/>
      <c r="F1" s="92"/>
      <c r="G1" s="92"/>
      <c r="H1" s="92"/>
      <c r="I1" s="92"/>
      <c r="J1" s="26"/>
      <c r="K1" s="12"/>
      <c r="L1" s="12"/>
      <c r="M1" s="12"/>
      <c r="N1" s="12"/>
      <c r="O1" s="12"/>
      <c r="P1" s="12"/>
      <c r="Q1" s="12"/>
      <c r="R1" s="12"/>
      <c r="S1" s="12"/>
      <c r="T1" s="12"/>
      <c r="U1" s="12"/>
    </row>
    <row r="2" spans="1:21" x14ac:dyDescent="0.25">
      <c r="A2" s="241"/>
      <c r="B2" s="241"/>
      <c r="C2" s="241"/>
      <c r="D2" s="241"/>
      <c r="E2" s="241"/>
      <c r="F2" s="241"/>
      <c r="G2" s="241"/>
      <c r="H2" s="241"/>
      <c r="I2" s="241"/>
      <c r="J2" s="241"/>
      <c r="K2" s="241"/>
      <c r="L2" s="241"/>
      <c r="M2" s="241"/>
      <c r="N2" s="241"/>
      <c r="O2" s="241"/>
      <c r="P2" s="241"/>
      <c r="Q2" s="241"/>
      <c r="R2" s="241"/>
      <c r="S2" s="241"/>
      <c r="T2" s="241"/>
      <c r="U2" s="241"/>
    </row>
    <row r="3" spans="1:21" x14ac:dyDescent="0.25">
      <c r="A3" s="242"/>
      <c r="B3" s="242"/>
      <c r="C3" s="241"/>
      <c r="D3" s="241"/>
      <c r="E3" s="241"/>
      <c r="F3" s="241"/>
      <c r="G3" s="241"/>
      <c r="H3" s="241"/>
      <c r="I3" s="241"/>
      <c r="J3" s="241"/>
      <c r="K3" s="242"/>
      <c r="L3" s="242"/>
      <c r="M3" s="242"/>
      <c r="N3" s="242"/>
      <c r="O3" s="242"/>
      <c r="P3" s="242"/>
      <c r="Q3" s="242"/>
      <c r="R3" s="242"/>
      <c r="S3" s="242"/>
      <c r="T3" s="242"/>
      <c r="U3" s="242"/>
    </row>
    <row r="4" spans="1:21" x14ac:dyDescent="0.25">
      <c r="A4" s="12" t="s">
        <v>7</v>
      </c>
      <c r="B4" s="147"/>
      <c r="C4" s="183" t="s">
        <v>137</v>
      </c>
      <c r="D4" s="183" t="s">
        <v>9</v>
      </c>
      <c r="E4" s="183" t="s">
        <v>35</v>
      </c>
      <c r="F4" s="183" t="s">
        <v>11</v>
      </c>
      <c r="G4" s="183" t="s">
        <v>12</v>
      </c>
      <c r="H4" s="183" t="s">
        <v>13</v>
      </c>
      <c r="I4" s="183" t="s">
        <v>14</v>
      </c>
      <c r="J4" s="183" t="s">
        <v>15</v>
      </c>
      <c r="K4" s="12"/>
      <c r="L4" s="11"/>
      <c r="M4" s="12"/>
      <c r="N4" s="12"/>
      <c r="O4" s="12"/>
      <c r="P4" s="12"/>
      <c r="Q4" s="12"/>
      <c r="R4" s="12"/>
      <c r="S4" s="12"/>
      <c r="T4" s="12"/>
      <c r="U4" s="12"/>
    </row>
    <row r="5" spans="1:21" ht="378.95" customHeight="1" x14ac:dyDescent="0.25">
      <c r="A5" s="12" t="s">
        <v>16</v>
      </c>
      <c r="B5" s="148"/>
      <c r="C5" s="157" t="s">
        <v>61</v>
      </c>
      <c r="D5" s="170" t="s">
        <v>151</v>
      </c>
      <c r="E5" s="155" t="s">
        <v>17</v>
      </c>
      <c r="F5" s="161"/>
      <c r="G5" s="161"/>
      <c r="H5" s="161"/>
      <c r="I5" s="161"/>
      <c r="J5" s="161"/>
      <c r="K5" s="9" t="str">
        <f>IF(E5="Red",1,IF(E5="Amber",2,IF(E5="Green",3,"")))</f>
        <v/>
      </c>
      <c r="L5" s="11"/>
      <c r="M5" s="13"/>
      <c r="N5" s="12"/>
      <c r="O5" s="12"/>
      <c r="P5" s="12"/>
      <c r="Q5" s="12"/>
      <c r="R5" s="12"/>
      <c r="S5" s="12"/>
      <c r="T5" s="12"/>
      <c r="U5" s="12"/>
    </row>
    <row r="6" spans="1:21" ht="91.5" customHeight="1" x14ac:dyDescent="0.25">
      <c r="A6" s="12" t="s">
        <v>16</v>
      </c>
      <c r="B6" s="148"/>
      <c r="C6" s="200" t="s">
        <v>62</v>
      </c>
      <c r="D6" s="201" t="s">
        <v>116</v>
      </c>
      <c r="E6" s="155" t="s">
        <v>17</v>
      </c>
      <c r="F6" s="165"/>
      <c r="G6" s="165"/>
      <c r="H6" s="165"/>
      <c r="I6" s="165"/>
      <c r="J6" s="165"/>
      <c r="K6" s="9"/>
      <c r="L6" s="12"/>
      <c r="M6" s="12"/>
      <c r="N6" s="12"/>
      <c r="O6" s="12"/>
      <c r="P6" s="12"/>
      <c r="Q6" s="12"/>
      <c r="R6" s="12"/>
      <c r="S6" s="12"/>
      <c r="T6" s="12"/>
      <c r="U6" s="12"/>
    </row>
    <row r="7" spans="1:21" ht="157.5" customHeight="1" x14ac:dyDescent="0.25">
      <c r="A7" s="12" t="s">
        <v>24</v>
      </c>
      <c r="B7" s="148"/>
      <c r="C7" s="157" t="s">
        <v>63</v>
      </c>
      <c r="D7" s="170" t="s">
        <v>117</v>
      </c>
      <c r="E7" s="155" t="s">
        <v>17</v>
      </c>
      <c r="F7" s="159"/>
      <c r="G7" s="159"/>
      <c r="H7" s="159"/>
      <c r="I7" s="159"/>
      <c r="J7" s="159"/>
      <c r="K7" s="9"/>
      <c r="L7" s="12"/>
      <c r="M7" s="12"/>
      <c r="N7" s="12"/>
      <c r="O7" s="12"/>
      <c r="P7" s="12"/>
      <c r="Q7" s="12"/>
      <c r="R7" s="12"/>
      <c r="S7" s="12"/>
      <c r="T7" s="12"/>
      <c r="U7" s="12"/>
    </row>
    <row r="8" spans="1:21" ht="111.75" customHeight="1" x14ac:dyDescent="0.25">
      <c r="A8" s="12" t="s">
        <v>24</v>
      </c>
      <c r="B8" s="148"/>
      <c r="C8" s="200" t="s">
        <v>64</v>
      </c>
      <c r="D8" s="201" t="s">
        <v>108</v>
      </c>
      <c r="E8" s="155" t="s">
        <v>17</v>
      </c>
      <c r="F8" s="165"/>
      <c r="G8" s="165"/>
      <c r="H8" s="165"/>
      <c r="I8" s="165"/>
      <c r="J8" s="165"/>
      <c r="K8" s="9"/>
      <c r="L8" s="12"/>
      <c r="M8" s="12"/>
      <c r="N8" s="12"/>
      <c r="O8" s="12"/>
      <c r="P8" s="12"/>
      <c r="Q8" s="12"/>
      <c r="R8" s="12"/>
      <c r="S8" s="12"/>
      <c r="T8" s="12"/>
      <c r="U8" s="12"/>
    </row>
    <row r="9" spans="1:21" ht="90.75" customHeight="1" x14ac:dyDescent="0.25">
      <c r="A9" s="12" t="s">
        <v>16</v>
      </c>
      <c r="B9" s="148"/>
      <c r="C9" s="199" t="s">
        <v>65</v>
      </c>
      <c r="D9" s="202" t="s">
        <v>165</v>
      </c>
      <c r="E9" s="155" t="s">
        <v>17</v>
      </c>
      <c r="F9" s="174"/>
      <c r="G9" s="174"/>
      <c r="H9" s="174"/>
      <c r="I9" s="174"/>
      <c r="J9" s="174"/>
      <c r="K9" s="45"/>
      <c r="L9" s="12"/>
      <c r="M9" s="12"/>
      <c r="N9" s="12"/>
      <c r="O9" s="12"/>
      <c r="P9" s="12"/>
      <c r="Q9" s="12"/>
      <c r="R9" s="12"/>
      <c r="S9" s="12"/>
      <c r="T9" s="12"/>
      <c r="U9" s="12"/>
    </row>
    <row r="10" spans="1:21" ht="18" hidden="1" customHeight="1" x14ac:dyDescent="0.25">
      <c r="A10" s="12" t="s">
        <v>24</v>
      </c>
      <c r="B10" s="148"/>
      <c r="C10" s="175"/>
      <c r="D10" s="176"/>
      <c r="E10" s="177" t="s">
        <v>19</v>
      </c>
      <c r="F10" s="165"/>
      <c r="G10" s="165"/>
      <c r="H10" s="165"/>
      <c r="I10" s="165"/>
      <c r="J10" s="165"/>
      <c r="K10" s="45"/>
      <c r="L10" s="12"/>
      <c r="M10" s="12"/>
      <c r="N10" s="12"/>
      <c r="O10" s="12"/>
      <c r="P10" s="12"/>
      <c r="Q10" s="12"/>
      <c r="R10" s="12"/>
      <c r="S10" s="12"/>
      <c r="T10" s="12"/>
      <c r="U10" s="12"/>
    </row>
    <row r="11" spans="1:21" ht="20.25" x14ac:dyDescent="0.25">
      <c r="A11" s="12"/>
      <c r="B11" s="148"/>
      <c r="C11" s="247" t="s">
        <v>66</v>
      </c>
      <c r="D11" s="247"/>
      <c r="E11" s="248"/>
      <c r="F11" s="249"/>
      <c r="G11" s="249"/>
      <c r="H11" s="249"/>
      <c r="I11" s="249"/>
      <c r="J11" s="250"/>
      <c r="K11" s="12"/>
      <c r="L11" s="11"/>
      <c r="M11" s="12"/>
      <c r="N11" s="12"/>
      <c r="O11" s="12"/>
      <c r="P11" s="12"/>
      <c r="Q11" s="12"/>
      <c r="R11" s="12"/>
      <c r="S11" s="12"/>
      <c r="T11" s="12"/>
      <c r="U11" s="12"/>
    </row>
    <row r="12" spans="1:21" ht="198" customHeight="1" x14ac:dyDescent="0.25">
      <c r="A12" s="12" t="s">
        <v>24</v>
      </c>
      <c r="B12" s="148"/>
      <c r="C12" s="157" t="s">
        <v>103</v>
      </c>
      <c r="D12" s="170" t="s">
        <v>157</v>
      </c>
      <c r="E12" s="155" t="s">
        <v>17</v>
      </c>
      <c r="F12" s="159"/>
      <c r="G12" s="159"/>
      <c r="H12" s="159"/>
      <c r="I12" s="159"/>
      <c r="J12" s="159"/>
      <c r="K12" s="9" t="str">
        <f>IF(E12="Red",1,IF(E12="Amber",2,IF(E12="Green",3,"")))</f>
        <v/>
      </c>
      <c r="L12" s="11"/>
      <c r="M12" s="13"/>
      <c r="N12" s="12"/>
      <c r="O12" s="12"/>
      <c r="P12" s="12"/>
      <c r="Q12" s="12"/>
      <c r="R12" s="12"/>
      <c r="S12" s="12"/>
      <c r="T12" s="12"/>
      <c r="U12" s="12"/>
    </row>
    <row r="13" spans="1:21" ht="278.10000000000002" customHeight="1" x14ac:dyDescent="0.25">
      <c r="A13" s="12" t="s">
        <v>24</v>
      </c>
      <c r="B13" s="148"/>
      <c r="C13" s="168" t="s">
        <v>67</v>
      </c>
      <c r="D13" s="153" t="s">
        <v>118</v>
      </c>
      <c r="E13" s="155" t="s">
        <v>17</v>
      </c>
      <c r="F13" s="165"/>
      <c r="G13" s="165"/>
      <c r="H13" s="165"/>
      <c r="I13" s="165"/>
      <c r="J13" s="165"/>
      <c r="K13" s="9"/>
      <c r="L13" s="45"/>
      <c r="M13" s="46"/>
      <c r="N13" s="12"/>
      <c r="O13" s="12"/>
      <c r="P13" s="12"/>
      <c r="Q13" s="12"/>
      <c r="R13" s="12"/>
      <c r="S13" s="12"/>
      <c r="T13" s="12"/>
      <c r="U13" s="12"/>
    </row>
    <row r="14" spans="1:21" ht="303" customHeight="1" x14ac:dyDescent="0.25">
      <c r="A14" s="12" t="s">
        <v>16</v>
      </c>
      <c r="B14" s="148"/>
      <c r="C14" s="199" t="s">
        <v>100</v>
      </c>
      <c r="D14" s="172" t="s">
        <v>172</v>
      </c>
      <c r="E14" s="155" t="s">
        <v>17</v>
      </c>
      <c r="F14" s="174"/>
      <c r="G14" s="174"/>
      <c r="H14" s="174"/>
      <c r="I14" s="174"/>
      <c r="J14" s="174"/>
      <c r="K14" s="9"/>
      <c r="L14" s="45"/>
      <c r="M14" s="46"/>
      <c r="N14" s="12"/>
      <c r="O14" s="12"/>
      <c r="P14" s="12"/>
      <c r="Q14" s="12"/>
      <c r="R14" s="12"/>
      <c r="S14" s="12"/>
      <c r="T14" s="12"/>
      <c r="U14" s="12"/>
    </row>
    <row r="15" spans="1:21" ht="37.5" hidden="1" customHeight="1" x14ac:dyDescent="0.25">
      <c r="A15" s="12" t="s">
        <v>25</v>
      </c>
      <c r="B15" s="148"/>
      <c r="C15" s="137"/>
      <c r="D15" s="149"/>
      <c r="E15" s="163" t="s">
        <v>19</v>
      </c>
      <c r="F15" s="34"/>
      <c r="G15" s="34"/>
      <c r="H15" s="34"/>
      <c r="I15" s="34"/>
      <c r="J15" s="34"/>
      <c r="K15" s="10" t="str">
        <f t="shared" ref="K15:K16" si="0">IF(E15="Red",1,IF(E15="Amber",2,IF(E15="Green",3,"")))</f>
        <v/>
      </c>
      <c r="L15" s="12"/>
      <c r="M15" s="12"/>
      <c r="N15" s="12"/>
      <c r="O15" s="12"/>
      <c r="P15" s="12"/>
      <c r="Q15" s="12"/>
      <c r="R15" s="12"/>
      <c r="S15" s="12"/>
      <c r="T15" s="12"/>
      <c r="U15" s="12"/>
    </row>
    <row r="16" spans="1:21" ht="36.6" hidden="1" customHeight="1" x14ac:dyDescent="0.25">
      <c r="A16" s="12" t="s">
        <v>26</v>
      </c>
      <c r="B16" s="148"/>
      <c r="C16" s="134"/>
      <c r="D16" s="150"/>
      <c r="E16" s="94" t="s">
        <v>19</v>
      </c>
      <c r="F16" s="32"/>
      <c r="G16" s="32"/>
      <c r="H16" s="32"/>
      <c r="I16" s="32"/>
      <c r="J16" s="32"/>
      <c r="K16" s="9" t="str">
        <f t="shared" si="0"/>
        <v/>
      </c>
      <c r="L16" s="12"/>
      <c r="M16" s="13"/>
      <c r="N16" s="12"/>
      <c r="O16" s="12"/>
      <c r="P16" s="12"/>
      <c r="Q16" s="12"/>
      <c r="R16" s="12"/>
      <c r="S16" s="12"/>
      <c r="T16" s="12"/>
      <c r="U16" s="12"/>
    </row>
    <row r="17" spans="1:21" ht="39.75" hidden="1" customHeight="1" x14ac:dyDescent="0.25">
      <c r="A17" s="12" t="s">
        <v>27</v>
      </c>
      <c r="B17" s="148"/>
      <c r="C17" s="125"/>
      <c r="D17" s="149"/>
      <c r="E17" s="109" t="s">
        <v>19</v>
      </c>
      <c r="F17" s="58"/>
      <c r="G17" s="58"/>
      <c r="H17" s="58"/>
      <c r="I17" s="58"/>
      <c r="J17" s="58"/>
      <c r="K17" s="45"/>
      <c r="L17" s="12"/>
      <c r="M17" s="46"/>
      <c r="N17" s="12"/>
      <c r="O17" s="12"/>
      <c r="P17" s="12"/>
      <c r="Q17" s="12"/>
      <c r="R17" s="12"/>
      <c r="S17" s="12"/>
      <c r="T17" s="12"/>
      <c r="U17" s="12"/>
    </row>
    <row r="18" spans="1:21" s="12" customFormat="1" x14ac:dyDescent="0.25">
      <c r="B18" s="243" t="s">
        <v>55</v>
      </c>
      <c r="C18" s="244"/>
      <c r="D18" s="245"/>
    </row>
    <row r="19" spans="1:21" s="12" customFormat="1" x14ac:dyDescent="0.25">
      <c r="B19" s="96"/>
      <c r="C19" s="96"/>
      <c r="D19" s="97"/>
    </row>
    <row r="20" spans="1:21" s="12" customFormat="1" x14ac:dyDescent="0.25">
      <c r="B20" s="98"/>
      <c r="C20" s="98"/>
      <c r="D20" s="99"/>
    </row>
    <row r="21" spans="1:21" s="12" customFormat="1" x14ac:dyDescent="0.25">
      <c r="B21" s="98"/>
      <c r="C21" s="98"/>
      <c r="D21" s="99"/>
    </row>
    <row r="22" spans="1:21" s="12" customFormat="1" x14ac:dyDescent="0.25">
      <c r="B22" s="98"/>
      <c r="C22" s="98"/>
      <c r="D22" s="100" t="s">
        <v>22</v>
      </c>
    </row>
    <row r="23" spans="1:21" s="12" customFormat="1" x14ac:dyDescent="0.25">
      <c r="B23" s="98"/>
      <c r="C23" s="98"/>
      <c r="D23" s="99"/>
    </row>
    <row r="24" spans="1:21" s="12" customFormat="1" x14ac:dyDescent="0.25">
      <c r="B24" s="98"/>
      <c r="C24" s="98"/>
      <c r="D24" s="99"/>
    </row>
    <row r="25" spans="1:21" s="12" customFormat="1" x14ac:dyDescent="0.25">
      <c r="B25" s="98"/>
      <c r="C25" s="98"/>
      <c r="D25" s="99"/>
    </row>
    <row r="26" spans="1:21" s="12" customFormat="1" x14ac:dyDescent="0.25">
      <c r="B26" s="101"/>
      <c r="C26" s="98"/>
      <c r="D26" s="99"/>
    </row>
    <row r="27" spans="1:21" s="12" customFormat="1" x14ac:dyDescent="0.25">
      <c r="B27" s="102"/>
      <c r="C27" s="98"/>
      <c r="D27" s="99"/>
    </row>
    <row r="28" spans="1:21" s="12" customFormat="1" x14ac:dyDescent="0.25">
      <c r="C28" s="98"/>
      <c r="D28" s="99"/>
    </row>
    <row r="29" spans="1:21" s="12" customFormat="1" x14ac:dyDescent="0.25">
      <c r="C29" s="98"/>
      <c r="D29" s="99"/>
    </row>
    <row r="30" spans="1:21" s="12" customFormat="1" x14ac:dyDescent="0.25">
      <c r="C30" s="98"/>
      <c r="D30" s="99"/>
    </row>
    <row r="31" spans="1:21" s="12" customFormat="1" x14ac:dyDescent="0.25">
      <c r="C31" s="98"/>
      <c r="D31" s="99"/>
    </row>
    <row r="32" spans="1:21" s="12" customFormat="1" x14ac:dyDescent="0.25">
      <c r="C32" s="98"/>
      <c r="D32" s="99"/>
    </row>
    <row r="33" spans="3:4" s="12" customFormat="1" x14ac:dyDescent="0.25">
      <c r="C33" s="102"/>
      <c r="D33" s="104"/>
    </row>
    <row r="34" spans="3:4" s="12" customFormat="1" x14ac:dyDescent="0.25"/>
    <row r="35" spans="3:4" s="12" customFormat="1" x14ac:dyDescent="0.25"/>
    <row r="36" spans="3:4" s="12" customFormat="1" x14ac:dyDescent="0.25"/>
    <row r="37" spans="3:4" s="12" customFormat="1" x14ac:dyDescent="0.25"/>
    <row r="38" spans="3:4" s="12" customFormat="1" x14ac:dyDescent="0.25"/>
    <row r="39" spans="3:4" s="12" customFormat="1" x14ac:dyDescent="0.25"/>
    <row r="40" spans="3:4" s="12" customFormat="1" x14ac:dyDescent="0.25"/>
    <row r="41" spans="3:4" s="12" customFormat="1" x14ac:dyDescent="0.25"/>
    <row r="42" spans="3:4" s="12" customFormat="1" x14ac:dyDescent="0.25"/>
    <row r="43" spans="3:4" s="12" customFormat="1" x14ac:dyDescent="0.25"/>
    <row r="44" spans="3:4" s="12" customFormat="1" x14ac:dyDescent="0.25"/>
    <row r="45" spans="3:4" s="12" customFormat="1" x14ac:dyDescent="0.25"/>
    <row r="46" spans="3:4" s="12" customFormat="1" x14ac:dyDescent="0.25"/>
    <row r="47" spans="3:4" s="12" customFormat="1" x14ac:dyDescent="0.25"/>
    <row r="48" spans="3:4" s="12" customFormat="1" x14ac:dyDescent="0.25"/>
    <row r="49" s="12" customFormat="1" x14ac:dyDescent="0.25"/>
    <row r="50" s="12" customFormat="1" x14ac:dyDescent="0.25"/>
    <row r="51" s="12" customFormat="1" x14ac:dyDescent="0.25"/>
    <row r="52" s="12" customFormat="1" x14ac:dyDescent="0.25"/>
    <row r="53" s="12" customFormat="1" x14ac:dyDescent="0.25"/>
    <row r="54" s="12" customFormat="1" x14ac:dyDescent="0.25"/>
    <row r="55" s="12" customFormat="1" x14ac:dyDescent="0.25"/>
    <row r="56" s="12" customFormat="1" x14ac:dyDescent="0.25"/>
    <row r="57" s="12" customFormat="1" x14ac:dyDescent="0.25"/>
    <row r="58" s="12" customFormat="1" x14ac:dyDescent="0.25"/>
    <row r="59" s="12" customFormat="1" x14ac:dyDescent="0.25"/>
    <row r="60" s="12" customFormat="1" x14ac:dyDescent="0.25"/>
    <row r="61" s="12" customFormat="1" x14ac:dyDescent="0.25"/>
    <row r="62" s="12" customFormat="1" x14ac:dyDescent="0.25"/>
    <row r="63" s="12" customFormat="1" x14ac:dyDescent="0.25"/>
    <row r="64" s="12" customFormat="1" x14ac:dyDescent="0.25"/>
    <row r="65" s="12" customFormat="1" x14ac:dyDescent="0.25"/>
    <row r="66" s="12" customFormat="1" x14ac:dyDescent="0.25"/>
    <row r="67" s="12" customFormat="1" x14ac:dyDescent="0.25"/>
    <row r="68" s="12" customFormat="1" x14ac:dyDescent="0.25"/>
    <row r="69" s="12" customFormat="1" x14ac:dyDescent="0.25"/>
    <row r="70" s="12" customFormat="1" x14ac:dyDescent="0.25"/>
    <row r="71" s="12" customFormat="1" x14ac:dyDescent="0.25"/>
    <row r="72" s="12" customFormat="1" x14ac:dyDescent="0.25"/>
    <row r="73" s="12" customFormat="1" x14ac:dyDescent="0.25"/>
    <row r="74" s="12" customFormat="1" x14ac:dyDescent="0.25"/>
    <row r="75" s="12" customFormat="1" x14ac:dyDescent="0.25"/>
    <row r="76" s="12" customFormat="1" x14ac:dyDescent="0.25"/>
    <row r="77" s="12" customFormat="1" x14ac:dyDescent="0.25"/>
    <row r="78" s="12" customFormat="1" x14ac:dyDescent="0.25"/>
    <row r="79" s="12" customFormat="1" x14ac:dyDescent="0.25"/>
    <row r="80" s="12" customFormat="1" x14ac:dyDescent="0.25"/>
    <row r="81" s="12" customFormat="1" x14ac:dyDescent="0.25"/>
    <row r="82" s="12" customFormat="1" x14ac:dyDescent="0.25"/>
    <row r="83" s="12" customFormat="1" x14ac:dyDescent="0.25"/>
    <row r="84" s="12" customFormat="1" x14ac:dyDescent="0.25"/>
    <row r="85" s="12" customFormat="1" x14ac:dyDescent="0.25"/>
    <row r="86" s="12" customFormat="1" x14ac:dyDescent="0.25"/>
    <row r="87" s="12" customFormat="1" x14ac:dyDescent="0.25"/>
    <row r="88" s="12" customFormat="1" x14ac:dyDescent="0.25"/>
    <row r="89" s="12" customFormat="1" x14ac:dyDescent="0.25"/>
    <row r="90" s="12" customFormat="1" x14ac:dyDescent="0.25"/>
    <row r="91" s="12" customFormat="1" x14ac:dyDescent="0.25"/>
    <row r="92" s="12" customFormat="1" x14ac:dyDescent="0.25"/>
    <row r="93" s="12" customFormat="1" x14ac:dyDescent="0.25"/>
    <row r="94" s="12" customFormat="1" x14ac:dyDescent="0.25"/>
    <row r="95" s="12" customFormat="1" x14ac:dyDescent="0.25"/>
    <row r="96" s="12" customFormat="1" x14ac:dyDescent="0.25"/>
    <row r="97" s="12" customFormat="1" x14ac:dyDescent="0.25"/>
    <row r="98" s="12" customFormat="1" x14ac:dyDescent="0.25"/>
    <row r="99" s="12" customFormat="1" x14ac:dyDescent="0.25"/>
    <row r="100" s="12" customFormat="1" x14ac:dyDescent="0.25"/>
    <row r="101" s="12" customFormat="1" x14ac:dyDescent="0.25"/>
    <row r="102" s="12" customFormat="1" x14ac:dyDescent="0.25"/>
    <row r="103" s="12" customFormat="1" x14ac:dyDescent="0.25"/>
    <row r="104" s="12" customFormat="1" x14ac:dyDescent="0.25"/>
    <row r="105" s="12" customFormat="1" x14ac:dyDescent="0.25"/>
    <row r="106" s="12" customFormat="1" x14ac:dyDescent="0.25"/>
    <row r="107" s="12" customFormat="1" x14ac:dyDescent="0.25"/>
    <row r="108" s="12" customFormat="1" x14ac:dyDescent="0.25"/>
    <row r="109" s="12" customFormat="1" x14ac:dyDescent="0.25"/>
    <row r="110" s="12" customFormat="1" x14ac:dyDescent="0.25"/>
    <row r="111" s="12" customFormat="1" x14ac:dyDescent="0.25"/>
    <row r="112" s="12" customFormat="1" x14ac:dyDescent="0.25"/>
    <row r="113" s="12" customFormat="1" x14ac:dyDescent="0.25"/>
    <row r="114" s="12" customFormat="1" x14ac:dyDescent="0.25"/>
    <row r="115" s="12" customFormat="1" x14ac:dyDescent="0.25"/>
    <row r="116" s="12" customFormat="1" x14ac:dyDescent="0.25"/>
    <row r="117" s="12" customFormat="1" x14ac:dyDescent="0.25"/>
    <row r="118" s="12" customFormat="1" x14ac:dyDescent="0.25"/>
    <row r="119" s="12" customFormat="1" x14ac:dyDescent="0.25"/>
    <row r="120" s="12" customFormat="1" x14ac:dyDescent="0.25"/>
    <row r="121" s="12" customFormat="1" x14ac:dyDescent="0.25"/>
    <row r="122" s="12" customFormat="1" x14ac:dyDescent="0.25"/>
    <row r="123" s="12" customFormat="1" x14ac:dyDescent="0.25"/>
    <row r="124" s="12" customFormat="1" x14ac:dyDescent="0.25"/>
    <row r="125" s="12" customFormat="1" x14ac:dyDescent="0.25"/>
    <row r="126" s="12" customFormat="1" x14ac:dyDescent="0.25"/>
    <row r="127" s="12" customFormat="1" x14ac:dyDescent="0.25"/>
    <row r="128" s="12" customFormat="1" x14ac:dyDescent="0.25"/>
    <row r="129" s="12" customFormat="1" x14ac:dyDescent="0.25"/>
    <row r="130" s="12" customFormat="1" x14ac:dyDescent="0.25"/>
    <row r="131" s="12" customFormat="1" x14ac:dyDescent="0.25"/>
    <row r="132" s="12" customFormat="1" x14ac:dyDescent="0.25"/>
    <row r="133" s="12" customFormat="1" x14ac:dyDescent="0.25"/>
    <row r="134" s="12" customFormat="1" x14ac:dyDescent="0.25"/>
    <row r="135" s="12" customFormat="1" x14ac:dyDescent="0.25"/>
    <row r="136" s="12" customFormat="1" x14ac:dyDescent="0.25"/>
    <row r="137" s="12" customFormat="1" x14ac:dyDescent="0.25"/>
    <row r="138" s="12" customFormat="1" x14ac:dyDescent="0.25"/>
    <row r="139" s="12" customFormat="1" x14ac:dyDescent="0.25"/>
    <row r="140" s="12" customFormat="1" x14ac:dyDescent="0.25"/>
    <row r="141" s="12" customFormat="1" x14ac:dyDescent="0.25"/>
    <row r="142" s="12" customFormat="1" x14ac:dyDescent="0.25"/>
    <row r="143" s="12" customFormat="1" x14ac:dyDescent="0.25"/>
    <row r="144" s="12" customFormat="1" x14ac:dyDescent="0.25"/>
    <row r="145" s="12" customFormat="1" x14ac:dyDescent="0.25"/>
    <row r="146" s="12" customFormat="1" x14ac:dyDescent="0.25"/>
    <row r="147" s="12" customFormat="1" x14ac:dyDescent="0.25"/>
    <row r="148" s="12" customFormat="1" x14ac:dyDescent="0.25"/>
    <row r="149" s="12" customFormat="1" x14ac:dyDescent="0.25"/>
    <row r="150" s="12" customFormat="1" x14ac:dyDescent="0.25"/>
    <row r="151" s="12" customFormat="1" x14ac:dyDescent="0.25"/>
    <row r="152" s="12" customFormat="1" x14ac:dyDescent="0.25"/>
    <row r="153" s="12" customFormat="1" x14ac:dyDescent="0.25"/>
    <row r="154" s="12" customFormat="1" x14ac:dyDescent="0.25"/>
    <row r="155" s="12" customFormat="1" x14ac:dyDescent="0.25"/>
    <row r="156" s="12" customFormat="1" x14ac:dyDescent="0.25"/>
    <row r="157" s="12" customFormat="1" x14ac:dyDescent="0.25"/>
    <row r="158" s="12" customFormat="1" x14ac:dyDescent="0.25"/>
    <row r="159" s="12" customFormat="1" x14ac:dyDescent="0.25"/>
    <row r="160" s="12" customFormat="1" x14ac:dyDescent="0.25"/>
    <row r="161" s="12" customFormat="1" x14ac:dyDescent="0.25"/>
    <row r="162" s="12" customFormat="1" x14ac:dyDescent="0.25"/>
    <row r="163" s="12" customFormat="1" x14ac:dyDescent="0.25"/>
    <row r="164" s="12" customFormat="1" x14ac:dyDescent="0.25"/>
    <row r="165" s="12" customFormat="1" x14ac:dyDescent="0.25"/>
    <row r="166" s="12" customFormat="1" x14ac:dyDescent="0.25"/>
    <row r="167" s="12" customFormat="1" x14ac:dyDescent="0.25"/>
    <row r="168" s="12" customFormat="1" x14ac:dyDescent="0.25"/>
    <row r="169" s="12" customFormat="1" x14ac:dyDescent="0.25"/>
    <row r="170" s="12" customFormat="1" x14ac:dyDescent="0.25"/>
    <row r="171" s="12" customFormat="1" x14ac:dyDescent="0.25"/>
    <row r="172" s="12" customFormat="1" x14ac:dyDescent="0.25"/>
    <row r="173" s="12" customFormat="1" x14ac:dyDescent="0.25"/>
    <row r="174" s="12" customFormat="1" x14ac:dyDescent="0.25"/>
    <row r="175" s="12" customFormat="1" x14ac:dyDescent="0.25"/>
    <row r="176" s="12" customFormat="1" x14ac:dyDescent="0.25"/>
    <row r="177" s="12" customFormat="1" x14ac:dyDescent="0.25"/>
    <row r="178" s="12" customFormat="1" x14ac:dyDescent="0.25"/>
    <row r="179" s="12" customFormat="1" x14ac:dyDescent="0.25"/>
    <row r="180" s="12" customFormat="1" x14ac:dyDescent="0.25"/>
    <row r="181" s="12" customFormat="1" x14ac:dyDescent="0.25"/>
    <row r="182" s="12" customFormat="1" x14ac:dyDescent="0.25"/>
    <row r="183" s="12" customFormat="1" x14ac:dyDescent="0.25"/>
    <row r="184" s="12" customFormat="1" x14ac:dyDescent="0.25"/>
    <row r="185" s="12" customFormat="1" x14ac:dyDescent="0.25"/>
    <row r="186" s="12" customFormat="1" x14ac:dyDescent="0.25"/>
    <row r="187" s="12" customFormat="1" x14ac:dyDescent="0.25"/>
    <row r="188" s="12" customFormat="1" x14ac:dyDescent="0.25"/>
    <row r="189" s="12" customFormat="1" x14ac:dyDescent="0.25"/>
    <row r="190" s="12" customFormat="1" x14ac:dyDescent="0.25"/>
    <row r="191" s="12" customFormat="1" x14ac:dyDescent="0.25"/>
    <row r="192" s="12" customFormat="1" x14ac:dyDescent="0.25"/>
    <row r="193" s="12" customFormat="1" x14ac:dyDescent="0.25"/>
    <row r="194" s="12" customFormat="1" x14ac:dyDescent="0.25"/>
    <row r="195" s="12" customFormat="1" x14ac:dyDescent="0.25"/>
    <row r="196" s="12" customFormat="1" x14ac:dyDescent="0.25"/>
    <row r="197" s="12" customFormat="1" x14ac:dyDescent="0.25"/>
    <row r="198" s="12" customFormat="1" x14ac:dyDescent="0.25"/>
    <row r="199" s="12" customFormat="1" x14ac:dyDescent="0.25"/>
    <row r="200" s="12" customFormat="1" x14ac:dyDescent="0.25"/>
    <row r="201" s="12" customFormat="1" x14ac:dyDescent="0.25"/>
    <row r="202" s="12" customFormat="1" x14ac:dyDescent="0.25"/>
    <row r="203" s="12" customFormat="1" x14ac:dyDescent="0.25"/>
    <row r="204" s="12" customFormat="1" x14ac:dyDescent="0.25"/>
    <row r="205" s="12" customFormat="1" x14ac:dyDescent="0.25"/>
    <row r="206" s="12" customFormat="1" x14ac:dyDescent="0.25"/>
    <row r="207" s="12" customFormat="1" x14ac:dyDescent="0.25"/>
    <row r="208" s="12" customFormat="1" x14ac:dyDescent="0.25"/>
    <row r="209" s="12" customFormat="1" x14ac:dyDescent="0.25"/>
    <row r="210" s="12" customFormat="1" x14ac:dyDescent="0.25"/>
    <row r="211" s="12" customFormat="1" x14ac:dyDescent="0.25"/>
    <row r="212" s="12" customFormat="1" x14ac:dyDescent="0.25"/>
    <row r="213" s="12" customFormat="1" x14ac:dyDescent="0.25"/>
    <row r="214" s="12" customFormat="1" x14ac:dyDescent="0.25"/>
    <row r="215" s="12" customFormat="1" x14ac:dyDescent="0.25"/>
    <row r="216" s="12" customFormat="1" x14ac:dyDescent="0.25"/>
    <row r="217" s="12" customFormat="1" x14ac:dyDescent="0.25"/>
    <row r="218" s="12" customFormat="1" x14ac:dyDescent="0.25"/>
    <row r="219" s="12" customFormat="1" x14ac:dyDescent="0.25"/>
    <row r="220" s="12" customFormat="1" x14ac:dyDescent="0.25"/>
    <row r="221" s="12" customFormat="1" x14ac:dyDescent="0.25"/>
    <row r="222" s="12" customFormat="1" x14ac:dyDescent="0.25"/>
    <row r="223" s="12" customFormat="1" x14ac:dyDescent="0.25"/>
    <row r="224" s="12" customFormat="1" x14ac:dyDescent="0.25"/>
    <row r="225" s="12" customFormat="1" x14ac:dyDescent="0.25"/>
    <row r="226" s="12" customFormat="1" x14ac:dyDescent="0.25"/>
    <row r="227" s="12" customFormat="1" x14ac:dyDescent="0.25"/>
    <row r="228" s="12" customFormat="1" x14ac:dyDescent="0.25"/>
    <row r="229" s="12" customFormat="1" x14ac:dyDescent="0.25"/>
    <row r="230" s="12" customFormat="1" x14ac:dyDescent="0.25"/>
    <row r="231" s="12" customFormat="1" x14ac:dyDescent="0.25"/>
    <row r="232" s="12" customFormat="1" x14ac:dyDescent="0.25"/>
    <row r="233" s="12" customFormat="1" x14ac:dyDescent="0.25"/>
    <row r="234" s="12" customFormat="1" x14ac:dyDescent="0.25"/>
    <row r="235" s="12" customFormat="1" x14ac:dyDescent="0.25"/>
    <row r="236" s="12" customFormat="1" x14ac:dyDescent="0.25"/>
    <row r="237" s="12" customFormat="1" x14ac:dyDescent="0.25"/>
    <row r="238" s="12" customFormat="1" x14ac:dyDescent="0.25"/>
    <row r="239" s="12" customFormat="1" x14ac:dyDescent="0.25"/>
    <row r="240" s="12" customFormat="1" x14ac:dyDescent="0.25"/>
    <row r="241" s="12" customFormat="1" x14ac:dyDescent="0.25"/>
    <row r="242" s="12" customFormat="1" x14ac:dyDescent="0.25"/>
    <row r="243" s="12" customFormat="1" x14ac:dyDescent="0.25"/>
    <row r="244" s="12" customFormat="1" x14ac:dyDescent="0.25"/>
    <row r="245" s="12" customFormat="1" x14ac:dyDescent="0.25"/>
    <row r="246" s="12" customFormat="1" x14ac:dyDescent="0.25"/>
    <row r="247" s="12" customFormat="1" x14ac:dyDescent="0.25"/>
    <row r="248" s="12" customFormat="1" x14ac:dyDescent="0.25"/>
    <row r="249" s="12" customFormat="1" x14ac:dyDescent="0.25"/>
    <row r="250" s="12" customFormat="1" x14ac:dyDescent="0.25"/>
    <row r="251" s="12" customFormat="1" x14ac:dyDescent="0.25"/>
    <row r="252" s="12" customFormat="1" x14ac:dyDescent="0.25"/>
    <row r="253" s="12" customFormat="1" x14ac:dyDescent="0.25"/>
    <row r="254" s="12" customFormat="1" x14ac:dyDescent="0.25"/>
    <row r="255" s="12" customFormat="1" x14ac:dyDescent="0.25"/>
    <row r="256" s="12" customFormat="1" x14ac:dyDescent="0.25"/>
    <row r="257" s="12" customFormat="1" x14ac:dyDescent="0.25"/>
    <row r="258" s="12" customFormat="1" x14ac:dyDescent="0.25"/>
    <row r="259" s="12" customFormat="1" x14ac:dyDescent="0.25"/>
    <row r="260" s="12" customFormat="1" x14ac:dyDescent="0.25"/>
    <row r="261" s="12" customFormat="1" x14ac:dyDescent="0.25"/>
    <row r="262" s="12" customFormat="1" x14ac:dyDescent="0.25"/>
    <row r="263" s="12" customFormat="1" x14ac:dyDescent="0.25"/>
    <row r="264" s="12" customFormat="1" x14ac:dyDescent="0.25"/>
    <row r="265" s="12" customFormat="1" x14ac:dyDescent="0.25"/>
    <row r="266" s="12" customFormat="1" x14ac:dyDescent="0.25"/>
    <row r="267" s="12" customFormat="1" x14ac:dyDescent="0.25"/>
    <row r="268" s="12" customFormat="1" x14ac:dyDescent="0.25"/>
    <row r="269" s="12" customFormat="1" x14ac:dyDescent="0.25"/>
    <row r="270" s="12" customFormat="1" x14ac:dyDescent="0.25"/>
    <row r="271" s="12" customFormat="1" x14ac:dyDescent="0.25"/>
    <row r="272" s="12" customFormat="1" x14ac:dyDescent="0.25"/>
    <row r="273" s="12" customFormat="1" x14ac:dyDescent="0.25"/>
    <row r="274" s="12" customFormat="1" x14ac:dyDescent="0.25"/>
    <row r="275" s="12" customFormat="1" x14ac:dyDescent="0.25"/>
    <row r="276" s="12" customFormat="1" x14ac:dyDescent="0.25"/>
    <row r="277" s="12" customFormat="1" x14ac:dyDescent="0.25"/>
    <row r="278" s="12" customFormat="1" x14ac:dyDescent="0.25"/>
    <row r="279" s="12" customFormat="1" x14ac:dyDescent="0.25"/>
    <row r="280" s="12" customFormat="1" x14ac:dyDescent="0.25"/>
    <row r="281" s="12" customFormat="1" x14ac:dyDescent="0.25"/>
    <row r="282" s="12" customFormat="1" x14ac:dyDescent="0.25"/>
    <row r="283" s="12" customFormat="1" x14ac:dyDescent="0.25"/>
    <row r="284" s="12" customFormat="1" x14ac:dyDescent="0.25"/>
    <row r="285" s="12" customFormat="1" x14ac:dyDescent="0.25"/>
    <row r="286" s="12" customFormat="1" x14ac:dyDescent="0.25"/>
    <row r="287" s="12" customFormat="1" x14ac:dyDescent="0.25"/>
    <row r="288" s="12" customFormat="1" x14ac:dyDescent="0.25"/>
    <row r="289" s="12" customFormat="1" x14ac:dyDescent="0.25"/>
    <row r="290" s="12" customFormat="1" x14ac:dyDescent="0.25"/>
    <row r="291" s="12" customFormat="1" x14ac:dyDescent="0.25"/>
    <row r="292" s="12" customFormat="1" x14ac:dyDescent="0.25"/>
    <row r="293" s="12" customFormat="1" x14ac:dyDescent="0.25"/>
    <row r="294" s="12" customFormat="1" x14ac:dyDescent="0.25"/>
    <row r="295" s="12" customFormat="1" x14ac:dyDescent="0.25"/>
    <row r="296" s="12" customFormat="1" x14ac:dyDescent="0.25"/>
    <row r="297" s="12" customFormat="1" x14ac:dyDescent="0.25"/>
    <row r="298" s="12" customFormat="1" x14ac:dyDescent="0.25"/>
    <row r="299" s="12" customFormat="1" x14ac:dyDescent="0.25"/>
    <row r="300" s="12" customFormat="1" x14ac:dyDescent="0.25"/>
    <row r="301" s="12" customFormat="1" x14ac:dyDescent="0.25"/>
    <row r="302" s="12" customFormat="1" x14ac:dyDescent="0.25"/>
    <row r="303" s="12" customFormat="1" x14ac:dyDescent="0.25"/>
    <row r="304" s="12" customFormat="1" x14ac:dyDescent="0.25"/>
    <row r="305" s="12" customFormat="1" x14ac:dyDescent="0.25"/>
    <row r="306" s="12" customFormat="1" x14ac:dyDescent="0.25"/>
    <row r="307" s="12" customFormat="1" x14ac:dyDescent="0.25"/>
    <row r="308" s="12" customFormat="1" x14ac:dyDescent="0.25"/>
    <row r="309" s="12" customFormat="1" x14ac:dyDescent="0.25"/>
    <row r="310" s="12" customFormat="1" x14ac:dyDescent="0.25"/>
    <row r="311" s="12" customFormat="1" x14ac:dyDescent="0.25"/>
    <row r="312" s="12" customFormat="1" x14ac:dyDescent="0.25"/>
    <row r="313" s="12" customFormat="1" x14ac:dyDescent="0.25"/>
    <row r="314" s="12" customFormat="1" x14ac:dyDescent="0.25"/>
    <row r="315" s="12" customFormat="1" x14ac:dyDescent="0.25"/>
    <row r="316" s="12" customFormat="1" x14ac:dyDescent="0.25"/>
    <row r="317" s="12" customFormat="1" x14ac:dyDescent="0.25"/>
    <row r="318" s="12" customFormat="1" x14ac:dyDescent="0.25"/>
    <row r="319" s="12" customFormat="1" x14ac:dyDescent="0.25"/>
    <row r="320" s="12" customFormat="1" x14ac:dyDescent="0.25"/>
    <row r="321" s="12" customFormat="1" x14ac:dyDescent="0.25"/>
    <row r="322" s="12" customFormat="1" x14ac:dyDescent="0.25"/>
    <row r="323" s="12" customFormat="1" x14ac:dyDescent="0.25"/>
    <row r="324" s="12" customFormat="1" x14ac:dyDescent="0.25"/>
    <row r="325" s="12" customFormat="1" x14ac:dyDescent="0.25"/>
    <row r="326" s="12" customFormat="1" x14ac:dyDescent="0.25"/>
    <row r="327" s="12" customFormat="1" x14ac:dyDescent="0.25"/>
    <row r="328" s="12" customFormat="1" x14ac:dyDescent="0.25"/>
    <row r="329" s="12" customFormat="1" x14ac:dyDescent="0.25"/>
    <row r="330" s="12" customFormat="1" x14ac:dyDescent="0.25"/>
    <row r="331" s="12" customFormat="1" x14ac:dyDescent="0.25"/>
    <row r="332" s="12" customFormat="1" x14ac:dyDescent="0.25"/>
    <row r="333" s="12" customFormat="1" x14ac:dyDescent="0.25"/>
    <row r="334" s="12" customFormat="1" x14ac:dyDescent="0.25"/>
    <row r="335" s="12" customFormat="1" x14ac:dyDescent="0.25"/>
    <row r="336" s="12" customFormat="1" x14ac:dyDescent="0.25"/>
    <row r="337" s="12" customFormat="1" x14ac:dyDescent="0.25"/>
    <row r="338" s="12" customFormat="1" x14ac:dyDescent="0.25"/>
    <row r="339" s="12" customFormat="1" x14ac:dyDescent="0.25"/>
    <row r="340" s="12" customFormat="1" x14ac:dyDescent="0.25"/>
    <row r="341" s="12" customFormat="1" x14ac:dyDescent="0.25"/>
    <row r="342" s="12" customFormat="1" x14ac:dyDescent="0.25"/>
    <row r="343" s="12" customFormat="1" x14ac:dyDescent="0.25"/>
    <row r="344" s="12" customFormat="1" x14ac:dyDescent="0.25"/>
    <row r="345" s="12" customFormat="1" x14ac:dyDescent="0.25"/>
    <row r="346" s="12" customFormat="1" x14ac:dyDescent="0.25"/>
    <row r="347" s="12" customFormat="1" x14ac:dyDescent="0.25"/>
    <row r="348" s="12" customFormat="1" x14ac:dyDescent="0.25"/>
    <row r="349" s="12" customFormat="1" x14ac:dyDescent="0.25"/>
    <row r="350" s="12" customFormat="1" x14ac:dyDescent="0.25"/>
    <row r="351" s="12" customFormat="1" x14ac:dyDescent="0.25"/>
    <row r="352" s="12" customFormat="1" x14ac:dyDescent="0.25"/>
    <row r="353" s="12" customFormat="1" x14ac:dyDescent="0.25"/>
    <row r="354" s="12" customFormat="1" x14ac:dyDescent="0.25"/>
    <row r="355" s="12" customFormat="1" x14ac:dyDescent="0.25"/>
    <row r="356" s="12" customFormat="1" x14ac:dyDescent="0.25"/>
    <row r="357" s="12" customFormat="1" x14ac:dyDescent="0.25"/>
    <row r="358" s="12" customFormat="1" x14ac:dyDescent="0.25"/>
    <row r="359" s="12" customFormat="1" x14ac:dyDescent="0.25"/>
    <row r="360" s="12" customFormat="1" x14ac:dyDescent="0.25"/>
    <row r="361" s="12" customFormat="1" x14ac:dyDescent="0.25"/>
    <row r="362" s="12" customFormat="1" x14ac:dyDescent="0.25"/>
    <row r="363" s="12" customFormat="1" x14ac:dyDescent="0.25"/>
    <row r="364" s="12" customFormat="1" x14ac:dyDescent="0.25"/>
    <row r="365" s="12" customFormat="1" x14ac:dyDescent="0.25"/>
    <row r="366" s="12" customFormat="1" x14ac:dyDescent="0.25"/>
    <row r="367" s="12" customFormat="1" x14ac:dyDescent="0.25"/>
    <row r="368" s="12" customFormat="1" x14ac:dyDescent="0.25"/>
    <row r="369" s="12" customFormat="1" x14ac:dyDescent="0.25"/>
    <row r="370" s="12" customFormat="1" x14ac:dyDescent="0.25"/>
    <row r="371" s="12" customFormat="1" x14ac:dyDescent="0.25"/>
    <row r="372" s="12" customFormat="1" x14ac:dyDescent="0.25"/>
    <row r="373" s="12" customFormat="1" x14ac:dyDescent="0.25"/>
    <row r="374" s="12" customFormat="1" x14ac:dyDescent="0.25"/>
    <row r="375" s="12" customFormat="1" x14ac:dyDescent="0.25"/>
    <row r="376" s="12" customFormat="1" x14ac:dyDescent="0.25"/>
    <row r="377" s="12" customFormat="1" x14ac:dyDescent="0.25"/>
    <row r="378" s="12" customFormat="1" x14ac:dyDescent="0.25"/>
    <row r="379" s="12" customFormat="1" x14ac:dyDescent="0.25"/>
    <row r="380" s="12" customFormat="1" x14ac:dyDescent="0.25"/>
    <row r="381" s="12" customFormat="1" x14ac:dyDescent="0.25"/>
    <row r="382" s="12" customFormat="1" x14ac:dyDescent="0.25"/>
    <row r="383" s="12" customFormat="1" x14ac:dyDescent="0.25"/>
    <row r="384" s="12" customFormat="1" x14ac:dyDescent="0.25"/>
    <row r="385" s="12" customFormat="1" x14ac:dyDescent="0.25"/>
    <row r="386" s="12" customFormat="1" x14ac:dyDescent="0.25"/>
    <row r="387" s="12" customFormat="1" x14ac:dyDescent="0.25"/>
    <row r="388" s="12" customFormat="1" x14ac:dyDescent="0.25"/>
    <row r="389" s="12" customFormat="1" x14ac:dyDescent="0.25"/>
    <row r="390" s="12" customFormat="1" x14ac:dyDescent="0.25"/>
    <row r="391" s="12" customFormat="1" x14ac:dyDescent="0.25"/>
    <row r="392" s="12" customFormat="1" x14ac:dyDescent="0.25"/>
    <row r="393" s="12" customFormat="1" x14ac:dyDescent="0.25"/>
    <row r="394" s="12" customFormat="1" x14ac:dyDescent="0.25"/>
    <row r="395" s="12" customFormat="1" x14ac:dyDescent="0.25"/>
    <row r="396" s="12" customFormat="1" x14ac:dyDescent="0.25"/>
    <row r="397" s="12" customFormat="1" x14ac:dyDescent="0.25"/>
    <row r="398" s="12" customFormat="1" x14ac:dyDescent="0.25"/>
    <row r="399" s="12" customFormat="1" x14ac:dyDescent="0.25"/>
    <row r="400" s="12" customFormat="1" x14ac:dyDescent="0.25"/>
    <row r="401" s="12" customFormat="1" x14ac:dyDescent="0.25"/>
    <row r="402" s="12" customFormat="1" x14ac:dyDescent="0.25"/>
    <row r="403" s="12" customFormat="1" x14ac:dyDescent="0.25"/>
    <row r="404" s="12" customFormat="1" x14ac:dyDescent="0.25"/>
    <row r="405" s="12" customFormat="1" x14ac:dyDescent="0.25"/>
    <row r="406" s="12" customFormat="1" x14ac:dyDescent="0.25"/>
    <row r="407" s="12" customFormat="1" x14ac:dyDescent="0.25"/>
    <row r="408" s="12" customFormat="1" x14ac:dyDescent="0.25"/>
    <row r="409" s="12" customFormat="1" x14ac:dyDescent="0.25"/>
    <row r="410" s="12" customFormat="1" x14ac:dyDescent="0.25"/>
    <row r="411" s="12" customFormat="1" x14ac:dyDescent="0.25"/>
    <row r="412" s="12" customFormat="1" x14ac:dyDescent="0.25"/>
    <row r="413" s="12" customFormat="1" x14ac:dyDescent="0.25"/>
    <row r="414" s="12" customFormat="1" x14ac:dyDescent="0.25"/>
    <row r="415" s="12" customFormat="1" x14ac:dyDescent="0.25"/>
    <row r="416" s="12" customFormat="1" x14ac:dyDescent="0.25"/>
    <row r="417" s="12" customFormat="1" x14ac:dyDescent="0.25"/>
    <row r="418" s="12" customFormat="1" x14ac:dyDescent="0.25"/>
    <row r="419" s="12" customFormat="1" x14ac:dyDescent="0.25"/>
    <row r="420" s="12" customFormat="1" x14ac:dyDescent="0.25"/>
    <row r="421" s="12" customFormat="1" x14ac:dyDescent="0.25"/>
    <row r="422" s="12" customFormat="1" x14ac:dyDescent="0.25"/>
    <row r="423" s="12" customFormat="1" x14ac:dyDescent="0.25"/>
    <row r="424" s="12" customFormat="1" x14ac:dyDescent="0.25"/>
    <row r="425" s="12" customFormat="1" x14ac:dyDescent="0.25"/>
    <row r="426" s="12" customFormat="1" x14ac:dyDescent="0.25"/>
    <row r="427" s="12" customFormat="1" x14ac:dyDescent="0.25"/>
    <row r="428" s="12" customFormat="1" x14ac:dyDescent="0.25"/>
    <row r="429" s="12" customFormat="1" x14ac:dyDescent="0.25"/>
    <row r="430" s="12" customFormat="1" x14ac:dyDescent="0.25"/>
    <row r="431" s="12" customFormat="1" x14ac:dyDescent="0.25"/>
    <row r="432" s="12" customFormat="1" x14ac:dyDescent="0.25"/>
    <row r="433" s="12" customFormat="1" x14ac:dyDescent="0.25"/>
    <row r="434" s="12" customFormat="1" x14ac:dyDescent="0.25"/>
    <row r="435" s="12" customFormat="1" x14ac:dyDescent="0.25"/>
    <row r="436" s="12" customFormat="1" x14ac:dyDescent="0.25"/>
    <row r="437" s="12" customFormat="1" x14ac:dyDescent="0.25"/>
    <row r="438" s="12" customFormat="1" x14ac:dyDescent="0.25"/>
    <row r="439" s="12" customFormat="1" x14ac:dyDescent="0.25"/>
    <row r="440" s="12" customFormat="1" x14ac:dyDescent="0.25"/>
    <row r="441" s="12" customFormat="1" x14ac:dyDescent="0.25"/>
    <row r="442" s="12" customFormat="1" x14ac:dyDescent="0.25"/>
    <row r="443" s="12" customFormat="1" x14ac:dyDescent="0.25"/>
    <row r="444" s="12" customFormat="1" x14ac:dyDescent="0.25"/>
    <row r="445" s="12" customFormat="1" x14ac:dyDescent="0.25"/>
    <row r="446" s="12" customFormat="1" x14ac:dyDescent="0.25"/>
    <row r="447" s="12" customFormat="1" x14ac:dyDescent="0.25"/>
    <row r="448" s="12" customFormat="1" x14ac:dyDescent="0.25"/>
    <row r="449" s="12" customFormat="1" x14ac:dyDescent="0.25"/>
    <row r="450" s="12" customFormat="1" x14ac:dyDescent="0.25"/>
    <row r="451" s="12" customFormat="1" x14ac:dyDescent="0.25"/>
    <row r="452" s="12" customFormat="1" x14ac:dyDescent="0.25"/>
    <row r="453" s="12" customFormat="1" x14ac:dyDescent="0.25"/>
    <row r="454" s="12" customFormat="1" x14ac:dyDescent="0.25"/>
    <row r="455" s="12" customFormat="1" x14ac:dyDescent="0.25"/>
    <row r="456" s="12" customFormat="1" x14ac:dyDescent="0.25"/>
    <row r="457" s="12" customFormat="1" x14ac:dyDescent="0.25"/>
    <row r="458" s="12" customFormat="1" x14ac:dyDescent="0.25"/>
    <row r="459" s="12" customFormat="1" x14ac:dyDescent="0.25"/>
    <row r="460" s="12" customFormat="1" x14ac:dyDescent="0.25"/>
    <row r="461" s="12" customFormat="1" x14ac:dyDescent="0.25"/>
    <row r="462" s="12" customFormat="1" x14ac:dyDescent="0.25"/>
    <row r="463" s="12" customFormat="1" x14ac:dyDescent="0.25"/>
    <row r="464" s="12" customFormat="1" x14ac:dyDescent="0.25"/>
    <row r="465" s="12" customFormat="1" x14ac:dyDescent="0.25"/>
    <row r="466" s="12" customFormat="1" x14ac:dyDescent="0.25"/>
    <row r="467" s="12" customFormat="1" x14ac:dyDescent="0.25"/>
    <row r="468" s="12" customFormat="1" x14ac:dyDescent="0.25"/>
    <row r="469" s="12" customFormat="1" x14ac:dyDescent="0.25"/>
    <row r="470" s="12" customFormat="1" x14ac:dyDescent="0.25"/>
    <row r="471" s="12" customFormat="1" x14ac:dyDescent="0.25"/>
    <row r="472" s="12" customFormat="1" x14ac:dyDescent="0.25"/>
    <row r="473" s="12" customFormat="1" x14ac:dyDescent="0.25"/>
    <row r="474" s="12" customFormat="1" x14ac:dyDescent="0.25"/>
    <row r="475" s="12" customFormat="1" x14ac:dyDescent="0.25"/>
    <row r="476" s="12" customFormat="1" x14ac:dyDescent="0.25"/>
    <row r="477" s="12" customFormat="1" x14ac:dyDescent="0.25"/>
    <row r="478" s="12" customFormat="1" x14ac:dyDescent="0.25"/>
    <row r="479" s="12" customFormat="1" x14ac:dyDescent="0.25"/>
    <row r="480" s="12" customFormat="1" x14ac:dyDescent="0.25"/>
    <row r="481" s="12" customFormat="1" x14ac:dyDescent="0.25"/>
    <row r="482" s="12" customFormat="1" x14ac:dyDescent="0.25"/>
    <row r="483" s="12" customFormat="1" x14ac:dyDescent="0.25"/>
    <row r="484" s="12" customFormat="1" x14ac:dyDescent="0.25"/>
    <row r="485" s="12" customFormat="1" x14ac:dyDescent="0.25"/>
    <row r="486" s="12" customFormat="1" x14ac:dyDescent="0.25"/>
    <row r="487" s="12" customFormat="1" x14ac:dyDescent="0.25"/>
    <row r="488" s="12" customFormat="1" x14ac:dyDescent="0.25"/>
    <row r="489" s="12" customFormat="1" x14ac:dyDescent="0.25"/>
    <row r="490" s="12" customFormat="1" x14ac:dyDescent="0.25"/>
    <row r="491" s="12" customFormat="1" x14ac:dyDescent="0.25"/>
    <row r="492" s="12" customFormat="1" x14ac:dyDescent="0.25"/>
    <row r="493" s="12" customFormat="1" x14ac:dyDescent="0.25"/>
    <row r="494" s="12" customFormat="1" x14ac:dyDescent="0.25"/>
    <row r="495" s="12" customFormat="1" x14ac:dyDescent="0.25"/>
    <row r="496" s="12" customFormat="1" x14ac:dyDescent="0.25"/>
    <row r="497" s="12" customFormat="1" x14ac:dyDescent="0.25"/>
    <row r="498" s="12" customFormat="1" x14ac:dyDescent="0.25"/>
    <row r="499" s="12" customFormat="1" x14ac:dyDescent="0.25"/>
    <row r="500" s="12" customFormat="1" x14ac:dyDescent="0.25"/>
    <row r="501" s="12" customFormat="1" x14ac:dyDescent="0.25"/>
    <row r="502" s="12" customFormat="1" x14ac:dyDescent="0.25"/>
    <row r="503" s="12" customFormat="1" x14ac:dyDescent="0.25"/>
    <row r="504" s="12" customFormat="1" x14ac:dyDescent="0.25"/>
    <row r="505" s="12" customFormat="1" x14ac:dyDescent="0.25"/>
    <row r="506" s="12" customFormat="1" x14ac:dyDescent="0.25"/>
    <row r="507" s="12" customFormat="1" x14ac:dyDescent="0.25"/>
    <row r="508" s="12" customFormat="1" x14ac:dyDescent="0.25"/>
    <row r="509" s="12" customFormat="1" x14ac:dyDescent="0.25"/>
    <row r="510" s="12" customFormat="1" x14ac:dyDescent="0.25"/>
    <row r="511" s="12" customFormat="1" x14ac:dyDescent="0.25"/>
    <row r="512" s="12" customFormat="1" x14ac:dyDescent="0.25"/>
    <row r="513" s="12" customFormat="1" x14ac:dyDescent="0.25"/>
    <row r="514" s="12" customFormat="1" x14ac:dyDescent="0.25"/>
    <row r="515" s="12" customFormat="1" x14ac:dyDescent="0.25"/>
    <row r="516" s="12" customFormat="1" x14ac:dyDescent="0.25"/>
    <row r="517" s="12" customFormat="1" x14ac:dyDescent="0.25"/>
    <row r="518" s="12" customFormat="1" x14ac:dyDescent="0.25"/>
    <row r="519" s="12" customFormat="1" x14ac:dyDescent="0.25"/>
    <row r="520" s="12" customFormat="1" x14ac:dyDescent="0.25"/>
    <row r="521" s="12" customFormat="1" x14ac:dyDescent="0.25"/>
    <row r="522" s="12" customFormat="1" x14ac:dyDescent="0.25"/>
    <row r="523" s="12" customFormat="1" x14ac:dyDescent="0.25"/>
    <row r="524" s="12" customFormat="1" x14ac:dyDescent="0.25"/>
    <row r="525" s="12" customFormat="1" x14ac:dyDescent="0.25"/>
    <row r="526" s="12" customFormat="1" x14ac:dyDescent="0.25"/>
    <row r="527" s="12" customFormat="1" x14ac:dyDescent="0.25"/>
    <row r="528" s="12" customFormat="1" x14ac:dyDescent="0.25"/>
    <row r="529" s="12" customFormat="1" x14ac:dyDescent="0.25"/>
    <row r="530" s="12" customFormat="1" x14ac:dyDescent="0.25"/>
    <row r="531" s="12" customFormat="1" x14ac:dyDescent="0.25"/>
    <row r="532" s="12" customFormat="1" x14ac:dyDescent="0.25"/>
    <row r="533" s="12" customFormat="1" x14ac:dyDescent="0.25"/>
    <row r="534" s="12" customFormat="1" x14ac:dyDescent="0.25"/>
    <row r="535" s="12" customFormat="1" x14ac:dyDescent="0.25"/>
    <row r="536" s="12" customFormat="1" x14ac:dyDescent="0.25"/>
    <row r="537" s="12" customFormat="1" x14ac:dyDescent="0.25"/>
    <row r="538" s="12" customFormat="1" x14ac:dyDescent="0.25"/>
    <row r="539" s="12" customFormat="1" x14ac:dyDescent="0.25"/>
    <row r="540" s="12" customFormat="1" x14ac:dyDescent="0.25"/>
    <row r="541" s="12" customFormat="1" x14ac:dyDescent="0.25"/>
    <row r="542" s="12" customFormat="1" x14ac:dyDescent="0.25"/>
    <row r="543" s="12" customFormat="1" x14ac:dyDescent="0.25"/>
    <row r="544" s="12" customFormat="1" x14ac:dyDescent="0.25"/>
    <row r="545" s="12" customFormat="1" x14ac:dyDescent="0.25"/>
    <row r="546" s="12" customFormat="1" x14ac:dyDescent="0.25"/>
    <row r="547" s="12" customFormat="1" x14ac:dyDescent="0.25"/>
    <row r="548" s="12" customFormat="1" x14ac:dyDescent="0.25"/>
    <row r="549" s="12" customFormat="1" x14ac:dyDescent="0.25"/>
    <row r="550" s="12" customFormat="1" x14ac:dyDescent="0.25"/>
    <row r="551" s="12" customFormat="1" x14ac:dyDescent="0.25"/>
    <row r="552" s="12" customFormat="1" x14ac:dyDescent="0.25"/>
    <row r="553" s="12" customFormat="1" x14ac:dyDescent="0.25"/>
    <row r="554" s="12" customFormat="1" x14ac:dyDescent="0.25"/>
    <row r="555" s="12" customFormat="1" x14ac:dyDescent="0.25"/>
    <row r="556" s="12" customFormat="1" x14ac:dyDescent="0.25"/>
    <row r="557" s="12" customFormat="1" x14ac:dyDescent="0.25"/>
    <row r="558" s="12" customFormat="1" x14ac:dyDescent="0.25"/>
    <row r="559" s="12" customFormat="1" x14ac:dyDescent="0.25"/>
    <row r="560" s="12" customFormat="1" x14ac:dyDescent="0.25"/>
    <row r="561" s="12" customFormat="1" x14ac:dyDescent="0.25"/>
    <row r="562" s="12" customFormat="1" x14ac:dyDescent="0.25"/>
    <row r="563" s="12" customFormat="1" x14ac:dyDescent="0.25"/>
    <row r="564" s="12" customFormat="1" x14ac:dyDescent="0.25"/>
    <row r="565" s="12" customFormat="1" x14ac:dyDescent="0.25"/>
    <row r="566" s="12" customFormat="1" x14ac:dyDescent="0.25"/>
    <row r="567" s="12" customFormat="1" x14ac:dyDescent="0.25"/>
    <row r="568" s="12" customFormat="1" x14ac:dyDescent="0.25"/>
    <row r="569" s="12" customFormat="1" x14ac:dyDescent="0.25"/>
    <row r="570" s="12" customFormat="1" x14ac:dyDescent="0.25"/>
    <row r="571" s="12" customFormat="1" x14ac:dyDescent="0.25"/>
    <row r="572" s="12" customFormat="1" x14ac:dyDescent="0.25"/>
    <row r="573" s="12" customFormat="1" x14ac:dyDescent="0.25"/>
    <row r="574" s="12" customFormat="1" x14ac:dyDescent="0.25"/>
    <row r="575" s="12" customFormat="1" x14ac:dyDescent="0.25"/>
    <row r="576" s="12" customFormat="1" x14ac:dyDescent="0.25"/>
    <row r="577" s="12" customFormat="1" x14ac:dyDescent="0.25"/>
    <row r="578" s="12" customFormat="1" x14ac:dyDescent="0.25"/>
    <row r="579" s="12" customFormat="1" x14ac:dyDescent="0.25"/>
    <row r="580" s="12" customFormat="1" x14ac:dyDescent="0.25"/>
    <row r="581" s="12" customFormat="1" x14ac:dyDescent="0.25"/>
    <row r="582" s="12" customFormat="1" x14ac:dyDescent="0.25"/>
    <row r="583" s="12" customFormat="1" x14ac:dyDescent="0.25"/>
    <row r="584" s="12" customFormat="1" x14ac:dyDescent="0.25"/>
    <row r="585" s="12" customFormat="1" x14ac:dyDescent="0.25"/>
    <row r="586" s="12" customFormat="1" x14ac:dyDescent="0.25"/>
    <row r="587" s="12" customFormat="1" x14ac:dyDescent="0.25"/>
    <row r="588" s="12" customFormat="1" x14ac:dyDescent="0.25"/>
    <row r="589" s="12" customFormat="1" x14ac:dyDescent="0.25"/>
    <row r="590" s="12" customFormat="1" x14ac:dyDescent="0.25"/>
    <row r="591" s="12" customFormat="1" x14ac:dyDescent="0.25"/>
    <row r="592" s="12" customFormat="1" x14ac:dyDescent="0.25"/>
    <row r="593" s="12" customFormat="1" x14ac:dyDescent="0.25"/>
    <row r="594" s="12" customFormat="1" x14ac:dyDescent="0.25"/>
    <row r="595" s="12" customFormat="1" x14ac:dyDescent="0.25"/>
    <row r="596" s="12" customFormat="1" x14ac:dyDescent="0.25"/>
    <row r="597" s="12" customFormat="1" x14ac:dyDescent="0.25"/>
    <row r="598" s="12" customFormat="1" x14ac:dyDescent="0.25"/>
    <row r="599" s="12" customFormat="1" x14ac:dyDescent="0.25"/>
    <row r="600" s="12" customFormat="1" x14ac:dyDescent="0.25"/>
    <row r="601" s="12" customFormat="1" x14ac:dyDescent="0.25"/>
    <row r="602" s="12" customFormat="1" x14ac:dyDescent="0.25"/>
    <row r="603" s="12" customFormat="1" x14ac:dyDescent="0.25"/>
    <row r="604" s="12" customFormat="1" x14ac:dyDescent="0.25"/>
    <row r="605" s="12" customFormat="1" x14ac:dyDescent="0.25"/>
    <row r="606" s="12" customFormat="1" x14ac:dyDescent="0.25"/>
    <row r="607" s="12" customFormat="1" x14ac:dyDescent="0.25"/>
    <row r="608" s="12" customFormat="1" x14ac:dyDescent="0.25"/>
    <row r="609" s="12" customFormat="1" x14ac:dyDescent="0.25"/>
    <row r="610" s="12" customFormat="1" x14ac:dyDescent="0.25"/>
    <row r="611" s="12" customFormat="1" x14ac:dyDescent="0.25"/>
    <row r="612" s="12" customFormat="1" x14ac:dyDescent="0.25"/>
    <row r="613" s="12" customFormat="1" x14ac:dyDescent="0.25"/>
    <row r="614" s="12" customFormat="1" x14ac:dyDescent="0.25"/>
    <row r="615" s="12" customFormat="1" x14ac:dyDescent="0.25"/>
    <row r="616" s="12" customFormat="1" x14ac:dyDescent="0.25"/>
    <row r="617" s="12" customFormat="1" x14ac:dyDescent="0.25"/>
    <row r="618" s="12" customFormat="1" x14ac:dyDescent="0.25"/>
    <row r="619" s="12" customFormat="1" x14ac:dyDescent="0.25"/>
    <row r="620" s="12" customFormat="1" x14ac:dyDescent="0.25"/>
    <row r="621" s="12" customFormat="1" x14ac:dyDescent="0.25"/>
    <row r="622" s="12" customFormat="1" x14ac:dyDescent="0.25"/>
    <row r="623" s="12" customFormat="1" x14ac:dyDescent="0.25"/>
    <row r="624" s="12" customFormat="1" x14ac:dyDescent="0.25"/>
    <row r="625" s="12" customFormat="1" x14ac:dyDescent="0.25"/>
    <row r="626" s="12" customFormat="1" x14ac:dyDescent="0.25"/>
    <row r="627" s="12" customFormat="1" x14ac:dyDescent="0.25"/>
    <row r="628" s="12" customFormat="1" x14ac:dyDescent="0.25"/>
    <row r="629" s="12" customFormat="1" x14ac:dyDescent="0.25"/>
    <row r="630" s="12" customFormat="1" x14ac:dyDescent="0.25"/>
    <row r="631" s="12" customFormat="1" x14ac:dyDescent="0.25"/>
    <row r="632" s="12" customFormat="1" x14ac:dyDescent="0.25"/>
    <row r="633" s="12" customFormat="1" x14ac:dyDescent="0.25"/>
    <row r="634" s="12" customFormat="1" x14ac:dyDescent="0.25"/>
    <row r="635" s="12" customFormat="1" x14ac:dyDescent="0.25"/>
    <row r="636" s="12" customFormat="1" x14ac:dyDescent="0.25"/>
    <row r="637" s="12" customFormat="1" x14ac:dyDescent="0.25"/>
    <row r="638" s="12" customFormat="1" x14ac:dyDescent="0.25"/>
    <row r="639" s="12" customFormat="1" x14ac:dyDescent="0.25"/>
    <row r="640" s="12" customFormat="1" x14ac:dyDescent="0.25"/>
    <row r="641" s="12" customFormat="1" x14ac:dyDescent="0.25"/>
    <row r="642" s="12" customFormat="1" x14ac:dyDescent="0.25"/>
    <row r="643" s="12" customFormat="1" x14ac:dyDescent="0.25"/>
    <row r="644" s="12" customFormat="1" x14ac:dyDescent="0.25"/>
    <row r="645" s="12" customFormat="1" x14ac:dyDescent="0.25"/>
    <row r="646" s="12" customFormat="1" x14ac:dyDescent="0.25"/>
    <row r="647" s="12" customFormat="1" x14ac:dyDescent="0.25"/>
    <row r="648" s="12" customFormat="1" x14ac:dyDescent="0.25"/>
    <row r="649" s="12" customFormat="1" x14ac:dyDescent="0.25"/>
    <row r="650" s="12" customFormat="1" x14ac:dyDescent="0.25"/>
    <row r="651" s="12" customFormat="1" x14ac:dyDescent="0.25"/>
    <row r="652" s="12" customFormat="1" x14ac:dyDescent="0.25"/>
    <row r="653" s="12" customFormat="1" x14ac:dyDescent="0.25"/>
    <row r="654" s="12" customFormat="1" x14ac:dyDescent="0.25"/>
    <row r="655" s="12" customFormat="1" x14ac:dyDescent="0.25"/>
    <row r="656" s="12" customFormat="1" x14ac:dyDescent="0.25"/>
    <row r="657" s="12" customFormat="1" x14ac:dyDescent="0.25"/>
    <row r="658" s="12" customFormat="1" x14ac:dyDescent="0.25"/>
    <row r="659" s="12" customFormat="1" x14ac:dyDescent="0.25"/>
    <row r="660" s="12" customFormat="1" x14ac:dyDescent="0.25"/>
    <row r="661" s="12" customFormat="1" x14ac:dyDescent="0.25"/>
    <row r="662" s="12" customFormat="1" x14ac:dyDescent="0.25"/>
    <row r="663" s="12" customFormat="1" x14ac:dyDescent="0.25"/>
    <row r="664" s="12" customFormat="1" x14ac:dyDescent="0.25"/>
    <row r="665" s="12" customFormat="1" x14ac:dyDescent="0.25"/>
    <row r="666" s="12" customFormat="1" x14ac:dyDescent="0.25"/>
    <row r="667" s="12" customFormat="1" x14ac:dyDescent="0.25"/>
    <row r="668" s="12" customFormat="1" x14ac:dyDescent="0.25"/>
    <row r="669" s="12" customFormat="1" x14ac:dyDescent="0.25"/>
    <row r="670" s="12" customFormat="1" x14ac:dyDescent="0.25"/>
    <row r="671" s="12" customFormat="1" x14ac:dyDescent="0.25"/>
    <row r="672" s="12" customFormat="1" x14ac:dyDescent="0.25"/>
    <row r="673" s="12" customFormat="1" x14ac:dyDescent="0.25"/>
    <row r="674" s="12" customFormat="1" x14ac:dyDescent="0.25"/>
    <row r="675" s="12" customFormat="1" x14ac:dyDescent="0.25"/>
    <row r="676" s="12" customFormat="1" x14ac:dyDescent="0.25"/>
    <row r="677" s="12" customFormat="1" x14ac:dyDescent="0.25"/>
    <row r="678" s="12" customFormat="1" x14ac:dyDescent="0.25"/>
    <row r="679" s="12" customFormat="1" x14ac:dyDescent="0.25"/>
    <row r="680" s="12" customFormat="1" x14ac:dyDescent="0.25"/>
    <row r="681" s="12" customFormat="1" x14ac:dyDescent="0.25"/>
    <row r="682" s="12" customFormat="1" x14ac:dyDescent="0.25"/>
    <row r="683" s="12" customFormat="1" x14ac:dyDescent="0.25"/>
    <row r="684" s="12" customFormat="1" x14ac:dyDescent="0.25"/>
    <row r="685" s="12" customFormat="1" x14ac:dyDescent="0.25"/>
    <row r="686" s="12" customFormat="1" x14ac:dyDescent="0.25"/>
    <row r="687" s="12" customFormat="1" x14ac:dyDescent="0.25"/>
    <row r="688" s="12" customFormat="1" x14ac:dyDescent="0.25"/>
    <row r="689" s="12" customFormat="1" x14ac:dyDescent="0.25"/>
    <row r="690" s="12" customFormat="1" x14ac:dyDescent="0.25"/>
    <row r="691" s="12" customFormat="1" x14ac:dyDescent="0.25"/>
    <row r="692" s="12" customFormat="1" x14ac:dyDescent="0.25"/>
    <row r="693" s="12" customFormat="1" x14ac:dyDescent="0.25"/>
    <row r="694" s="12" customFormat="1" x14ac:dyDescent="0.25"/>
    <row r="695" s="12" customFormat="1" x14ac:dyDescent="0.25"/>
    <row r="696" s="12" customFormat="1" x14ac:dyDescent="0.25"/>
    <row r="697" s="12" customFormat="1" x14ac:dyDescent="0.25"/>
    <row r="698" s="12" customFormat="1" x14ac:dyDescent="0.25"/>
    <row r="699" s="12" customFormat="1" x14ac:dyDescent="0.25"/>
    <row r="700" s="12" customFormat="1" x14ac:dyDescent="0.25"/>
    <row r="701" s="12" customFormat="1" x14ac:dyDescent="0.25"/>
    <row r="702" s="12" customFormat="1" x14ac:dyDescent="0.25"/>
    <row r="703" s="12" customFormat="1" x14ac:dyDescent="0.25"/>
    <row r="704" s="12" customFormat="1" x14ac:dyDescent="0.25"/>
    <row r="705" spans="3:14" s="12" customFormat="1" x14ac:dyDescent="0.25"/>
    <row r="706" spans="3:14" s="12" customFormat="1" x14ac:dyDescent="0.25"/>
    <row r="707" spans="3:14" s="12" customFormat="1" x14ac:dyDescent="0.25"/>
    <row r="708" spans="3:14" s="12" customFormat="1" x14ac:dyDescent="0.25"/>
    <row r="709" spans="3:14" s="12" customFormat="1" x14ac:dyDescent="0.25"/>
    <row r="710" spans="3:14" s="12" customFormat="1" x14ac:dyDescent="0.25"/>
    <row r="711" spans="3:14" s="12" customFormat="1" x14ac:dyDescent="0.25"/>
    <row r="712" spans="3:14" s="12" customFormat="1" x14ac:dyDescent="0.25"/>
    <row r="713" spans="3:14" s="12" customFormat="1" x14ac:dyDescent="0.25"/>
    <row r="714" spans="3:14" s="12" customFormat="1" x14ac:dyDescent="0.25"/>
    <row r="715" spans="3:14" s="12" customFormat="1" x14ac:dyDescent="0.25"/>
    <row r="716" spans="3:14" s="12" customFormat="1" x14ac:dyDescent="0.25"/>
    <row r="717" spans="3:14" s="12" customFormat="1" x14ac:dyDescent="0.25">
      <c r="L717" s="93"/>
      <c r="M717" s="93"/>
      <c r="N717" s="93"/>
    </row>
    <row r="718" spans="3:14" s="12" customFormat="1" x14ac:dyDescent="0.25">
      <c r="L718" s="93"/>
      <c r="M718" s="93"/>
      <c r="N718" s="93"/>
    </row>
    <row r="719" spans="3:14" x14ac:dyDescent="0.25">
      <c r="C719" s="12"/>
      <c r="D719" s="12"/>
      <c r="E719" s="12"/>
      <c r="F719" s="12"/>
      <c r="G719" s="12"/>
      <c r="H719" s="12"/>
      <c r="I719" s="12"/>
      <c r="J719" s="12"/>
      <c r="K719" s="12"/>
    </row>
    <row r="720" spans="3:14" x14ac:dyDescent="0.25">
      <c r="C720" s="12"/>
      <c r="D720" s="12"/>
      <c r="E720" s="12"/>
      <c r="F720" s="12"/>
      <c r="G720" s="12"/>
      <c r="H720" s="12"/>
      <c r="I720" s="12"/>
      <c r="J720" s="12"/>
      <c r="K720" s="12"/>
    </row>
    <row r="721" spans="3:11" x14ac:dyDescent="0.25">
      <c r="C721" s="12"/>
      <c r="D721" s="12"/>
      <c r="E721" s="12"/>
      <c r="F721" s="12"/>
      <c r="G721" s="12"/>
      <c r="H721" s="12"/>
      <c r="I721" s="12"/>
      <c r="J721" s="12"/>
      <c r="K721" s="12"/>
    </row>
    <row r="722" spans="3:11" x14ac:dyDescent="0.25">
      <c r="C722" s="12"/>
      <c r="D722" s="12"/>
      <c r="E722" s="12"/>
      <c r="F722" s="12"/>
      <c r="G722" s="12"/>
      <c r="H722" s="12"/>
      <c r="I722" s="12"/>
      <c r="J722" s="12"/>
      <c r="K722" s="12"/>
    </row>
    <row r="723" spans="3:11" x14ac:dyDescent="0.25">
      <c r="C723" s="12"/>
      <c r="D723" s="12"/>
      <c r="E723" s="12"/>
      <c r="F723" s="12"/>
      <c r="G723" s="12"/>
      <c r="H723" s="12"/>
      <c r="I723" s="12"/>
      <c r="J723" s="12"/>
      <c r="K723" s="12"/>
    </row>
    <row r="724" spans="3:11" x14ac:dyDescent="0.25">
      <c r="C724" s="12"/>
      <c r="D724" s="12"/>
      <c r="E724" s="12"/>
      <c r="F724" s="12"/>
      <c r="G724" s="12"/>
      <c r="H724" s="12"/>
      <c r="I724" s="12"/>
      <c r="J724" s="12"/>
      <c r="K724" s="12"/>
    </row>
    <row r="725" spans="3:11" x14ac:dyDescent="0.25">
      <c r="C725" s="12"/>
      <c r="D725" s="12"/>
      <c r="E725" s="12"/>
      <c r="F725" s="12"/>
      <c r="G725" s="12"/>
      <c r="H725" s="12"/>
      <c r="I725" s="12"/>
      <c r="J725" s="12"/>
      <c r="K725" s="12"/>
    </row>
    <row r="726" spans="3:11" x14ac:dyDescent="0.25">
      <c r="C726" s="12"/>
      <c r="D726" s="12"/>
      <c r="E726" s="12"/>
      <c r="F726" s="12"/>
      <c r="G726" s="12"/>
      <c r="H726" s="12"/>
      <c r="I726" s="12"/>
      <c r="J726" s="12"/>
      <c r="K726" s="12"/>
    </row>
    <row r="727" spans="3:11" x14ac:dyDescent="0.25">
      <c r="C727" s="12"/>
      <c r="D727" s="12"/>
      <c r="E727" s="12"/>
      <c r="F727" s="12"/>
      <c r="G727" s="12"/>
      <c r="H727" s="12"/>
      <c r="I727" s="12"/>
      <c r="J727" s="12"/>
      <c r="K727" s="12"/>
    </row>
    <row r="728" spans="3:11" x14ac:dyDescent="0.25">
      <c r="C728" s="12"/>
      <c r="D728" s="12"/>
      <c r="E728" s="12"/>
      <c r="F728" s="12"/>
      <c r="G728" s="12"/>
      <c r="H728" s="12"/>
      <c r="I728" s="12"/>
      <c r="J728" s="12"/>
      <c r="K728" s="12"/>
    </row>
    <row r="729" spans="3:11" x14ac:dyDescent="0.25">
      <c r="C729" s="12"/>
      <c r="D729" s="12"/>
      <c r="E729" s="12"/>
      <c r="F729" s="12"/>
      <c r="G729" s="12"/>
      <c r="H729" s="12"/>
      <c r="I729" s="12"/>
      <c r="J729" s="12"/>
      <c r="K729" s="12"/>
    </row>
  </sheetData>
  <sheetProtection selectLockedCells="1"/>
  <mergeCells count="5">
    <mergeCell ref="B18:D18"/>
    <mergeCell ref="B1:E1"/>
    <mergeCell ref="A2:U3"/>
    <mergeCell ref="C11:D11"/>
    <mergeCell ref="E11:J11"/>
  </mergeCells>
  <conditionalFormatting sqref="E5:E8">
    <cfRule type="cellIs" dxfId="177" priority="16" operator="equal">
      <formula>"Not Applicable"</formula>
    </cfRule>
    <cfRule type="cellIs" dxfId="176" priority="17" operator="equal">
      <formula>"Not Started"</formula>
    </cfRule>
    <cfRule type="cellIs" dxfId="175" priority="18" operator="equal">
      <formula>"Low level of progress "</formula>
    </cfRule>
    <cfRule type="cellIs" dxfId="174" priority="19" operator="equal">
      <formula>"Significant Progress"</formula>
    </cfRule>
    <cfRule type="cellIs" dxfId="173" priority="20" operator="equal">
      <formula>"Area of Excellence"</formula>
    </cfRule>
  </conditionalFormatting>
  <conditionalFormatting sqref="E12:E17">
    <cfRule type="cellIs" dxfId="172" priority="11" operator="equal">
      <formula>"Not Applicable"</formula>
    </cfRule>
    <cfRule type="cellIs" dxfId="171" priority="12" operator="equal">
      <formula>"Not Started"</formula>
    </cfRule>
    <cfRule type="cellIs" dxfId="170" priority="13" operator="equal">
      <formula>"Low level of progress "</formula>
    </cfRule>
    <cfRule type="cellIs" dxfId="169" priority="14" operator="equal">
      <formula>"Significant Progress"</formula>
    </cfRule>
    <cfRule type="cellIs" dxfId="168" priority="15" operator="equal">
      <formula>"Area of Excellence"</formula>
    </cfRule>
  </conditionalFormatting>
  <conditionalFormatting sqref="E9:E10">
    <cfRule type="cellIs" dxfId="167" priority="1" operator="equal">
      <formula>"Not Applicable"</formula>
    </cfRule>
    <cfRule type="cellIs" dxfId="166" priority="2" operator="equal">
      <formula>"Not Started"</formula>
    </cfRule>
    <cfRule type="cellIs" dxfId="165" priority="3" operator="equal">
      <formula>"Low level of progress "</formula>
    </cfRule>
    <cfRule type="cellIs" dxfId="164" priority="4" operator="equal">
      <formula>"Significant Progress"</formula>
    </cfRule>
    <cfRule type="cellIs" dxfId="163" priority="5" operator="equal">
      <formula>"Area of Excellence"</formula>
    </cfRule>
  </conditionalFormatting>
  <pageMargins left="0.7" right="0.7" top="0.75" bottom="0.75" header="0.3" footer="0.3"/>
  <pageSetup paperSize="9" scale="33" fitToWidth="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5CDF7A5-6D3D-4904-BADB-AD3B362730E2}">
          <x14:formula1>
            <xm:f>'Data and Calculations'!$B$3:$B$7</xm:f>
          </x14:formula1>
          <xm:sqref>E5:E10 E12:E17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BH492"/>
  <sheetViews>
    <sheetView topLeftCell="B11" zoomScale="80" zoomScaleNormal="80" workbookViewId="0">
      <selection activeCell="D39" sqref="D39"/>
    </sheetView>
  </sheetViews>
  <sheetFormatPr defaultColWidth="8.85546875" defaultRowHeight="15" x14ac:dyDescent="0.25"/>
  <cols>
    <col min="1" max="1" width="23.28515625" style="93" hidden="1" customWidth="1"/>
    <col min="2" max="2" width="71.7109375" style="93" customWidth="1"/>
    <col min="3" max="3" width="137.7109375" style="93" customWidth="1"/>
    <col min="4" max="4" width="23" style="93" customWidth="1"/>
    <col min="5" max="5" width="42.28515625" style="93" customWidth="1"/>
    <col min="6" max="8" width="40.7109375" style="93" customWidth="1"/>
    <col min="9" max="9" width="42.140625" style="93" customWidth="1"/>
    <col min="10" max="10" width="8.85546875" style="93" hidden="1" customWidth="1"/>
    <col min="11" max="11" width="13.28515625" style="93" hidden="1" customWidth="1"/>
    <col min="12" max="12" width="23" style="93" customWidth="1"/>
    <col min="13" max="18" width="8.85546875" style="93"/>
    <col min="19" max="19" width="14.28515625" style="12" customWidth="1"/>
    <col min="20" max="20" width="1.28515625" style="12" customWidth="1"/>
    <col min="21" max="60" width="8.85546875" style="12"/>
    <col min="61" max="16384" width="8.85546875" style="93"/>
  </cols>
  <sheetData>
    <row r="1" spans="1:60" ht="31.5" customHeight="1" x14ac:dyDescent="0.25">
      <c r="A1" s="12"/>
      <c r="B1" s="246" t="s">
        <v>68</v>
      </c>
      <c r="C1" s="246"/>
      <c r="D1" s="214"/>
      <c r="E1" s="92"/>
      <c r="F1" s="92"/>
      <c r="G1" s="92"/>
      <c r="H1" s="92"/>
      <c r="I1" s="26"/>
      <c r="J1" s="12"/>
      <c r="K1" s="12"/>
      <c r="L1" s="12"/>
      <c r="M1" s="12"/>
      <c r="N1" s="12"/>
      <c r="O1" s="12"/>
      <c r="P1" s="12"/>
      <c r="Q1" s="12"/>
      <c r="R1" s="12"/>
    </row>
    <row r="2" spans="1:60" x14ac:dyDescent="0.25">
      <c r="A2" s="241"/>
      <c r="B2" s="241"/>
      <c r="C2" s="241"/>
      <c r="D2" s="241"/>
      <c r="E2" s="241"/>
      <c r="F2" s="241"/>
      <c r="G2" s="241"/>
      <c r="H2" s="241"/>
      <c r="I2" s="241"/>
      <c r="J2" s="241"/>
      <c r="K2" s="241"/>
      <c r="L2" s="241"/>
      <c r="M2" s="241"/>
      <c r="N2" s="241"/>
      <c r="O2" s="241"/>
      <c r="P2" s="241"/>
      <c r="Q2" s="241"/>
      <c r="R2" s="241"/>
      <c r="S2" s="241"/>
      <c r="T2" s="241"/>
    </row>
    <row r="3" spans="1:60" x14ac:dyDescent="0.25">
      <c r="A3" s="242"/>
      <c r="B3" s="241"/>
      <c r="C3" s="241"/>
      <c r="D3" s="241"/>
      <c r="E3" s="241"/>
      <c r="F3" s="241"/>
      <c r="G3" s="241"/>
      <c r="H3" s="241"/>
      <c r="I3" s="241"/>
      <c r="J3" s="242"/>
      <c r="K3" s="242"/>
      <c r="L3" s="242"/>
      <c r="M3" s="242"/>
      <c r="N3" s="242"/>
      <c r="O3" s="242"/>
      <c r="P3" s="242"/>
      <c r="Q3" s="242"/>
      <c r="R3" s="242"/>
      <c r="S3" s="242"/>
      <c r="T3" s="242"/>
    </row>
    <row r="4" spans="1:60" ht="40.5" customHeight="1" x14ac:dyDescent="0.25">
      <c r="A4" s="12"/>
      <c r="B4" s="182" t="s">
        <v>137</v>
      </c>
      <c r="C4" s="182" t="s">
        <v>9</v>
      </c>
      <c r="D4" s="182" t="s">
        <v>35</v>
      </c>
      <c r="E4" s="182" t="s">
        <v>11</v>
      </c>
      <c r="F4" s="182" t="s">
        <v>12</v>
      </c>
      <c r="G4" s="182" t="s">
        <v>13</v>
      </c>
      <c r="H4" s="182" t="s">
        <v>14</v>
      </c>
      <c r="I4" s="182" t="s">
        <v>15</v>
      </c>
      <c r="J4" s="12"/>
      <c r="K4" s="12"/>
      <c r="L4" s="12"/>
      <c r="M4" s="12"/>
      <c r="N4" s="12"/>
      <c r="O4" s="12"/>
      <c r="P4" s="12"/>
      <c r="Q4" s="12"/>
      <c r="R4" s="12"/>
      <c r="BH4" s="93"/>
    </row>
    <row r="5" spans="1:60" ht="65.45" customHeight="1" x14ac:dyDescent="0.25">
      <c r="A5" s="12" t="s">
        <v>25</v>
      </c>
      <c r="B5" s="157" t="s">
        <v>69</v>
      </c>
      <c r="C5" s="170" t="s">
        <v>119</v>
      </c>
      <c r="D5" s="155" t="s">
        <v>17</v>
      </c>
      <c r="E5" s="159"/>
      <c r="F5" s="159"/>
      <c r="G5" s="159"/>
      <c r="H5" s="159"/>
      <c r="I5" s="159"/>
      <c r="J5" s="12"/>
      <c r="K5" s="12"/>
      <c r="L5" s="12"/>
      <c r="M5" s="12"/>
      <c r="N5" s="12"/>
      <c r="O5" s="12"/>
      <c r="P5" s="12"/>
      <c r="Q5" s="12"/>
      <c r="R5" s="12"/>
      <c r="BH5" s="93"/>
    </row>
    <row r="6" spans="1:60" ht="64.150000000000006" customHeight="1" x14ac:dyDescent="0.25">
      <c r="A6" s="12" t="s">
        <v>25</v>
      </c>
      <c r="B6" s="168" t="s">
        <v>120</v>
      </c>
      <c r="C6" s="171" t="s">
        <v>101</v>
      </c>
      <c r="D6" s="155" t="s">
        <v>17</v>
      </c>
      <c r="E6" s="165"/>
      <c r="F6" s="165"/>
      <c r="G6" s="165"/>
      <c r="H6" s="165"/>
      <c r="I6" s="165"/>
      <c r="J6" s="25" t="str">
        <f>IF(D6="Red",1,IF(D6="Amber",2,IF(D6="Green",3,"")))</f>
        <v/>
      </c>
      <c r="K6" s="13">
        <f>SUM(J6:J8)</f>
        <v>0</v>
      </c>
      <c r="L6" s="12"/>
      <c r="M6" s="12"/>
      <c r="N6" s="12"/>
      <c r="O6" s="12"/>
      <c r="P6" s="12"/>
      <c r="Q6" s="12"/>
      <c r="R6" s="12"/>
      <c r="BH6" s="93"/>
    </row>
    <row r="7" spans="1:60" ht="66" customHeight="1" x14ac:dyDescent="0.25">
      <c r="A7" s="12" t="s">
        <v>27</v>
      </c>
      <c r="B7" s="157" t="s">
        <v>70</v>
      </c>
      <c r="C7" s="170" t="s">
        <v>102</v>
      </c>
      <c r="D7" s="155" t="s">
        <v>17</v>
      </c>
      <c r="E7" s="159"/>
      <c r="F7" s="159"/>
      <c r="G7" s="159"/>
      <c r="H7" s="159"/>
      <c r="I7" s="159"/>
      <c r="J7" s="25"/>
      <c r="K7" s="46"/>
      <c r="L7" s="12"/>
      <c r="M7" s="12"/>
      <c r="N7" s="12"/>
      <c r="O7" s="12"/>
      <c r="P7" s="12"/>
      <c r="Q7" s="12"/>
      <c r="R7" s="12"/>
      <c r="BH7" s="93"/>
    </row>
    <row r="8" spans="1:60" ht="130.5" customHeight="1" x14ac:dyDescent="0.25">
      <c r="A8" s="12" t="s">
        <v>25</v>
      </c>
      <c r="B8" s="168" t="s">
        <v>71</v>
      </c>
      <c r="C8" s="171" t="s">
        <v>145</v>
      </c>
      <c r="D8" s="155" t="s">
        <v>17</v>
      </c>
      <c r="E8" s="165"/>
      <c r="F8" s="165"/>
      <c r="G8" s="165"/>
      <c r="H8" s="165"/>
      <c r="I8" s="165"/>
      <c r="J8" s="9"/>
      <c r="K8" s="12"/>
      <c r="L8" s="12"/>
      <c r="M8" s="12"/>
      <c r="N8" s="12"/>
      <c r="O8" s="12"/>
      <c r="P8" s="12"/>
      <c r="Q8" s="12"/>
      <c r="R8" s="12"/>
    </row>
    <row r="9" spans="1:60" ht="15" hidden="1" customHeight="1" x14ac:dyDescent="0.25">
      <c r="A9" s="12"/>
      <c r="B9" s="203" t="s">
        <v>8</v>
      </c>
      <c r="C9" s="203" t="s">
        <v>9</v>
      </c>
      <c r="D9" s="178" t="s">
        <v>10</v>
      </c>
      <c r="E9" s="152" t="s">
        <v>11</v>
      </c>
      <c r="F9" s="152" t="s">
        <v>12</v>
      </c>
      <c r="G9" s="152" t="s">
        <v>13</v>
      </c>
      <c r="H9" s="152" t="s">
        <v>14</v>
      </c>
      <c r="I9" s="152" t="s">
        <v>15</v>
      </c>
      <c r="J9" s="112"/>
      <c r="K9" s="12"/>
      <c r="L9" s="12"/>
      <c r="M9" s="12"/>
      <c r="N9" s="12"/>
      <c r="O9" s="12"/>
      <c r="P9" s="12"/>
      <c r="Q9" s="12"/>
      <c r="R9" s="12"/>
    </row>
    <row r="10" spans="1:60" ht="120.75" customHeight="1" x14ac:dyDescent="0.25">
      <c r="A10" s="12" t="s">
        <v>25</v>
      </c>
      <c r="B10" s="204" t="s">
        <v>72</v>
      </c>
      <c r="C10" s="205" t="s">
        <v>146</v>
      </c>
      <c r="D10" s="155" t="s">
        <v>18</v>
      </c>
      <c r="E10" s="159"/>
      <c r="F10" s="159"/>
      <c r="G10" s="159"/>
      <c r="H10" s="159"/>
      <c r="I10" s="159"/>
      <c r="J10" s="12"/>
      <c r="K10" s="12"/>
      <c r="L10" s="12"/>
      <c r="M10" s="12"/>
      <c r="N10" s="12"/>
      <c r="O10" s="12"/>
      <c r="P10" s="12"/>
      <c r="Q10" s="12"/>
      <c r="R10" s="12"/>
    </row>
    <row r="11" spans="1:60" ht="101.25" customHeight="1" x14ac:dyDescent="0.25">
      <c r="A11" s="12" t="s">
        <v>16</v>
      </c>
      <c r="B11" s="184" t="s">
        <v>73</v>
      </c>
      <c r="C11" s="206" t="s">
        <v>121</v>
      </c>
      <c r="D11" s="155" t="s">
        <v>17</v>
      </c>
      <c r="E11" s="165"/>
      <c r="F11" s="165"/>
      <c r="G11" s="165"/>
      <c r="H11" s="165"/>
      <c r="I11" s="165"/>
      <c r="J11" s="12"/>
      <c r="K11" s="12"/>
      <c r="L11" s="12"/>
      <c r="M11" s="12"/>
      <c r="N11" s="12"/>
      <c r="O11" s="12"/>
      <c r="P11" s="12"/>
      <c r="Q11" s="12"/>
      <c r="R11" s="12"/>
    </row>
    <row r="12" spans="1:60" ht="172.5" customHeight="1" x14ac:dyDescent="0.25">
      <c r="A12" s="12" t="s">
        <v>25</v>
      </c>
      <c r="B12" s="204" t="s">
        <v>74</v>
      </c>
      <c r="C12" s="205" t="s">
        <v>147</v>
      </c>
      <c r="D12" s="155" t="s">
        <v>17</v>
      </c>
      <c r="E12" s="159"/>
      <c r="F12" s="159"/>
      <c r="G12" s="159"/>
      <c r="H12" s="159"/>
      <c r="I12" s="159"/>
      <c r="J12" s="12"/>
      <c r="K12" s="12"/>
      <c r="L12" s="12"/>
      <c r="M12" s="12"/>
      <c r="N12" s="12"/>
      <c r="O12" s="12"/>
      <c r="P12" s="12"/>
      <c r="Q12" s="12"/>
      <c r="R12" s="12"/>
    </row>
    <row r="13" spans="1:60" ht="243" customHeight="1" x14ac:dyDescent="0.25">
      <c r="A13" s="12" t="s">
        <v>25</v>
      </c>
      <c r="B13" s="184" t="s">
        <v>152</v>
      </c>
      <c r="C13" s="206" t="s">
        <v>153</v>
      </c>
      <c r="D13" s="155" t="s">
        <v>17</v>
      </c>
      <c r="E13" s="165"/>
      <c r="F13" s="165"/>
      <c r="G13" s="165"/>
      <c r="H13" s="165"/>
      <c r="I13" s="165"/>
      <c r="J13" s="12"/>
      <c r="K13" s="12"/>
      <c r="L13" s="12"/>
      <c r="M13" s="12"/>
      <c r="N13" s="12"/>
      <c r="O13" s="12"/>
      <c r="P13" s="12"/>
      <c r="Q13" s="12"/>
      <c r="R13" s="12"/>
    </row>
    <row r="14" spans="1:60" ht="15" hidden="1" customHeight="1" x14ac:dyDescent="0.25">
      <c r="A14" s="12"/>
      <c r="B14" s="105" t="s">
        <v>8</v>
      </c>
      <c r="C14" s="181" t="s">
        <v>9</v>
      </c>
      <c r="D14" s="95" t="s">
        <v>10</v>
      </c>
      <c r="E14" s="95" t="s">
        <v>11</v>
      </c>
      <c r="F14" s="95" t="s">
        <v>12</v>
      </c>
      <c r="G14" s="95" t="s">
        <v>13</v>
      </c>
      <c r="H14" s="95" t="s">
        <v>14</v>
      </c>
      <c r="I14" s="95" t="s">
        <v>15</v>
      </c>
      <c r="J14" s="113"/>
      <c r="K14" s="12"/>
      <c r="L14" s="12"/>
      <c r="M14" s="12"/>
      <c r="N14" s="12"/>
      <c r="O14" s="12"/>
      <c r="P14" s="12"/>
      <c r="Q14" s="12"/>
      <c r="R14" s="12"/>
    </row>
    <row r="15" spans="1:60" ht="54" hidden="1" customHeight="1" x14ac:dyDescent="0.25">
      <c r="A15" s="12" t="s">
        <v>25</v>
      </c>
      <c r="B15" s="139"/>
      <c r="C15" s="106"/>
      <c r="D15" s="94" t="s">
        <v>19</v>
      </c>
      <c r="E15" s="41"/>
      <c r="F15" s="41"/>
      <c r="G15" s="41"/>
      <c r="H15" s="41"/>
      <c r="I15" s="41"/>
      <c r="J15" s="12"/>
      <c r="K15" s="12"/>
      <c r="L15" s="12"/>
      <c r="M15" s="12"/>
      <c r="N15" s="12"/>
      <c r="O15" s="12"/>
      <c r="P15" s="12"/>
      <c r="Q15" s="12"/>
      <c r="R15" s="12"/>
    </row>
    <row r="16" spans="1:60" ht="39.6" hidden="1" customHeight="1" x14ac:dyDescent="0.25">
      <c r="A16" s="12" t="s">
        <v>25</v>
      </c>
      <c r="B16" s="138"/>
      <c r="C16" s="107"/>
      <c r="D16" s="94" t="s">
        <v>19</v>
      </c>
      <c r="E16" s="34"/>
      <c r="F16" s="34"/>
      <c r="G16" s="34"/>
      <c r="H16" s="34"/>
      <c r="I16" s="34"/>
      <c r="J16" s="12"/>
      <c r="K16" s="12"/>
      <c r="L16" s="12"/>
      <c r="M16" s="12"/>
      <c r="N16" s="12"/>
      <c r="O16" s="12"/>
      <c r="P16" s="12"/>
      <c r="Q16" s="12"/>
      <c r="R16" s="12"/>
    </row>
    <row r="17" spans="1:18" ht="38.450000000000003" hidden="1" customHeight="1" x14ac:dyDescent="0.25">
      <c r="A17" s="12" t="s">
        <v>16</v>
      </c>
      <c r="B17" s="140"/>
      <c r="C17" s="108"/>
      <c r="D17" s="94" t="s">
        <v>19</v>
      </c>
      <c r="E17" s="32"/>
      <c r="F17" s="32"/>
      <c r="G17" s="32"/>
      <c r="H17" s="32"/>
      <c r="I17" s="32"/>
      <c r="J17" s="12"/>
      <c r="K17" s="12"/>
      <c r="L17" s="12"/>
      <c r="M17" s="12"/>
      <c r="N17" s="12"/>
      <c r="O17" s="12"/>
      <c r="P17" s="12"/>
      <c r="Q17" s="12"/>
      <c r="R17" s="12"/>
    </row>
    <row r="18" spans="1:18" ht="49.9" hidden="1" customHeight="1" x14ac:dyDescent="0.25">
      <c r="A18" s="12" t="s">
        <v>25</v>
      </c>
      <c r="B18" s="141"/>
      <c r="C18" s="111"/>
      <c r="D18" s="94" t="s">
        <v>19</v>
      </c>
      <c r="E18" s="34"/>
      <c r="F18" s="34"/>
      <c r="G18" s="34"/>
      <c r="H18" s="34"/>
      <c r="I18" s="34"/>
      <c r="J18" s="12"/>
      <c r="K18" s="12"/>
      <c r="L18" s="12"/>
      <c r="M18" s="12"/>
      <c r="N18" s="12"/>
      <c r="O18" s="12"/>
      <c r="P18" s="12"/>
      <c r="Q18" s="12"/>
      <c r="R18" s="12"/>
    </row>
    <row r="19" spans="1:18" ht="15" hidden="1" customHeight="1" x14ac:dyDescent="0.25">
      <c r="A19" s="12"/>
      <c r="B19" s="12"/>
      <c r="C19" s="12"/>
      <c r="D19" s="12"/>
      <c r="E19" s="12"/>
      <c r="F19" s="12"/>
      <c r="G19" s="12"/>
      <c r="H19" s="12"/>
      <c r="I19" s="12"/>
      <c r="J19" s="12"/>
      <c r="K19" s="12"/>
      <c r="L19" s="12"/>
      <c r="M19" s="12"/>
      <c r="N19" s="12"/>
      <c r="O19" s="12"/>
      <c r="P19" s="12"/>
      <c r="Q19" s="12"/>
      <c r="R19" s="12"/>
    </row>
    <row r="20" spans="1:18" s="12" customFormat="1" x14ac:dyDescent="0.25">
      <c r="B20" s="251" t="s">
        <v>55</v>
      </c>
      <c r="C20" s="244"/>
      <c r="D20" s="245"/>
    </row>
    <row r="21" spans="1:18" s="12" customFormat="1" x14ac:dyDescent="0.25">
      <c r="B21" s="98"/>
      <c r="C21" s="46"/>
      <c r="D21" s="99"/>
    </row>
    <row r="22" spans="1:18" s="12" customFormat="1" x14ac:dyDescent="0.25">
      <c r="B22" s="98"/>
      <c r="C22" s="46"/>
      <c r="D22" s="99"/>
    </row>
    <row r="23" spans="1:18" s="12" customFormat="1" x14ac:dyDescent="0.25">
      <c r="B23" s="98"/>
      <c r="C23" s="46"/>
      <c r="D23" s="99"/>
    </row>
    <row r="24" spans="1:18" s="12" customFormat="1" x14ac:dyDescent="0.25">
      <c r="B24" s="98"/>
      <c r="C24" s="46"/>
      <c r="D24" s="99"/>
    </row>
    <row r="25" spans="1:18" s="12" customFormat="1" x14ac:dyDescent="0.25">
      <c r="B25" s="98"/>
      <c r="C25" s="46"/>
      <c r="D25" s="99"/>
    </row>
    <row r="26" spans="1:18" s="12" customFormat="1" x14ac:dyDescent="0.25">
      <c r="B26" s="98"/>
      <c r="C26" s="46"/>
      <c r="D26" s="99"/>
    </row>
    <row r="27" spans="1:18" s="12" customFormat="1" x14ac:dyDescent="0.25">
      <c r="B27" s="98"/>
      <c r="C27" s="46"/>
      <c r="D27" s="99"/>
    </row>
    <row r="28" spans="1:18" s="12" customFormat="1" x14ac:dyDescent="0.25">
      <c r="B28" s="98"/>
      <c r="C28" s="46"/>
      <c r="D28" s="99"/>
    </row>
    <row r="29" spans="1:18" s="12" customFormat="1" x14ac:dyDescent="0.25">
      <c r="B29" s="98"/>
      <c r="C29" s="46"/>
      <c r="D29" s="99"/>
    </row>
    <row r="30" spans="1:18" s="12" customFormat="1" x14ac:dyDescent="0.25">
      <c r="B30" s="98"/>
      <c r="C30" s="46"/>
      <c r="D30" s="99"/>
    </row>
    <row r="31" spans="1:18" s="12" customFormat="1" x14ac:dyDescent="0.25">
      <c r="B31" s="98"/>
      <c r="C31" s="46"/>
      <c r="D31" s="99"/>
    </row>
    <row r="32" spans="1:18" s="12" customFormat="1" x14ac:dyDescent="0.25">
      <c r="B32" s="98"/>
      <c r="C32" s="46"/>
      <c r="D32" s="99"/>
    </row>
    <row r="33" spans="2:4" s="12" customFormat="1" x14ac:dyDescent="0.25">
      <c r="B33" s="98"/>
      <c r="C33" s="46"/>
      <c r="D33" s="99"/>
    </row>
    <row r="34" spans="2:4" s="12" customFormat="1" x14ac:dyDescent="0.25">
      <c r="B34" s="102"/>
      <c r="C34" s="103"/>
      <c r="D34" s="104"/>
    </row>
    <row r="35" spans="2:4" s="12" customFormat="1" x14ac:dyDescent="0.25"/>
    <row r="36" spans="2:4" s="12" customFormat="1" x14ac:dyDescent="0.25"/>
    <row r="37" spans="2:4" s="12" customFormat="1" x14ac:dyDescent="0.25"/>
    <row r="38" spans="2:4" s="12" customFormat="1" x14ac:dyDescent="0.25"/>
    <row r="39" spans="2:4" s="12" customFormat="1" x14ac:dyDescent="0.25"/>
    <row r="40" spans="2:4" s="12" customFormat="1" x14ac:dyDescent="0.25"/>
    <row r="41" spans="2:4" s="12" customFormat="1" x14ac:dyDescent="0.25"/>
    <row r="42" spans="2:4" s="12" customFormat="1" x14ac:dyDescent="0.25"/>
    <row r="43" spans="2:4" s="12" customFormat="1" x14ac:dyDescent="0.25"/>
    <row r="44" spans="2:4" s="12" customFormat="1" x14ac:dyDescent="0.25"/>
    <row r="45" spans="2:4" s="12" customFormat="1" x14ac:dyDescent="0.25"/>
    <row r="46" spans="2:4" s="12" customFormat="1" x14ac:dyDescent="0.25"/>
    <row r="47" spans="2:4" s="12" customFormat="1" x14ac:dyDescent="0.25"/>
    <row r="48" spans="2:4" s="12" customFormat="1" x14ac:dyDescent="0.25"/>
    <row r="49" s="12" customFormat="1" x14ac:dyDescent="0.25"/>
    <row r="50" s="12" customFormat="1" x14ac:dyDescent="0.25"/>
    <row r="51" s="12" customFormat="1" x14ac:dyDescent="0.25"/>
    <row r="52" s="12" customFormat="1" x14ac:dyDescent="0.25"/>
    <row r="53" s="12" customFormat="1" x14ac:dyDescent="0.25"/>
    <row r="54" s="12" customFormat="1" x14ac:dyDescent="0.25"/>
    <row r="55" s="12" customFormat="1" x14ac:dyDescent="0.25"/>
    <row r="56" s="12" customFormat="1" x14ac:dyDescent="0.25"/>
    <row r="57" s="12" customFormat="1" x14ac:dyDescent="0.25"/>
    <row r="58" s="12" customFormat="1" x14ac:dyDescent="0.25"/>
    <row r="59" s="12" customFormat="1" x14ac:dyDescent="0.25"/>
    <row r="60" s="12" customFormat="1" x14ac:dyDescent="0.25"/>
    <row r="61" s="12" customFormat="1" x14ac:dyDescent="0.25"/>
    <row r="62" s="12" customFormat="1" x14ac:dyDescent="0.25"/>
    <row r="63" s="12" customFormat="1" x14ac:dyDescent="0.25"/>
    <row r="64" s="12" customFormat="1" x14ac:dyDescent="0.25"/>
    <row r="65" s="12" customFormat="1" x14ac:dyDescent="0.25"/>
    <row r="66" s="12" customFormat="1" x14ac:dyDescent="0.25"/>
    <row r="67" s="12" customFormat="1" x14ac:dyDescent="0.25"/>
    <row r="68" s="12" customFormat="1" x14ac:dyDescent="0.25"/>
    <row r="69" s="12" customFormat="1" x14ac:dyDescent="0.25"/>
    <row r="70" s="12" customFormat="1" x14ac:dyDescent="0.25"/>
    <row r="71" s="12" customFormat="1" x14ac:dyDescent="0.25"/>
    <row r="72" s="12" customFormat="1" x14ac:dyDescent="0.25"/>
    <row r="73" s="12" customFormat="1" x14ac:dyDescent="0.25"/>
    <row r="74" s="12" customFormat="1" x14ac:dyDescent="0.25"/>
    <row r="75" s="12" customFormat="1" x14ac:dyDescent="0.25"/>
    <row r="76" s="12" customFormat="1" x14ac:dyDescent="0.25"/>
    <row r="77" s="12" customFormat="1" x14ac:dyDescent="0.25"/>
    <row r="78" s="12" customFormat="1" x14ac:dyDescent="0.25"/>
    <row r="79" s="12" customFormat="1" x14ac:dyDescent="0.25"/>
    <row r="80" s="12" customFormat="1" x14ac:dyDescent="0.25"/>
    <row r="81" s="12" customFormat="1" x14ac:dyDescent="0.25"/>
    <row r="82" s="12" customFormat="1" x14ac:dyDescent="0.25"/>
    <row r="83" s="12" customFormat="1" x14ac:dyDescent="0.25"/>
    <row r="84" s="12" customFormat="1" x14ac:dyDescent="0.25"/>
    <row r="85" s="12" customFormat="1" x14ac:dyDescent="0.25"/>
    <row r="86" s="12" customFormat="1" x14ac:dyDescent="0.25"/>
    <row r="87" s="12" customFormat="1" x14ac:dyDescent="0.25"/>
    <row r="88" s="12" customFormat="1" x14ac:dyDescent="0.25"/>
    <row r="89" s="12" customFormat="1" x14ac:dyDescent="0.25"/>
    <row r="90" s="12" customFormat="1" x14ac:dyDescent="0.25"/>
    <row r="91" s="12" customFormat="1" x14ac:dyDescent="0.25"/>
    <row r="92" s="12" customFormat="1" x14ac:dyDescent="0.25"/>
    <row r="93" s="12" customFormat="1" x14ac:dyDescent="0.25"/>
    <row r="94" s="12" customFormat="1" x14ac:dyDescent="0.25"/>
    <row r="95" s="12" customFormat="1" x14ac:dyDescent="0.25"/>
    <row r="96" s="12" customFormat="1" x14ac:dyDescent="0.25"/>
    <row r="97" s="12" customFormat="1" x14ac:dyDescent="0.25"/>
    <row r="98" s="12" customFormat="1" x14ac:dyDescent="0.25"/>
    <row r="99" s="12" customFormat="1" x14ac:dyDescent="0.25"/>
    <row r="100" s="12" customFormat="1" x14ac:dyDescent="0.25"/>
    <row r="101" s="12" customFormat="1" x14ac:dyDescent="0.25"/>
    <row r="102" s="12" customFormat="1" x14ac:dyDescent="0.25"/>
    <row r="103" s="12" customFormat="1" x14ac:dyDescent="0.25"/>
    <row r="104" s="12" customFormat="1" x14ac:dyDescent="0.25"/>
    <row r="105" s="12" customFormat="1" x14ac:dyDescent="0.25"/>
    <row r="106" s="12" customFormat="1" x14ac:dyDescent="0.25"/>
    <row r="107" s="12" customFormat="1" x14ac:dyDescent="0.25"/>
    <row r="108" s="12" customFormat="1" x14ac:dyDescent="0.25"/>
    <row r="109" s="12" customFormat="1" x14ac:dyDescent="0.25"/>
    <row r="110" s="12" customFormat="1" x14ac:dyDescent="0.25"/>
    <row r="111" s="12" customFormat="1" x14ac:dyDescent="0.25"/>
    <row r="112" s="12" customFormat="1" x14ac:dyDescent="0.25"/>
    <row r="113" s="12" customFormat="1" x14ac:dyDescent="0.25"/>
    <row r="114" s="12" customFormat="1" x14ac:dyDescent="0.25"/>
    <row r="115" s="12" customFormat="1" x14ac:dyDescent="0.25"/>
    <row r="116" s="12" customFormat="1" x14ac:dyDescent="0.25"/>
    <row r="117" s="12" customFormat="1" x14ac:dyDescent="0.25"/>
    <row r="118" s="12" customFormat="1" x14ac:dyDescent="0.25"/>
    <row r="119" s="12" customFormat="1" x14ac:dyDescent="0.25"/>
    <row r="120" s="12" customFormat="1" x14ac:dyDescent="0.25"/>
    <row r="121" s="12" customFormat="1" x14ac:dyDescent="0.25"/>
    <row r="122" s="12" customFormat="1" x14ac:dyDescent="0.25"/>
    <row r="123" s="12" customFormat="1" x14ac:dyDescent="0.25"/>
    <row r="124" s="12" customFormat="1" x14ac:dyDescent="0.25"/>
    <row r="125" s="12" customFormat="1" x14ac:dyDescent="0.25"/>
    <row r="126" s="12" customFormat="1" x14ac:dyDescent="0.25"/>
    <row r="127" s="12" customFormat="1" x14ac:dyDescent="0.25"/>
    <row r="128" s="12" customFormat="1" x14ac:dyDescent="0.25"/>
    <row r="129" s="12" customFormat="1" x14ac:dyDescent="0.25"/>
    <row r="130" s="12" customFormat="1" x14ac:dyDescent="0.25"/>
    <row r="131" s="12" customFormat="1" x14ac:dyDescent="0.25"/>
    <row r="132" s="12" customFormat="1" x14ac:dyDescent="0.25"/>
    <row r="133" s="12" customFormat="1" x14ac:dyDescent="0.25"/>
    <row r="134" s="12" customFormat="1" x14ac:dyDescent="0.25"/>
    <row r="135" s="12" customFormat="1" x14ac:dyDescent="0.25"/>
    <row r="136" s="12" customFormat="1" x14ac:dyDescent="0.25"/>
    <row r="137" s="12" customFormat="1" x14ac:dyDescent="0.25"/>
    <row r="138" s="12" customFormat="1" x14ac:dyDescent="0.25"/>
    <row r="139" s="12" customFormat="1" x14ac:dyDescent="0.25"/>
    <row r="140" s="12" customFormat="1" x14ac:dyDescent="0.25"/>
    <row r="141" s="12" customFormat="1" x14ac:dyDescent="0.25"/>
    <row r="142" s="12" customFormat="1" x14ac:dyDescent="0.25"/>
    <row r="143" s="12" customFormat="1" x14ac:dyDescent="0.25"/>
    <row r="144" s="12" customFormat="1" x14ac:dyDescent="0.25"/>
    <row r="145" s="12" customFormat="1" x14ac:dyDescent="0.25"/>
    <row r="146" s="12" customFormat="1" x14ac:dyDescent="0.25"/>
    <row r="147" s="12" customFormat="1" x14ac:dyDescent="0.25"/>
    <row r="148" s="12" customFormat="1" x14ac:dyDescent="0.25"/>
    <row r="149" s="12" customFormat="1" x14ac:dyDescent="0.25"/>
    <row r="150" s="12" customFormat="1" x14ac:dyDescent="0.25"/>
    <row r="151" s="12" customFormat="1" x14ac:dyDescent="0.25"/>
    <row r="152" s="12" customFormat="1" x14ac:dyDescent="0.25"/>
    <row r="153" s="12" customFormat="1" x14ac:dyDescent="0.25"/>
    <row r="154" s="12" customFormat="1" x14ac:dyDescent="0.25"/>
    <row r="155" s="12" customFormat="1" x14ac:dyDescent="0.25"/>
    <row r="156" s="12" customFormat="1" x14ac:dyDescent="0.25"/>
    <row r="157" s="12" customFormat="1" x14ac:dyDescent="0.25"/>
    <row r="158" s="12" customFormat="1" x14ac:dyDescent="0.25"/>
    <row r="159" s="12" customFormat="1" x14ac:dyDescent="0.25"/>
    <row r="160" s="12" customFormat="1" x14ac:dyDescent="0.25"/>
    <row r="161" s="12" customFormat="1" x14ac:dyDescent="0.25"/>
    <row r="162" s="12" customFormat="1" x14ac:dyDescent="0.25"/>
    <row r="163" s="12" customFormat="1" x14ac:dyDescent="0.25"/>
    <row r="164" s="12" customFormat="1" x14ac:dyDescent="0.25"/>
    <row r="165" s="12" customFormat="1" x14ac:dyDescent="0.25"/>
    <row r="166" s="12" customFormat="1" x14ac:dyDescent="0.25"/>
    <row r="167" s="12" customFormat="1" x14ac:dyDescent="0.25"/>
    <row r="168" s="12" customFormat="1" x14ac:dyDescent="0.25"/>
    <row r="169" s="12" customFormat="1" x14ac:dyDescent="0.25"/>
    <row r="170" s="12" customFormat="1" x14ac:dyDescent="0.25"/>
    <row r="171" s="12" customFormat="1" x14ac:dyDescent="0.25"/>
    <row r="172" s="12" customFormat="1" x14ac:dyDescent="0.25"/>
    <row r="173" s="12" customFormat="1" x14ac:dyDescent="0.25"/>
    <row r="174" s="12" customFormat="1" x14ac:dyDescent="0.25"/>
    <row r="175" s="12" customFormat="1" x14ac:dyDescent="0.25"/>
    <row r="176" s="12" customFormat="1" x14ac:dyDescent="0.25"/>
    <row r="177" s="12" customFormat="1" x14ac:dyDescent="0.25"/>
    <row r="178" s="12" customFormat="1" x14ac:dyDescent="0.25"/>
    <row r="179" s="12" customFormat="1" x14ac:dyDescent="0.25"/>
    <row r="180" s="12" customFormat="1" x14ac:dyDescent="0.25"/>
    <row r="181" s="12" customFormat="1" x14ac:dyDescent="0.25"/>
    <row r="182" s="12" customFormat="1" x14ac:dyDescent="0.25"/>
    <row r="183" s="12" customFormat="1" x14ac:dyDescent="0.25"/>
    <row r="184" s="12" customFormat="1" x14ac:dyDescent="0.25"/>
    <row r="185" s="12" customFormat="1" x14ac:dyDescent="0.25"/>
    <row r="186" s="12" customFormat="1" x14ac:dyDescent="0.25"/>
    <row r="187" s="12" customFormat="1" x14ac:dyDescent="0.25"/>
    <row r="188" s="12" customFormat="1" x14ac:dyDescent="0.25"/>
    <row r="189" s="12" customFormat="1" x14ac:dyDescent="0.25"/>
    <row r="190" s="12" customFormat="1" x14ac:dyDescent="0.25"/>
    <row r="191" s="12" customFormat="1" x14ac:dyDescent="0.25"/>
    <row r="192" s="12" customFormat="1" x14ac:dyDescent="0.25"/>
    <row r="193" s="12" customFormat="1" x14ac:dyDescent="0.25"/>
    <row r="194" s="12" customFormat="1" x14ac:dyDescent="0.25"/>
    <row r="195" s="12" customFormat="1" x14ac:dyDescent="0.25"/>
    <row r="196" s="12" customFormat="1" x14ac:dyDescent="0.25"/>
    <row r="197" s="12" customFormat="1" x14ac:dyDescent="0.25"/>
    <row r="198" s="12" customFormat="1" x14ac:dyDescent="0.25"/>
    <row r="199" s="12" customFormat="1" x14ac:dyDescent="0.25"/>
    <row r="200" s="12" customFormat="1" x14ac:dyDescent="0.25"/>
    <row r="201" s="12" customFormat="1" x14ac:dyDescent="0.25"/>
    <row r="202" s="12" customFormat="1" x14ac:dyDescent="0.25"/>
    <row r="203" s="12" customFormat="1" x14ac:dyDescent="0.25"/>
    <row r="204" s="12" customFormat="1" x14ac:dyDescent="0.25"/>
    <row r="205" s="12" customFormat="1" x14ac:dyDescent="0.25"/>
    <row r="206" s="12" customFormat="1" x14ac:dyDescent="0.25"/>
    <row r="207" s="12" customFormat="1" x14ac:dyDescent="0.25"/>
    <row r="208" s="12" customFormat="1" x14ac:dyDescent="0.25"/>
    <row r="209" s="12" customFormat="1" x14ac:dyDescent="0.25"/>
    <row r="210" s="12" customFormat="1" x14ac:dyDescent="0.25"/>
    <row r="211" s="12" customFormat="1" x14ac:dyDescent="0.25"/>
    <row r="212" s="12" customFormat="1" x14ac:dyDescent="0.25"/>
    <row r="213" s="12" customFormat="1" x14ac:dyDescent="0.25"/>
    <row r="214" s="12" customFormat="1" x14ac:dyDescent="0.25"/>
    <row r="215" s="12" customFormat="1" x14ac:dyDescent="0.25"/>
    <row r="216" s="12" customFormat="1" x14ac:dyDescent="0.25"/>
    <row r="217" s="12" customFormat="1" x14ac:dyDescent="0.25"/>
    <row r="218" s="12" customFormat="1" x14ac:dyDescent="0.25"/>
    <row r="219" s="12" customFormat="1" x14ac:dyDescent="0.25"/>
    <row r="220" s="12" customFormat="1" x14ac:dyDescent="0.25"/>
    <row r="221" s="12" customFormat="1" x14ac:dyDescent="0.25"/>
    <row r="222" s="12" customFormat="1" x14ac:dyDescent="0.25"/>
    <row r="223" s="12" customFormat="1" x14ac:dyDescent="0.25"/>
    <row r="224" s="12" customFormat="1" x14ac:dyDescent="0.25"/>
    <row r="225" s="12" customFormat="1" x14ac:dyDescent="0.25"/>
    <row r="226" s="12" customFormat="1" x14ac:dyDescent="0.25"/>
    <row r="227" s="12" customFormat="1" x14ac:dyDescent="0.25"/>
    <row r="228" s="12" customFormat="1" x14ac:dyDescent="0.25"/>
    <row r="229" s="12" customFormat="1" x14ac:dyDescent="0.25"/>
    <row r="230" s="12" customFormat="1" x14ac:dyDescent="0.25"/>
    <row r="231" s="12" customFormat="1" x14ac:dyDescent="0.25"/>
    <row r="232" s="12" customFormat="1" x14ac:dyDescent="0.25"/>
    <row r="233" s="12" customFormat="1" x14ac:dyDescent="0.25"/>
    <row r="234" s="12" customFormat="1" x14ac:dyDescent="0.25"/>
    <row r="235" s="12" customFormat="1" x14ac:dyDescent="0.25"/>
    <row r="236" s="12" customFormat="1" x14ac:dyDescent="0.25"/>
    <row r="237" s="12" customFormat="1" x14ac:dyDescent="0.25"/>
    <row r="238" s="12" customFormat="1" x14ac:dyDescent="0.25"/>
    <row r="239" s="12" customFormat="1" x14ac:dyDescent="0.25"/>
    <row r="240" s="12" customFormat="1" x14ac:dyDescent="0.25"/>
    <row r="241" s="12" customFormat="1" x14ac:dyDescent="0.25"/>
    <row r="242" s="12" customFormat="1" x14ac:dyDescent="0.25"/>
    <row r="243" s="12" customFormat="1" x14ac:dyDescent="0.25"/>
    <row r="244" s="12" customFormat="1" x14ac:dyDescent="0.25"/>
    <row r="245" s="12" customFormat="1" x14ac:dyDescent="0.25"/>
    <row r="246" s="12" customFormat="1" x14ac:dyDescent="0.25"/>
    <row r="247" s="12" customFormat="1" x14ac:dyDescent="0.25"/>
    <row r="248" s="12" customFormat="1" x14ac:dyDescent="0.25"/>
    <row r="249" s="12" customFormat="1" x14ac:dyDescent="0.25"/>
    <row r="250" s="12" customFormat="1" x14ac:dyDescent="0.25"/>
    <row r="251" s="12" customFormat="1" x14ac:dyDescent="0.25"/>
    <row r="252" s="12" customFormat="1" x14ac:dyDescent="0.25"/>
    <row r="253" s="12" customFormat="1" x14ac:dyDescent="0.25"/>
    <row r="254" s="12" customFormat="1" x14ac:dyDescent="0.25"/>
    <row r="255" s="12" customFormat="1" x14ac:dyDescent="0.25"/>
    <row r="256" s="12" customFormat="1" x14ac:dyDescent="0.25"/>
    <row r="257" s="12" customFormat="1" x14ac:dyDescent="0.25"/>
    <row r="258" s="12" customFormat="1" x14ac:dyDescent="0.25"/>
    <row r="259" s="12" customFormat="1" x14ac:dyDescent="0.25"/>
    <row r="260" s="12" customFormat="1" x14ac:dyDescent="0.25"/>
    <row r="261" s="12" customFormat="1" x14ac:dyDescent="0.25"/>
    <row r="262" s="12" customFormat="1" x14ac:dyDescent="0.25"/>
    <row r="263" s="12" customFormat="1" x14ac:dyDescent="0.25"/>
    <row r="264" s="12" customFormat="1" x14ac:dyDescent="0.25"/>
    <row r="265" s="12" customFormat="1" x14ac:dyDescent="0.25"/>
    <row r="266" s="12" customFormat="1" x14ac:dyDescent="0.25"/>
    <row r="267" s="12" customFormat="1" x14ac:dyDescent="0.25"/>
    <row r="268" s="12" customFormat="1" x14ac:dyDescent="0.25"/>
    <row r="269" s="12" customFormat="1" x14ac:dyDescent="0.25"/>
    <row r="270" s="12" customFormat="1" x14ac:dyDescent="0.25"/>
    <row r="271" s="12" customFormat="1" x14ac:dyDescent="0.25"/>
    <row r="272" s="12" customFormat="1" x14ac:dyDescent="0.25"/>
    <row r="273" s="12" customFormat="1" x14ac:dyDescent="0.25"/>
    <row r="274" s="12" customFormat="1" x14ac:dyDescent="0.25"/>
    <row r="275" s="12" customFormat="1" x14ac:dyDescent="0.25"/>
    <row r="276" s="12" customFormat="1" x14ac:dyDescent="0.25"/>
    <row r="277" s="12" customFormat="1" x14ac:dyDescent="0.25"/>
    <row r="278" s="12" customFormat="1" x14ac:dyDescent="0.25"/>
    <row r="279" s="12" customFormat="1" x14ac:dyDescent="0.25"/>
    <row r="280" s="12" customFormat="1" x14ac:dyDescent="0.25"/>
    <row r="281" s="12" customFormat="1" x14ac:dyDescent="0.25"/>
    <row r="282" s="12" customFormat="1" x14ac:dyDescent="0.25"/>
    <row r="283" s="12" customFormat="1" x14ac:dyDescent="0.25"/>
    <row r="284" s="12" customFormat="1" x14ac:dyDescent="0.25"/>
    <row r="285" s="12" customFormat="1" x14ac:dyDescent="0.25"/>
    <row r="286" s="12" customFormat="1" x14ac:dyDescent="0.25"/>
    <row r="287" s="12" customFormat="1" x14ac:dyDescent="0.25"/>
    <row r="288" s="12" customFormat="1" x14ac:dyDescent="0.25"/>
    <row r="289" s="12" customFormat="1" x14ac:dyDescent="0.25"/>
    <row r="290" s="12" customFormat="1" x14ac:dyDescent="0.25"/>
    <row r="291" s="12" customFormat="1" x14ac:dyDescent="0.25"/>
    <row r="292" s="12" customFormat="1" x14ac:dyDescent="0.25"/>
    <row r="293" s="12" customFormat="1" x14ac:dyDescent="0.25"/>
    <row r="294" s="12" customFormat="1" x14ac:dyDescent="0.25"/>
    <row r="295" s="12" customFormat="1" x14ac:dyDescent="0.25"/>
    <row r="296" s="12" customFormat="1" x14ac:dyDescent="0.25"/>
    <row r="297" s="12" customFormat="1" x14ac:dyDescent="0.25"/>
    <row r="298" s="12" customFormat="1" x14ac:dyDescent="0.25"/>
    <row r="299" s="12" customFormat="1" x14ac:dyDescent="0.25"/>
    <row r="300" s="12" customFormat="1" x14ac:dyDescent="0.25"/>
    <row r="301" s="12" customFormat="1" x14ac:dyDescent="0.25"/>
    <row r="302" s="12" customFormat="1" x14ac:dyDescent="0.25"/>
    <row r="303" s="12" customFormat="1" x14ac:dyDescent="0.25"/>
    <row r="304" s="12" customFormat="1" x14ac:dyDescent="0.25"/>
    <row r="305" s="12" customFormat="1" x14ac:dyDescent="0.25"/>
    <row r="306" s="12" customFormat="1" x14ac:dyDescent="0.25"/>
    <row r="307" s="12" customFormat="1" x14ac:dyDescent="0.25"/>
    <row r="308" s="12" customFormat="1" x14ac:dyDescent="0.25"/>
    <row r="309" s="12" customFormat="1" x14ac:dyDescent="0.25"/>
    <row r="310" s="12" customFormat="1" x14ac:dyDescent="0.25"/>
    <row r="311" s="12" customFormat="1" x14ac:dyDescent="0.25"/>
    <row r="312" s="12" customFormat="1" x14ac:dyDescent="0.25"/>
    <row r="313" s="12" customFormat="1" x14ac:dyDescent="0.25"/>
    <row r="314" s="12" customFormat="1" x14ac:dyDescent="0.25"/>
    <row r="315" s="12" customFormat="1" x14ac:dyDescent="0.25"/>
    <row r="316" s="12" customFormat="1" x14ac:dyDescent="0.25"/>
    <row r="317" s="12" customFormat="1" x14ac:dyDescent="0.25"/>
    <row r="318" s="12" customFormat="1" x14ac:dyDescent="0.25"/>
    <row r="319" s="12" customFormat="1" x14ac:dyDescent="0.25"/>
    <row r="320" s="12" customFormat="1" x14ac:dyDescent="0.25"/>
    <row r="321" s="12" customFormat="1" x14ac:dyDescent="0.25"/>
    <row r="322" s="12" customFormat="1" x14ac:dyDescent="0.25"/>
    <row r="323" s="12" customFormat="1" x14ac:dyDescent="0.25"/>
    <row r="324" s="12" customFormat="1" x14ac:dyDescent="0.25"/>
    <row r="325" s="12" customFormat="1" x14ac:dyDescent="0.25"/>
    <row r="326" s="12" customFormat="1" x14ac:dyDescent="0.25"/>
    <row r="327" s="12" customFormat="1" x14ac:dyDescent="0.25"/>
    <row r="328" s="12" customFormat="1" x14ac:dyDescent="0.25"/>
    <row r="329" s="12" customFormat="1" x14ac:dyDescent="0.25"/>
    <row r="330" s="12" customFormat="1" x14ac:dyDescent="0.25"/>
    <row r="331" s="12" customFormat="1" x14ac:dyDescent="0.25"/>
    <row r="332" s="12" customFormat="1" x14ac:dyDescent="0.25"/>
    <row r="333" s="12" customFormat="1" x14ac:dyDescent="0.25"/>
    <row r="334" s="12" customFormat="1" x14ac:dyDescent="0.25"/>
    <row r="335" s="12" customFormat="1" x14ac:dyDescent="0.25"/>
    <row r="336" s="12" customFormat="1" x14ac:dyDescent="0.25"/>
    <row r="337" s="12" customFormat="1" x14ac:dyDescent="0.25"/>
    <row r="338" s="12" customFormat="1" x14ac:dyDescent="0.25"/>
    <row r="339" s="12" customFormat="1" x14ac:dyDescent="0.25"/>
    <row r="340" s="12" customFormat="1" x14ac:dyDescent="0.25"/>
    <row r="341" s="12" customFormat="1" x14ac:dyDescent="0.25"/>
    <row r="342" s="12" customFormat="1" x14ac:dyDescent="0.25"/>
    <row r="343" s="12" customFormat="1" x14ac:dyDescent="0.25"/>
    <row r="344" s="12" customFormat="1" x14ac:dyDescent="0.25"/>
    <row r="345" s="12" customFormat="1" x14ac:dyDescent="0.25"/>
    <row r="346" s="12" customFormat="1" x14ac:dyDescent="0.25"/>
    <row r="347" s="12" customFormat="1" x14ac:dyDescent="0.25"/>
    <row r="348" s="12" customFormat="1" x14ac:dyDescent="0.25"/>
    <row r="349" s="12" customFormat="1" x14ac:dyDescent="0.25"/>
    <row r="350" s="12" customFormat="1" x14ac:dyDescent="0.25"/>
    <row r="351" s="12" customFormat="1" x14ac:dyDescent="0.25"/>
    <row r="352" s="12" customFormat="1" x14ac:dyDescent="0.25"/>
    <row r="353" s="12" customFormat="1" x14ac:dyDescent="0.25"/>
    <row r="354" s="12" customFormat="1" x14ac:dyDescent="0.25"/>
    <row r="355" s="12" customFormat="1" x14ac:dyDescent="0.25"/>
    <row r="356" s="12" customFormat="1" x14ac:dyDescent="0.25"/>
    <row r="357" s="12" customFormat="1" x14ac:dyDescent="0.25"/>
    <row r="358" s="12" customFormat="1" x14ac:dyDescent="0.25"/>
    <row r="359" s="12" customFormat="1" x14ac:dyDescent="0.25"/>
    <row r="360" s="12" customFormat="1" x14ac:dyDescent="0.25"/>
    <row r="361" s="12" customFormat="1" x14ac:dyDescent="0.25"/>
    <row r="362" s="12" customFormat="1" x14ac:dyDescent="0.25"/>
    <row r="363" s="12" customFormat="1" x14ac:dyDescent="0.25"/>
    <row r="364" s="12" customFormat="1" x14ac:dyDescent="0.25"/>
    <row r="365" s="12" customFormat="1" x14ac:dyDescent="0.25"/>
    <row r="366" s="12" customFormat="1" x14ac:dyDescent="0.25"/>
    <row r="367" s="12" customFormat="1" x14ac:dyDescent="0.25"/>
    <row r="368" s="12" customFormat="1" x14ac:dyDescent="0.25"/>
    <row r="369" s="12" customFormat="1" x14ac:dyDescent="0.25"/>
    <row r="370" s="12" customFormat="1" x14ac:dyDescent="0.25"/>
    <row r="371" s="12" customFormat="1" x14ac:dyDescent="0.25"/>
    <row r="372" s="12" customFormat="1" x14ac:dyDescent="0.25"/>
    <row r="373" s="12" customFormat="1" x14ac:dyDescent="0.25"/>
    <row r="374" s="12" customFormat="1" x14ac:dyDescent="0.25"/>
    <row r="375" s="12" customFormat="1" x14ac:dyDescent="0.25"/>
    <row r="376" s="12" customFormat="1" x14ac:dyDescent="0.25"/>
    <row r="377" s="12" customFormat="1" x14ac:dyDescent="0.25"/>
    <row r="378" s="12" customFormat="1" x14ac:dyDescent="0.25"/>
    <row r="379" s="12" customFormat="1" x14ac:dyDescent="0.25"/>
    <row r="380" s="12" customFormat="1" x14ac:dyDescent="0.25"/>
    <row r="381" s="12" customFormat="1" x14ac:dyDescent="0.25"/>
    <row r="382" s="12" customFormat="1" x14ac:dyDescent="0.25"/>
    <row r="383" s="12" customFormat="1" x14ac:dyDescent="0.25"/>
    <row r="384" s="12" customFormat="1" x14ac:dyDescent="0.25"/>
    <row r="385" s="12" customFormat="1" x14ac:dyDescent="0.25"/>
    <row r="386" s="12" customFormat="1" x14ac:dyDescent="0.25"/>
    <row r="387" s="12" customFormat="1" x14ac:dyDescent="0.25"/>
    <row r="388" s="12" customFormat="1" x14ac:dyDescent="0.25"/>
    <row r="389" s="12" customFormat="1" x14ac:dyDescent="0.25"/>
    <row r="390" s="12" customFormat="1" x14ac:dyDescent="0.25"/>
    <row r="391" s="12" customFormat="1" x14ac:dyDescent="0.25"/>
    <row r="392" s="12" customFormat="1" x14ac:dyDescent="0.25"/>
    <row r="393" s="12" customFormat="1" x14ac:dyDescent="0.25"/>
    <row r="394" s="12" customFormat="1" x14ac:dyDescent="0.25"/>
    <row r="395" s="12" customFormat="1" x14ac:dyDescent="0.25"/>
    <row r="396" s="12" customFormat="1" x14ac:dyDescent="0.25"/>
    <row r="397" s="12" customFormat="1" x14ac:dyDescent="0.25"/>
    <row r="398" s="12" customFormat="1" x14ac:dyDescent="0.25"/>
    <row r="399" s="12" customFormat="1" x14ac:dyDescent="0.25"/>
    <row r="400" s="12" customFormat="1" x14ac:dyDescent="0.25"/>
    <row r="401" s="12" customFormat="1" x14ac:dyDescent="0.25"/>
    <row r="402" s="12" customFormat="1" x14ac:dyDescent="0.25"/>
    <row r="403" s="12" customFormat="1" x14ac:dyDescent="0.25"/>
    <row r="404" s="12" customFormat="1" x14ac:dyDescent="0.25"/>
    <row r="405" s="12" customFormat="1" x14ac:dyDescent="0.25"/>
    <row r="406" s="12" customFormat="1" x14ac:dyDescent="0.25"/>
    <row r="407" s="12" customFormat="1" x14ac:dyDescent="0.25"/>
    <row r="408" s="12" customFormat="1" x14ac:dyDescent="0.25"/>
    <row r="409" s="12" customFormat="1" x14ac:dyDescent="0.25"/>
    <row r="410" s="12" customFormat="1" x14ac:dyDescent="0.25"/>
    <row r="411" s="12" customFormat="1" x14ac:dyDescent="0.25"/>
    <row r="412" s="12" customFormat="1" x14ac:dyDescent="0.25"/>
    <row r="413" s="12" customFormat="1" x14ac:dyDescent="0.25"/>
    <row r="414" s="12" customFormat="1" x14ac:dyDescent="0.25"/>
    <row r="415" s="12" customFormat="1" x14ac:dyDescent="0.25"/>
    <row r="416" s="12" customFormat="1" x14ac:dyDescent="0.25"/>
    <row r="417" s="12" customFormat="1" x14ac:dyDescent="0.25"/>
    <row r="418" s="12" customFormat="1" x14ac:dyDescent="0.25"/>
    <row r="419" s="12" customFormat="1" x14ac:dyDescent="0.25"/>
    <row r="420" s="12" customFormat="1" x14ac:dyDescent="0.25"/>
    <row r="421" s="12" customFormat="1" x14ac:dyDescent="0.25"/>
    <row r="422" s="12" customFormat="1" x14ac:dyDescent="0.25"/>
    <row r="423" s="12" customFormat="1" x14ac:dyDescent="0.25"/>
    <row r="424" s="12" customFormat="1" x14ac:dyDescent="0.25"/>
    <row r="425" s="12" customFormat="1" x14ac:dyDescent="0.25"/>
    <row r="426" s="12" customFormat="1" x14ac:dyDescent="0.25"/>
    <row r="427" s="12" customFormat="1" x14ac:dyDescent="0.25"/>
    <row r="428" s="12" customFormat="1" x14ac:dyDescent="0.25"/>
    <row r="429" s="12" customFormat="1" x14ac:dyDescent="0.25"/>
    <row r="430" s="12" customFormat="1" x14ac:dyDescent="0.25"/>
    <row r="431" s="12" customFormat="1" x14ac:dyDescent="0.25"/>
    <row r="432" s="12" customFormat="1" x14ac:dyDescent="0.25"/>
    <row r="433" s="12" customFormat="1" x14ac:dyDescent="0.25"/>
    <row r="434" s="12" customFormat="1" x14ac:dyDescent="0.25"/>
    <row r="435" s="12" customFormat="1" x14ac:dyDescent="0.25"/>
    <row r="436" s="12" customFormat="1" x14ac:dyDescent="0.25"/>
    <row r="437" s="12" customFormat="1" x14ac:dyDescent="0.25"/>
    <row r="438" s="12" customFormat="1" x14ac:dyDescent="0.25"/>
    <row r="439" s="12" customFormat="1" x14ac:dyDescent="0.25"/>
    <row r="440" s="12" customFormat="1" x14ac:dyDescent="0.25"/>
    <row r="441" s="12" customFormat="1" x14ac:dyDescent="0.25"/>
    <row r="442" s="12" customFormat="1" x14ac:dyDescent="0.25"/>
    <row r="443" s="12" customFormat="1" x14ac:dyDescent="0.25"/>
    <row r="444" s="12" customFormat="1" x14ac:dyDescent="0.25"/>
    <row r="445" s="12" customFormat="1" x14ac:dyDescent="0.25"/>
    <row r="446" s="12" customFormat="1" x14ac:dyDescent="0.25"/>
    <row r="447" s="12" customFormat="1" x14ac:dyDescent="0.25"/>
    <row r="448" s="12" customFormat="1" x14ac:dyDescent="0.25"/>
    <row r="449" s="12" customFormat="1" x14ac:dyDescent="0.25"/>
    <row r="450" s="12" customFormat="1" x14ac:dyDescent="0.25"/>
    <row r="451" s="12" customFormat="1" x14ac:dyDescent="0.25"/>
    <row r="452" s="12" customFormat="1" x14ac:dyDescent="0.25"/>
    <row r="453" s="12" customFormat="1" x14ac:dyDescent="0.25"/>
    <row r="454" s="12" customFormat="1" x14ac:dyDescent="0.25"/>
    <row r="455" s="12" customFormat="1" x14ac:dyDescent="0.25"/>
    <row r="456" s="12" customFormat="1" x14ac:dyDescent="0.25"/>
    <row r="457" s="12" customFormat="1" x14ac:dyDescent="0.25"/>
    <row r="458" s="12" customFormat="1" x14ac:dyDescent="0.25"/>
    <row r="459" s="12" customFormat="1" x14ac:dyDescent="0.25"/>
    <row r="460" s="12" customFormat="1" x14ac:dyDescent="0.25"/>
    <row r="461" s="12" customFormat="1" x14ac:dyDescent="0.25"/>
    <row r="462" s="12" customFormat="1" x14ac:dyDescent="0.25"/>
    <row r="463" s="12" customFormat="1" x14ac:dyDescent="0.25"/>
    <row r="464" s="12" customFormat="1" x14ac:dyDescent="0.25"/>
    <row r="465" s="12" customFormat="1" x14ac:dyDescent="0.25"/>
    <row r="466" s="12" customFormat="1" x14ac:dyDescent="0.25"/>
    <row r="467" s="12" customFormat="1" x14ac:dyDescent="0.25"/>
    <row r="468" s="12" customFormat="1" x14ac:dyDescent="0.25"/>
    <row r="469" s="12" customFormat="1" x14ac:dyDescent="0.25"/>
    <row r="470" s="12" customFormat="1" x14ac:dyDescent="0.25"/>
    <row r="471" s="12" customFormat="1" x14ac:dyDescent="0.25"/>
    <row r="472" s="12" customFormat="1" x14ac:dyDescent="0.25"/>
    <row r="473" s="12" customFormat="1" x14ac:dyDescent="0.25"/>
    <row r="474" s="12" customFormat="1" x14ac:dyDescent="0.25"/>
    <row r="475" s="12" customFormat="1" x14ac:dyDescent="0.25"/>
    <row r="476" s="12" customFormat="1" x14ac:dyDescent="0.25"/>
    <row r="477" s="12" customFormat="1" x14ac:dyDescent="0.25"/>
    <row r="478" s="12" customFormat="1" x14ac:dyDescent="0.25"/>
    <row r="479" s="12" customFormat="1" x14ac:dyDescent="0.25"/>
    <row r="480" s="12" customFormat="1" x14ac:dyDescent="0.25"/>
    <row r="481" spans="11:13" s="12" customFormat="1" x14ac:dyDescent="0.25"/>
    <row r="482" spans="11:13" s="12" customFormat="1" x14ac:dyDescent="0.25"/>
    <row r="483" spans="11:13" s="12" customFormat="1" x14ac:dyDescent="0.25"/>
    <row r="484" spans="11:13" s="12" customFormat="1" x14ac:dyDescent="0.25"/>
    <row r="485" spans="11:13" s="12" customFormat="1" x14ac:dyDescent="0.25"/>
    <row r="486" spans="11:13" s="12" customFormat="1" x14ac:dyDescent="0.25"/>
    <row r="487" spans="11:13" s="12" customFormat="1" x14ac:dyDescent="0.25"/>
    <row r="488" spans="11:13" s="12" customFormat="1" x14ac:dyDescent="0.25"/>
    <row r="489" spans="11:13" s="12" customFormat="1" x14ac:dyDescent="0.25"/>
    <row r="490" spans="11:13" s="12" customFormat="1" x14ac:dyDescent="0.25"/>
    <row r="491" spans="11:13" s="12" customFormat="1" x14ac:dyDescent="0.25">
      <c r="K491" s="93"/>
      <c r="L491" s="93"/>
      <c r="M491" s="93"/>
    </row>
    <row r="492" spans="11:13" s="12" customFormat="1" x14ac:dyDescent="0.25">
      <c r="K492" s="93"/>
      <c r="L492" s="93"/>
      <c r="M492" s="93"/>
    </row>
  </sheetData>
  <sheetProtection selectLockedCells="1"/>
  <mergeCells count="3">
    <mergeCell ref="B20:D20"/>
    <mergeCell ref="A2:T3"/>
    <mergeCell ref="B1:C1"/>
  </mergeCells>
  <conditionalFormatting sqref="D5:D8">
    <cfRule type="cellIs" dxfId="162" priority="11" operator="equal">
      <formula>"Not Applicable"</formula>
    </cfRule>
    <cfRule type="cellIs" dxfId="161" priority="12" operator="equal">
      <formula>"Not Started"</formula>
    </cfRule>
    <cfRule type="cellIs" dxfId="160" priority="13" operator="equal">
      <formula>"Low level of progress "</formula>
    </cfRule>
    <cfRule type="cellIs" dxfId="159" priority="14" operator="equal">
      <formula>"Significant Progress"</formula>
    </cfRule>
    <cfRule type="cellIs" dxfId="158" priority="15" operator="equal">
      <formula>"Area of Excellence"</formula>
    </cfRule>
  </conditionalFormatting>
  <conditionalFormatting sqref="D10:D13">
    <cfRule type="cellIs" dxfId="157" priority="6" operator="equal">
      <formula>"Not Applicable"</formula>
    </cfRule>
    <cfRule type="cellIs" dxfId="156" priority="7" operator="equal">
      <formula>"Not Started"</formula>
    </cfRule>
    <cfRule type="cellIs" dxfId="155" priority="8" operator="equal">
      <formula>"Low level of progress "</formula>
    </cfRule>
    <cfRule type="cellIs" dxfId="154" priority="9" operator="equal">
      <formula>"Significant Progress"</formula>
    </cfRule>
    <cfRule type="cellIs" dxfId="153" priority="10" operator="equal">
      <formula>"Area of Excellence"</formula>
    </cfRule>
  </conditionalFormatting>
  <conditionalFormatting sqref="D15:D18">
    <cfRule type="cellIs" dxfId="152" priority="1" operator="equal">
      <formula>"Not Applicable"</formula>
    </cfRule>
    <cfRule type="cellIs" dxfId="151" priority="2" operator="equal">
      <formula>"Not Started"</formula>
    </cfRule>
    <cfRule type="cellIs" dxfId="150" priority="3" operator="equal">
      <formula>"Low level of progress "</formula>
    </cfRule>
    <cfRule type="cellIs" dxfId="149" priority="4" operator="equal">
      <formula>"Significant Progress"</formula>
    </cfRule>
    <cfRule type="cellIs" dxfId="148" priority="5" operator="equal">
      <formula>"Area of Excellence"</formula>
    </cfRule>
  </conditionalFormatting>
  <pageMargins left="0.7" right="0.7" top="0.75" bottom="0.75" header="0.3" footer="0.3"/>
  <pageSetup paperSize="9" scale="37"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1858D1A-5F31-4A47-87E1-0CFF764CBDB3}">
          <x14:formula1>
            <xm:f>'Data and Calculations'!$B$3:$B$7</xm:f>
          </x14:formula1>
          <xm:sqref>D10:D13 D5:D8 D15:D18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68592"/>
    <pageSetUpPr fitToPage="1"/>
  </sheetPr>
  <dimension ref="A1:CD195"/>
  <sheetViews>
    <sheetView topLeftCell="B6" zoomScale="80" zoomScaleNormal="80" workbookViewId="0">
      <selection activeCell="C6" sqref="C6"/>
    </sheetView>
  </sheetViews>
  <sheetFormatPr defaultColWidth="9.140625" defaultRowHeight="14.25" x14ac:dyDescent="0.25"/>
  <cols>
    <col min="1" max="1" width="17.7109375" style="2" hidden="1" customWidth="1"/>
    <col min="2" max="2" width="75.85546875" style="3" customWidth="1"/>
    <col min="3" max="3" width="122.7109375" style="3" customWidth="1"/>
    <col min="4" max="4" width="23.7109375" style="3" customWidth="1"/>
    <col min="5" max="5" width="35.140625" style="3" customWidth="1"/>
    <col min="6" max="8" width="39.28515625" style="3" customWidth="1"/>
    <col min="9" max="9" width="49" style="20" customWidth="1"/>
    <col min="10" max="10" width="0.140625" style="20" customWidth="1"/>
    <col min="11" max="35" width="9.140625" style="20"/>
    <col min="36" max="36" width="9.140625" style="29"/>
    <col min="37" max="82" width="9.140625" style="6"/>
    <col min="83" max="16384" width="9.140625" style="3"/>
  </cols>
  <sheetData>
    <row r="1" spans="1:82" ht="31.5" customHeight="1" x14ac:dyDescent="0.25">
      <c r="A1" s="5"/>
      <c r="B1" s="254" t="s">
        <v>80</v>
      </c>
      <c r="C1" s="254"/>
      <c r="D1" s="215"/>
      <c r="E1" s="92"/>
      <c r="F1" s="92"/>
      <c r="G1" s="92"/>
      <c r="H1" s="92"/>
      <c r="I1" s="27"/>
      <c r="J1" s="6"/>
      <c r="K1" s="6"/>
      <c r="L1" s="6"/>
      <c r="M1" s="6"/>
      <c r="N1" s="6"/>
      <c r="O1" s="6"/>
      <c r="P1" s="6"/>
      <c r="Q1" s="6"/>
      <c r="R1" s="6"/>
      <c r="S1" s="6"/>
      <c r="T1" s="6"/>
      <c r="U1" s="6"/>
      <c r="V1" s="6"/>
      <c r="W1" s="6"/>
      <c r="X1" s="6"/>
      <c r="Y1" s="6"/>
      <c r="Z1" s="6"/>
      <c r="AA1" s="6"/>
      <c r="AB1" s="6"/>
      <c r="AC1" s="6"/>
      <c r="AD1" s="6"/>
      <c r="AE1" s="6"/>
      <c r="AF1" s="6"/>
      <c r="AG1" s="6"/>
      <c r="AH1" s="6"/>
      <c r="AI1" s="6"/>
      <c r="AJ1" s="6"/>
    </row>
    <row r="2" spans="1:82" x14ac:dyDescent="0.25">
      <c r="A2" s="252"/>
      <c r="B2" s="253"/>
      <c r="C2" s="253"/>
      <c r="D2" s="253"/>
      <c r="E2" s="253"/>
      <c r="F2" s="253"/>
      <c r="G2" s="253"/>
      <c r="H2" s="253"/>
      <c r="I2" s="253"/>
      <c r="J2" s="6"/>
      <c r="K2" s="6"/>
      <c r="L2" s="6"/>
      <c r="M2" s="6"/>
      <c r="N2" s="6"/>
      <c r="O2" s="6"/>
      <c r="P2" s="6"/>
      <c r="Q2" s="6"/>
      <c r="R2" s="6"/>
      <c r="S2" s="6"/>
      <c r="T2" s="6"/>
      <c r="U2" s="6"/>
      <c r="V2" s="6"/>
      <c r="W2" s="6"/>
      <c r="X2" s="6"/>
      <c r="Y2" s="6"/>
      <c r="Z2" s="6"/>
      <c r="AA2" s="6"/>
      <c r="AB2" s="6"/>
      <c r="AC2" s="6"/>
      <c r="AD2" s="6"/>
      <c r="AE2" s="6"/>
      <c r="AF2" s="6"/>
      <c r="AG2" s="6"/>
      <c r="AH2" s="6"/>
      <c r="AI2" s="6"/>
      <c r="AJ2" s="6"/>
    </row>
    <row r="3" spans="1:82" x14ac:dyDescent="0.25">
      <c r="A3" s="49"/>
      <c r="B3" s="49"/>
      <c r="C3" s="49"/>
      <c r="D3" s="49"/>
      <c r="E3" s="49"/>
      <c r="F3" s="49"/>
      <c r="G3" s="49"/>
      <c r="H3" s="49"/>
      <c r="I3" s="49"/>
      <c r="J3" s="6"/>
      <c r="K3" s="6"/>
      <c r="L3" s="6"/>
      <c r="M3" s="6"/>
      <c r="N3" s="6"/>
      <c r="O3" s="6"/>
      <c r="P3" s="6"/>
      <c r="Q3" s="6"/>
      <c r="R3" s="6"/>
      <c r="S3" s="6"/>
      <c r="T3" s="6"/>
      <c r="U3" s="6"/>
      <c r="V3" s="6"/>
      <c r="W3" s="6"/>
      <c r="X3" s="6"/>
      <c r="Y3" s="6"/>
      <c r="Z3" s="6"/>
      <c r="AA3" s="6"/>
      <c r="AB3" s="6"/>
      <c r="AC3" s="6"/>
      <c r="AD3" s="6"/>
      <c r="AE3" s="6"/>
      <c r="AF3" s="6"/>
      <c r="AG3" s="6"/>
      <c r="AH3" s="6"/>
      <c r="AI3" s="6"/>
      <c r="AJ3" s="6"/>
    </row>
    <row r="4" spans="1:82" s="4" customFormat="1" ht="15" x14ac:dyDescent="0.25">
      <c r="A4" s="8"/>
      <c r="B4" s="183" t="s">
        <v>137</v>
      </c>
      <c r="C4" s="183" t="s">
        <v>9</v>
      </c>
      <c r="D4" s="183" t="s">
        <v>35</v>
      </c>
      <c r="E4" s="183" t="s">
        <v>11</v>
      </c>
      <c r="F4" s="183" t="s">
        <v>12</v>
      </c>
      <c r="G4" s="183" t="s">
        <v>13</v>
      </c>
      <c r="H4" s="183" t="s">
        <v>14</v>
      </c>
      <c r="I4" s="183" t="s">
        <v>15</v>
      </c>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row>
    <row r="5" spans="1:82" ht="383.25" customHeight="1" x14ac:dyDescent="0.25">
      <c r="A5" s="115" t="s">
        <v>31</v>
      </c>
      <c r="B5" s="168" t="s">
        <v>81</v>
      </c>
      <c r="C5" s="171" t="s">
        <v>126</v>
      </c>
      <c r="D5" s="155" t="s">
        <v>17</v>
      </c>
      <c r="E5" s="188"/>
      <c r="F5" s="188"/>
      <c r="G5" s="188"/>
      <c r="H5" s="188"/>
      <c r="I5" s="188"/>
      <c r="J5" s="6"/>
      <c r="K5" s="6"/>
      <c r="L5" s="6"/>
      <c r="M5" s="6"/>
      <c r="N5" s="6"/>
      <c r="O5" s="6"/>
      <c r="P5" s="6"/>
      <c r="Q5" s="6"/>
      <c r="R5" s="6"/>
      <c r="S5" s="6"/>
      <c r="T5" s="6"/>
      <c r="U5" s="6"/>
      <c r="V5" s="6"/>
      <c r="W5" s="6"/>
      <c r="X5" s="6"/>
      <c r="Y5" s="6"/>
      <c r="Z5" s="6"/>
      <c r="AA5" s="6"/>
      <c r="AB5" s="6"/>
      <c r="AC5" s="6"/>
      <c r="AD5" s="6"/>
      <c r="AE5" s="6"/>
      <c r="AF5" s="6"/>
      <c r="AG5" s="6"/>
      <c r="AH5" s="6"/>
      <c r="AI5" s="6"/>
      <c r="AJ5" s="6"/>
    </row>
    <row r="6" spans="1:82" ht="162.75" customHeight="1" x14ac:dyDescent="0.25">
      <c r="A6" s="115" t="s">
        <v>31</v>
      </c>
      <c r="B6" s="199" t="s">
        <v>82</v>
      </c>
      <c r="C6" s="202" t="s">
        <v>127</v>
      </c>
      <c r="D6" s="155" t="s">
        <v>17</v>
      </c>
      <c r="E6" s="189"/>
      <c r="F6" s="189"/>
      <c r="G6" s="189"/>
      <c r="H6" s="189"/>
      <c r="I6" s="189"/>
      <c r="J6" s="6"/>
      <c r="K6" s="6"/>
      <c r="L6" s="6"/>
      <c r="M6" s="6"/>
      <c r="N6" s="6"/>
      <c r="O6" s="6"/>
      <c r="P6" s="6"/>
      <c r="Q6" s="6"/>
      <c r="R6" s="6"/>
      <c r="S6" s="6"/>
      <c r="T6" s="6"/>
      <c r="U6" s="6"/>
      <c r="V6" s="6"/>
      <c r="W6" s="6"/>
      <c r="X6" s="6"/>
      <c r="Y6" s="6"/>
      <c r="Z6" s="6"/>
      <c r="AA6" s="6"/>
      <c r="AB6" s="6"/>
      <c r="AC6" s="6"/>
      <c r="AD6" s="6"/>
      <c r="AE6" s="6"/>
      <c r="AF6" s="6"/>
      <c r="AG6" s="6"/>
      <c r="AH6" s="6"/>
      <c r="AI6" s="6"/>
      <c r="AJ6" s="6"/>
    </row>
    <row r="7" spans="1:82" ht="69.75" customHeight="1" x14ac:dyDescent="0.25">
      <c r="A7" s="115" t="s">
        <v>31</v>
      </c>
      <c r="B7" s="168" t="s">
        <v>83</v>
      </c>
      <c r="C7" s="171" t="s">
        <v>128</v>
      </c>
      <c r="D7" s="155" t="s">
        <v>17</v>
      </c>
      <c r="E7" s="188"/>
      <c r="F7" s="188"/>
      <c r="G7" s="188"/>
      <c r="H7" s="188"/>
      <c r="I7" s="188"/>
      <c r="J7" s="6"/>
      <c r="K7" s="6"/>
      <c r="L7" s="6"/>
      <c r="M7" s="6"/>
      <c r="N7" s="6"/>
      <c r="O7" s="6"/>
      <c r="P7" s="6"/>
      <c r="Q7" s="6"/>
      <c r="R7" s="6"/>
      <c r="S7" s="6"/>
      <c r="T7" s="6"/>
      <c r="U7" s="6"/>
      <c r="V7" s="6"/>
      <c r="W7" s="6"/>
      <c r="X7" s="6"/>
      <c r="Y7" s="6"/>
      <c r="Z7" s="6"/>
      <c r="AA7" s="6"/>
      <c r="AB7" s="6"/>
      <c r="AC7" s="6"/>
      <c r="AD7" s="6"/>
      <c r="AE7" s="6"/>
      <c r="AF7" s="6"/>
      <c r="AG7" s="6"/>
      <c r="AH7" s="6"/>
      <c r="AI7" s="6"/>
      <c r="AJ7" s="6"/>
    </row>
    <row r="8" spans="1:82" ht="74.25" customHeight="1" x14ac:dyDescent="0.25">
      <c r="A8" s="115"/>
      <c r="B8" s="157" t="s">
        <v>104</v>
      </c>
      <c r="C8" s="170" t="s">
        <v>105</v>
      </c>
      <c r="D8" s="155" t="s">
        <v>17</v>
      </c>
      <c r="E8" s="188"/>
      <c r="F8" s="188"/>
      <c r="G8" s="188"/>
      <c r="H8" s="188"/>
      <c r="I8" s="188"/>
      <c r="J8" s="6"/>
      <c r="K8" s="6"/>
      <c r="L8" s="6"/>
      <c r="M8" s="6"/>
      <c r="N8" s="6"/>
      <c r="O8" s="6"/>
      <c r="P8" s="6"/>
      <c r="Q8" s="6"/>
      <c r="R8" s="6"/>
      <c r="S8" s="6"/>
      <c r="T8" s="6"/>
      <c r="U8" s="6"/>
      <c r="V8" s="6"/>
      <c r="W8" s="6"/>
      <c r="X8" s="6"/>
      <c r="Y8" s="6"/>
      <c r="Z8" s="6"/>
      <c r="AA8" s="6"/>
      <c r="AB8" s="6"/>
      <c r="AC8" s="6"/>
      <c r="AD8" s="6"/>
      <c r="AE8" s="6"/>
      <c r="AF8" s="6"/>
      <c r="AG8" s="6"/>
      <c r="AH8" s="6"/>
      <c r="AI8" s="6"/>
      <c r="AJ8" s="6"/>
    </row>
    <row r="9" spans="1:82" ht="217.5" customHeight="1" x14ac:dyDescent="0.25">
      <c r="A9" s="115" t="s">
        <v>31</v>
      </c>
      <c r="B9" s="199" t="s">
        <v>166</v>
      </c>
      <c r="C9" s="173" t="s">
        <v>150</v>
      </c>
      <c r="D9" s="155" t="s">
        <v>17</v>
      </c>
      <c r="E9" s="189"/>
      <c r="F9" s="189"/>
      <c r="G9" s="189"/>
      <c r="H9" s="189"/>
      <c r="I9" s="189"/>
      <c r="J9" s="6"/>
      <c r="K9" s="6"/>
      <c r="L9" s="6"/>
      <c r="M9" s="6"/>
      <c r="N9" s="6"/>
      <c r="O9" s="6"/>
      <c r="P9" s="6"/>
      <c r="Q9" s="6"/>
      <c r="R9" s="6"/>
      <c r="S9" s="6"/>
      <c r="T9" s="6"/>
      <c r="U9" s="6"/>
      <c r="V9" s="6"/>
      <c r="W9" s="6"/>
      <c r="X9" s="6"/>
      <c r="Y9" s="6"/>
      <c r="Z9" s="6"/>
      <c r="AA9" s="6"/>
      <c r="AB9" s="6"/>
      <c r="AC9" s="6"/>
      <c r="AD9" s="6"/>
      <c r="AE9" s="6"/>
      <c r="AF9" s="6"/>
      <c r="AG9" s="6"/>
      <c r="AH9" s="6"/>
      <c r="AI9" s="6"/>
      <c r="AJ9" s="6"/>
    </row>
    <row r="10" spans="1:82" s="6" customFormat="1" ht="52.5" hidden="1" customHeight="1" x14ac:dyDescent="0.25">
      <c r="A10" s="12"/>
      <c r="B10" s="190" t="s">
        <v>8</v>
      </c>
      <c r="C10" s="179" t="s">
        <v>9</v>
      </c>
      <c r="D10" s="178" t="s">
        <v>10</v>
      </c>
      <c r="E10" s="152" t="s">
        <v>11</v>
      </c>
      <c r="F10" s="152" t="s">
        <v>12</v>
      </c>
      <c r="G10" s="152" t="s">
        <v>13</v>
      </c>
      <c r="H10" s="152" t="s">
        <v>14</v>
      </c>
      <c r="I10" s="152" t="s">
        <v>15</v>
      </c>
      <c r="J10" s="28"/>
      <c r="K10" s="28"/>
      <c r="L10" s="28"/>
    </row>
    <row r="11" spans="1:82" s="6" customFormat="1" ht="146.25" customHeight="1" x14ac:dyDescent="0.25">
      <c r="A11" s="115" t="s">
        <v>31</v>
      </c>
      <c r="B11" s="168" t="s">
        <v>84</v>
      </c>
      <c r="C11" s="171" t="s">
        <v>129</v>
      </c>
      <c r="D11" s="155" t="s">
        <v>17</v>
      </c>
      <c r="E11" s="191"/>
      <c r="F11" s="191"/>
      <c r="G11" s="191"/>
      <c r="H11" s="191"/>
      <c r="I11" s="191"/>
      <c r="J11" s="28"/>
      <c r="K11" s="28"/>
      <c r="L11" s="28"/>
    </row>
    <row r="12" spans="1:82" s="6" customFormat="1" ht="114.75" customHeight="1" x14ac:dyDescent="0.25">
      <c r="A12" s="115" t="s">
        <v>31</v>
      </c>
      <c r="B12" s="157" t="s">
        <v>85</v>
      </c>
      <c r="C12" s="170" t="s">
        <v>149</v>
      </c>
      <c r="D12" s="155" t="s">
        <v>17</v>
      </c>
      <c r="E12" s="192"/>
      <c r="F12" s="192"/>
      <c r="G12" s="192"/>
      <c r="H12" s="192"/>
      <c r="I12" s="192"/>
      <c r="J12" s="28"/>
      <c r="K12" s="28"/>
      <c r="L12" s="28"/>
    </row>
    <row r="13" spans="1:82" s="6" customFormat="1" ht="198.75" customHeight="1" x14ac:dyDescent="0.25">
      <c r="A13" s="115" t="s">
        <v>31</v>
      </c>
      <c r="B13" s="168" t="s">
        <v>130</v>
      </c>
      <c r="C13" s="171" t="s">
        <v>132</v>
      </c>
      <c r="D13" s="155" t="s">
        <v>17</v>
      </c>
      <c r="E13" s="193"/>
      <c r="F13" s="193"/>
      <c r="G13" s="193"/>
      <c r="H13" s="193"/>
      <c r="I13" s="193"/>
      <c r="J13" s="28"/>
      <c r="K13" s="28"/>
      <c r="L13" s="28"/>
    </row>
    <row r="14" spans="1:82" s="6" customFormat="1" ht="102.75" customHeight="1" x14ac:dyDescent="0.25">
      <c r="A14" s="115" t="s">
        <v>31</v>
      </c>
      <c r="B14" s="157" t="s">
        <v>131</v>
      </c>
      <c r="C14" s="170" t="s">
        <v>133</v>
      </c>
      <c r="D14" s="155" t="s">
        <v>17</v>
      </c>
      <c r="E14" s="192"/>
      <c r="F14" s="192"/>
      <c r="G14" s="192"/>
      <c r="H14" s="192"/>
      <c r="I14" s="192"/>
      <c r="J14" s="28"/>
      <c r="K14" s="28"/>
      <c r="L14" s="28"/>
    </row>
    <row r="15" spans="1:82" s="6" customFormat="1" ht="15" hidden="1" x14ac:dyDescent="0.25">
      <c r="B15" s="187" t="s">
        <v>8</v>
      </c>
      <c r="C15" s="181" t="s">
        <v>9</v>
      </c>
      <c r="D15" s="95" t="s">
        <v>10</v>
      </c>
      <c r="E15" s="95" t="s">
        <v>11</v>
      </c>
      <c r="F15" s="95" t="s">
        <v>12</v>
      </c>
      <c r="G15" s="95" t="s">
        <v>13</v>
      </c>
      <c r="H15" s="95" t="s">
        <v>14</v>
      </c>
      <c r="I15" s="95" t="s">
        <v>15</v>
      </c>
      <c r="J15" s="28"/>
      <c r="K15" s="28"/>
      <c r="L15" s="28"/>
    </row>
    <row r="16" spans="1:82" s="6" customFormat="1" ht="71.45" hidden="1" customHeight="1" x14ac:dyDescent="0.25">
      <c r="A16" s="6" t="s">
        <v>27</v>
      </c>
      <c r="B16" s="127"/>
      <c r="C16" s="145"/>
      <c r="D16" s="94" t="s">
        <v>19</v>
      </c>
      <c r="E16" s="28"/>
      <c r="F16" s="28"/>
      <c r="G16" s="28"/>
      <c r="H16" s="28"/>
      <c r="I16" s="28"/>
      <c r="J16" s="28"/>
      <c r="K16" s="28"/>
      <c r="L16" s="28"/>
    </row>
    <row r="17" spans="1:12" s="6" customFormat="1" ht="39.6" hidden="1" customHeight="1" x14ac:dyDescent="0.25">
      <c r="A17" s="6" t="s">
        <v>27</v>
      </c>
      <c r="B17" s="126"/>
      <c r="C17" s="133"/>
      <c r="D17" s="94" t="s">
        <v>19</v>
      </c>
      <c r="E17" s="76"/>
      <c r="F17" s="76"/>
      <c r="G17" s="76"/>
      <c r="H17" s="76"/>
      <c r="I17" s="76"/>
      <c r="J17" s="28"/>
      <c r="K17" s="28"/>
      <c r="L17" s="28"/>
    </row>
    <row r="18" spans="1:12" s="6" customFormat="1" ht="35.450000000000003" hidden="1" customHeight="1" x14ac:dyDescent="0.25">
      <c r="A18" s="6" t="s">
        <v>27</v>
      </c>
      <c r="B18" s="131"/>
      <c r="C18" s="132"/>
      <c r="D18" s="94" t="s">
        <v>19</v>
      </c>
      <c r="E18" s="28"/>
      <c r="F18" s="28"/>
      <c r="G18" s="28"/>
      <c r="H18" s="28"/>
      <c r="I18" s="28"/>
      <c r="J18" s="28"/>
      <c r="K18" s="28"/>
      <c r="L18" s="28"/>
    </row>
    <row r="19" spans="1:12" s="6" customFormat="1" ht="48" hidden="1" customHeight="1" x14ac:dyDescent="0.25">
      <c r="A19" s="6" t="s">
        <v>27</v>
      </c>
      <c r="B19" s="126"/>
      <c r="C19" s="135"/>
      <c r="D19" s="94" t="s">
        <v>19</v>
      </c>
      <c r="E19" s="76"/>
      <c r="F19" s="76"/>
      <c r="G19" s="76"/>
      <c r="H19" s="76"/>
      <c r="I19" s="76"/>
      <c r="J19" s="28"/>
      <c r="K19" s="28"/>
      <c r="L19" s="28"/>
    </row>
    <row r="20" spans="1:12" s="6" customFormat="1" ht="34.15" hidden="1" customHeight="1" x14ac:dyDescent="0.25">
      <c r="A20" s="6" t="s">
        <v>31</v>
      </c>
      <c r="B20" s="127"/>
      <c r="C20" s="146"/>
      <c r="D20" s="94" t="s">
        <v>19</v>
      </c>
      <c r="E20" s="116"/>
      <c r="F20" s="116"/>
      <c r="G20" s="116"/>
      <c r="H20" s="116"/>
      <c r="I20" s="116"/>
      <c r="J20" s="28"/>
      <c r="K20" s="28"/>
      <c r="L20" s="28"/>
    </row>
    <row r="21" spans="1:12" s="6" customFormat="1" ht="15" x14ac:dyDescent="0.25">
      <c r="B21" s="251" t="s">
        <v>55</v>
      </c>
      <c r="C21" s="244"/>
      <c r="D21" s="245"/>
      <c r="E21" s="28"/>
      <c r="F21" s="28"/>
      <c r="G21" s="28"/>
      <c r="H21" s="28"/>
      <c r="I21" s="28"/>
      <c r="J21" s="28"/>
      <c r="K21" s="28"/>
      <c r="L21" s="28"/>
    </row>
    <row r="22" spans="1:12" s="6" customFormat="1" ht="15" x14ac:dyDescent="0.25">
      <c r="B22" s="98"/>
      <c r="C22" s="46"/>
      <c r="D22" s="99"/>
      <c r="E22" s="28"/>
      <c r="F22" s="28"/>
      <c r="G22" s="28"/>
      <c r="H22" s="28"/>
      <c r="I22" s="28"/>
      <c r="J22" s="28"/>
      <c r="K22" s="28"/>
      <c r="L22" s="28"/>
    </row>
    <row r="23" spans="1:12" s="6" customFormat="1" ht="15" x14ac:dyDescent="0.25">
      <c r="B23" s="98"/>
      <c r="C23" s="46"/>
      <c r="D23" s="99"/>
      <c r="E23" s="28"/>
      <c r="F23" s="28"/>
      <c r="G23" s="28"/>
      <c r="H23" s="28"/>
      <c r="I23" s="28"/>
      <c r="J23" s="28"/>
      <c r="K23" s="28"/>
      <c r="L23" s="28"/>
    </row>
    <row r="24" spans="1:12" s="6" customFormat="1" ht="15" x14ac:dyDescent="0.25">
      <c r="B24" s="98"/>
      <c r="C24" s="46"/>
      <c r="D24" s="99"/>
      <c r="E24" s="28"/>
      <c r="F24" s="28"/>
      <c r="G24" s="28"/>
      <c r="H24" s="28"/>
      <c r="I24" s="28"/>
      <c r="J24" s="28"/>
      <c r="K24" s="28"/>
      <c r="L24" s="28"/>
    </row>
    <row r="25" spans="1:12" s="6" customFormat="1" ht="15" x14ac:dyDescent="0.25">
      <c r="B25" s="98"/>
      <c r="C25" s="46"/>
      <c r="D25" s="99"/>
      <c r="E25" s="28"/>
      <c r="F25" s="28"/>
      <c r="G25" s="28"/>
      <c r="H25" s="28"/>
      <c r="I25" s="28"/>
      <c r="J25" s="28"/>
      <c r="K25" s="28"/>
      <c r="L25" s="28"/>
    </row>
    <row r="26" spans="1:12" s="6" customFormat="1" ht="15" x14ac:dyDescent="0.25">
      <c r="B26" s="98"/>
      <c r="C26" s="46"/>
      <c r="D26" s="99"/>
      <c r="E26" s="28"/>
      <c r="F26" s="28"/>
      <c r="G26" s="28"/>
      <c r="H26" s="28"/>
      <c r="I26" s="28"/>
      <c r="J26" s="28"/>
      <c r="K26" s="28"/>
      <c r="L26" s="28"/>
    </row>
    <row r="27" spans="1:12" s="6" customFormat="1" ht="15" x14ac:dyDescent="0.25">
      <c r="B27" s="98"/>
      <c r="C27" s="46"/>
      <c r="D27" s="99"/>
      <c r="E27" s="28"/>
      <c r="F27" s="28"/>
      <c r="G27" s="28"/>
      <c r="H27" s="28"/>
      <c r="I27" s="28"/>
      <c r="J27" s="28"/>
      <c r="K27" s="28"/>
      <c r="L27" s="28"/>
    </row>
    <row r="28" spans="1:12" s="6" customFormat="1" ht="15" x14ac:dyDescent="0.25">
      <c r="B28" s="98"/>
      <c r="C28" s="46"/>
      <c r="D28" s="99"/>
      <c r="E28" s="28"/>
      <c r="F28" s="28"/>
      <c r="G28" s="28"/>
      <c r="H28" s="28"/>
      <c r="I28" s="28"/>
      <c r="J28" s="28"/>
      <c r="K28" s="28"/>
      <c r="L28" s="28"/>
    </row>
    <row r="29" spans="1:12" s="6" customFormat="1" ht="15" x14ac:dyDescent="0.25">
      <c r="B29" s="98"/>
      <c r="C29" s="46"/>
      <c r="D29" s="99"/>
      <c r="E29" s="28"/>
      <c r="F29" s="28"/>
      <c r="G29" s="28"/>
      <c r="H29" s="28"/>
      <c r="I29" s="28"/>
      <c r="J29" s="28"/>
      <c r="K29" s="28"/>
      <c r="L29" s="28"/>
    </row>
    <row r="30" spans="1:12" s="6" customFormat="1" ht="15" x14ac:dyDescent="0.25">
      <c r="B30" s="98"/>
      <c r="C30" s="46"/>
      <c r="D30" s="99"/>
      <c r="E30" s="28"/>
      <c r="F30" s="28"/>
      <c r="G30" s="28"/>
      <c r="H30" s="28"/>
      <c r="I30" s="28"/>
      <c r="J30" s="28"/>
      <c r="K30" s="28"/>
      <c r="L30" s="28"/>
    </row>
    <row r="31" spans="1:12" s="6" customFormat="1" ht="15" x14ac:dyDescent="0.25">
      <c r="B31" s="98"/>
      <c r="C31" s="46"/>
      <c r="D31" s="99"/>
      <c r="E31" s="28"/>
      <c r="F31" s="28"/>
      <c r="G31" s="28"/>
      <c r="H31" s="28"/>
      <c r="I31" s="28"/>
      <c r="J31" s="28"/>
      <c r="K31" s="28"/>
      <c r="L31" s="28"/>
    </row>
    <row r="32" spans="1:12" s="6" customFormat="1" ht="15" x14ac:dyDescent="0.25">
      <c r="B32" s="98"/>
      <c r="C32" s="46"/>
      <c r="D32" s="99"/>
      <c r="E32" s="28"/>
      <c r="F32" s="28"/>
      <c r="G32" s="28"/>
      <c r="H32" s="28"/>
      <c r="I32" s="28"/>
      <c r="J32" s="28"/>
      <c r="K32" s="28"/>
      <c r="L32" s="28"/>
    </row>
    <row r="33" spans="2:12" s="6" customFormat="1" x14ac:dyDescent="0.25">
      <c r="B33" s="216"/>
      <c r="C33" s="28"/>
      <c r="D33" s="217"/>
      <c r="E33" s="28"/>
      <c r="F33" s="28"/>
      <c r="G33" s="28"/>
      <c r="H33" s="28"/>
      <c r="I33" s="28"/>
      <c r="J33" s="28"/>
      <c r="K33" s="28"/>
      <c r="L33" s="28"/>
    </row>
    <row r="34" spans="2:12" s="6" customFormat="1" x14ac:dyDescent="0.25">
      <c r="B34" s="216"/>
      <c r="C34" s="28"/>
      <c r="D34" s="217"/>
      <c r="E34" s="28"/>
      <c r="F34" s="28"/>
      <c r="G34" s="28"/>
      <c r="H34" s="28"/>
      <c r="I34" s="28"/>
      <c r="J34" s="28"/>
      <c r="K34" s="28"/>
      <c r="L34" s="28"/>
    </row>
    <row r="35" spans="2:12" s="6" customFormat="1" x14ac:dyDescent="0.25">
      <c r="B35" s="216"/>
      <c r="C35" s="28"/>
      <c r="D35" s="217"/>
      <c r="E35" s="28"/>
      <c r="F35" s="28"/>
      <c r="G35" s="28"/>
      <c r="H35" s="28"/>
      <c r="I35" s="28"/>
      <c r="J35" s="28"/>
      <c r="K35" s="28"/>
      <c r="L35" s="28"/>
    </row>
    <row r="36" spans="2:12" s="6" customFormat="1" x14ac:dyDescent="0.25">
      <c r="B36" s="218"/>
      <c r="C36" s="219"/>
      <c r="D36" s="220"/>
      <c r="E36" s="28"/>
      <c r="F36" s="28"/>
      <c r="G36" s="28"/>
      <c r="H36" s="28"/>
      <c r="I36" s="28"/>
      <c r="J36" s="28"/>
      <c r="K36" s="28"/>
      <c r="L36" s="28"/>
    </row>
    <row r="37" spans="2:12" s="6" customFormat="1" x14ac:dyDescent="0.25">
      <c r="B37" s="28"/>
      <c r="C37" s="28"/>
      <c r="D37" s="28"/>
      <c r="E37" s="28"/>
      <c r="F37" s="28"/>
      <c r="G37" s="28"/>
      <c r="H37" s="28"/>
      <c r="I37" s="28"/>
      <c r="J37" s="28"/>
      <c r="K37" s="28"/>
      <c r="L37" s="28"/>
    </row>
    <row r="38" spans="2:12" s="6" customFormat="1" x14ac:dyDescent="0.25">
      <c r="B38" s="28"/>
      <c r="C38" s="28"/>
      <c r="D38" s="28"/>
      <c r="E38" s="28"/>
      <c r="F38" s="28"/>
      <c r="G38" s="28"/>
      <c r="H38" s="28"/>
      <c r="I38" s="28"/>
      <c r="J38" s="28"/>
      <c r="K38" s="28"/>
      <c r="L38" s="28"/>
    </row>
    <row r="39" spans="2:12" s="6" customFormat="1" x14ac:dyDescent="0.25">
      <c r="B39" s="28"/>
      <c r="C39" s="28"/>
      <c r="D39" s="28"/>
      <c r="E39" s="28"/>
      <c r="F39" s="28"/>
      <c r="G39" s="28"/>
      <c r="H39" s="28"/>
      <c r="I39" s="28"/>
      <c r="J39" s="28"/>
      <c r="K39" s="28"/>
      <c r="L39" s="28"/>
    </row>
    <row r="40" spans="2:12" s="6" customFormat="1" x14ac:dyDescent="0.25">
      <c r="B40" s="28"/>
      <c r="C40" s="28"/>
      <c r="D40" s="28"/>
      <c r="E40" s="28"/>
      <c r="F40" s="28"/>
      <c r="G40" s="28"/>
      <c r="H40" s="28"/>
      <c r="I40" s="28"/>
      <c r="J40" s="28"/>
      <c r="K40" s="28"/>
      <c r="L40" s="28"/>
    </row>
    <row r="41" spans="2:12" s="6" customFormat="1" x14ac:dyDescent="0.25">
      <c r="B41" s="28"/>
      <c r="C41" s="28"/>
      <c r="D41" s="28"/>
      <c r="E41" s="28"/>
      <c r="F41" s="28"/>
      <c r="G41" s="28"/>
      <c r="H41" s="28"/>
      <c r="I41" s="28"/>
      <c r="J41" s="28"/>
      <c r="K41" s="28"/>
      <c r="L41" s="28"/>
    </row>
    <row r="42" spans="2:12" s="6" customFormat="1" x14ac:dyDescent="0.25">
      <c r="B42" s="28"/>
      <c r="C42" s="28"/>
      <c r="D42" s="28"/>
      <c r="E42" s="28"/>
      <c r="F42" s="28"/>
      <c r="G42" s="28"/>
      <c r="H42" s="28"/>
      <c r="I42" s="28"/>
      <c r="J42" s="28"/>
      <c r="K42" s="28"/>
      <c r="L42" s="28"/>
    </row>
    <row r="43" spans="2:12" s="6" customFormat="1" x14ac:dyDescent="0.25">
      <c r="B43" s="28"/>
      <c r="C43" s="28"/>
      <c r="D43" s="28"/>
      <c r="E43" s="28"/>
      <c r="F43" s="28"/>
      <c r="G43" s="28"/>
      <c r="H43" s="28"/>
      <c r="I43" s="28"/>
      <c r="J43" s="28"/>
      <c r="K43" s="28"/>
      <c r="L43" s="28"/>
    </row>
    <row r="44" spans="2:12" s="6" customFormat="1" x14ac:dyDescent="0.25">
      <c r="B44" s="28"/>
      <c r="C44" s="28"/>
      <c r="D44" s="28"/>
      <c r="E44" s="28"/>
      <c r="F44" s="28"/>
      <c r="G44" s="28"/>
      <c r="H44" s="28"/>
      <c r="I44" s="28"/>
      <c r="J44" s="28"/>
      <c r="K44" s="28"/>
      <c r="L44" s="28"/>
    </row>
    <row r="45" spans="2:12" s="6" customFormat="1" x14ac:dyDescent="0.25">
      <c r="B45" s="28"/>
      <c r="C45" s="28"/>
      <c r="D45" s="28"/>
      <c r="E45" s="28"/>
      <c r="F45" s="28"/>
      <c r="G45" s="28"/>
      <c r="H45" s="28"/>
      <c r="I45" s="28"/>
      <c r="J45" s="28"/>
      <c r="K45" s="28"/>
      <c r="L45" s="28"/>
    </row>
    <row r="46" spans="2:12" s="6" customFormat="1" x14ac:dyDescent="0.25">
      <c r="B46" s="28"/>
      <c r="C46" s="28"/>
      <c r="D46" s="28"/>
      <c r="E46" s="28"/>
      <c r="F46" s="28"/>
      <c r="G46" s="28"/>
      <c r="H46" s="28"/>
      <c r="I46" s="28"/>
      <c r="J46" s="28"/>
      <c r="K46" s="28"/>
      <c r="L46" s="28"/>
    </row>
    <row r="47" spans="2:12" s="6" customFormat="1" x14ac:dyDescent="0.25">
      <c r="B47" s="28"/>
      <c r="C47" s="28"/>
      <c r="D47" s="28"/>
      <c r="E47" s="28"/>
      <c r="F47" s="28"/>
      <c r="G47" s="28"/>
      <c r="H47" s="28"/>
      <c r="I47" s="28"/>
      <c r="J47" s="28"/>
      <c r="K47" s="28"/>
      <c r="L47" s="28"/>
    </row>
    <row r="48" spans="2:12" s="6" customFormat="1" x14ac:dyDescent="0.25">
      <c r="B48" s="28"/>
      <c r="C48" s="28"/>
      <c r="D48" s="28"/>
      <c r="E48" s="28"/>
      <c r="F48" s="28"/>
      <c r="G48" s="28"/>
      <c r="H48" s="28"/>
      <c r="I48" s="28"/>
      <c r="J48" s="28"/>
      <c r="K48" s="28"/>
      <c r="L48" s="28"/>
    </row>
    <row r="49" spans="2:12" s="6" customFormat="1" x14ac:dyDescent="0.25">
      <c r="B49" s="28"/>
      <c r="C49" s="28"/>
      <c r="D49" s="28"/>
      <c r="E49" s="28"/>
      <c r="F49" s="28"/>
      <c r="G49" s="28"/>
      <c r="H49" s="28"/>
      <c r="I49" s="28"/>
      <c r="J49" s="28"/>
      <c r="K49" s="28"/>
      <c r="L49" s="28"/>
    </row>
    <row r="50" spans="2:12" s="6" customFormat="1" x14ac:dyDescent="0.25">
      <c r="B50" s="28"/>
      <c r="C50" s="28"/>
      <c r="D50" s="28"/>
      <c r="E50" s="28"/>
      <c r="F50" s="28"/>
      <c r="G50" s="28"/>
      <c r="H50" s="28"/>
      <c r="I50" s="28"/>
      <c r="J50" s="28"/>
      <c r="K50" s="28"/>
      <c r="L50" s="28"/>
    </row>
    <row r="51" spans="2:12" s="6" customFormat="1" x14ac:dyDescent="0.25">
      <c r="B51" s="28"/>
      <c r="C51" s="28"/>
      <c r="D51" s="28"/>
      <c r="E51" s="28"/>
      <c r="F51" s="28"/>
      <c r="G51" s="28"/>
      <c r="H51" s="28"/>
      <c r="I51" s="28"/>
      <c r="J51" s="28"/>
      <c r="K51" s="28"/>
      <c r="L51" s="28"/>
    </row>
    <row r="52" spans="2:12" s="6" customFormat="1" x14ac:dyDescent="0.25">
      <c r="B52" s="28"/>
      <c r="C52" s="28"/>
      <c r="D52" s="28"/>
      <c r="E52" s="28"/>
      <c r="F52" s="28"/>
      <c r="G52" s="28"/>
      <c r="H52" s="28"/>
      <c r="I52" s="28"/>
      <c r="J52" s="28"/>
      <c r="K52" s="28"/>
      <c r="L52" s="28"/>
    </row>
    <row r="53" spans="2:12" s="6" customFormat="1" x14ac:dyDescent="0.25">
      <c r="B53" s="28"/>
      <c r="C53" s="28"/>
      <c r="D53" s="28"/>
      <c r="E53" s="28"/>
      <c r="F53" s="28"/>
      <c r="G53" s="28"/>
      <c r="H53" s="28"/>
      <c r="I53" s="28"/>
      <c r="J53" s="28"/>
      <c r="K53" s="28"/>
      <c r="L53" s="28"/>
    </row>
    <row r="54" spans="2:12" s="6" customFormat="1" x14ac:dyDescent="0.25">
      <c r="B54" s="28"/>
      <c r="C54" s="28"/>
      <c r="D54" s="28"/>
      <c r="E54" s="28"/>
      <c r="F54" s="28"/>
      <c r="G54" s="28"/>
      <c r="H54" s="28"/>
      <c r="I54" s="28"/>
      <c r="J54" s="28"/>
      <c r="K54" s="28"/>
      <c r="L54" s="28"/>
    </row>
    <row r="55" spans="2:12" s="6" customFormat="1" x14ac:dyDescent="0.25">
      <c r="B55" s="28"/>
      <c r="C55" s="28"/>
      <c r="D55" s="28"/>
      <c r="E55" s="28"/>
      <c r="F55" s="28"/>
      <c r="G55" s="28"/>
      <c r="H55" s="28"/>
      <c r="I55" s="28"/>
      <c r="J55" s="28"/>
      <c r="K55" s="28"/>
      <c r="L55" s="28"/>
    </row>
    <row r="56" spans="2:12" s="6" customFormat="1" x14ac:dyDescent="0.25">
      <c r="B56" s="28"/>
      <c r="C56" s="28"/>
      <c r="D56" s="28"/>
      <c r="E56" s="28"/>
      <c r="F56" s="28"/>
      <c r="G56" s="28"/>
      <c r="H56" s="28"/>
      <c r="I56" s="28"/>
      <c r="J56" s="28"/>
      <c r="K56" s="28"/>
      <c r="L56" s="28"/>
    </row>
    <row r="57" spans="2:12" s="6" customFormat="1" x14ac:dyDescent="0.25">
      <c r="B57" s="28"/>
      <c r="C57" s="28"/>
      <c r="D57" s="28"/>
      <c r="E57" s="28"/>
      <c r="F57" s="28"/>
      <c r="G57" s="28"/>
      <c r="H57" s="28"/>
      <c r="I57" s="28"/>
      <c r="J57" s="28"/>
      <c r="K57" s="28"/>
      <c r="L57" s="28"/>
    </row>
    <row r="58" spans="2:12" s="6" customFormat="1" x14ac:dyDescent="0.25">
      <c r="B58" s="28"/>
      <c r="C58" s="28"/>
      <c r="D58" s="28"/>
      <c r="E58" s="28"/>
      <c r="F58" s="28"/>
      <c r="G58" s="28"/>
      <c r="H58" s="28"/>
      <c r="I58" s="28"/>
      <c r="J58" s="28"/>
      <c r="K58" s="28"/>
      <c r="L58" s="28"/>
    </row>
    <row r="59" spans="2:12" s="6" customFormat="1" x14ac:dyDescent="0.25">
      <c r="B59" s="28"/>
      <c r="C59" s="28"/>
      <c r="D59" s="28"/>
      <c r="E59" s="28"/>
      <c r="F59" s="28"/>
      <c r="G59" s="28"/>
      <c r="H59" s="28"/>
      <c r="I59" s="28"/>
      <c r="J59" s="28"/>
      <c r="K59" s="28"/>
      <c r="L59" s="28"/>
    </row>
    <row r="60" spans="2:12" s="6" customFormat="1" x14ac:dyDescent="0.25">
      <c r="B60" s="28"/>
      <c r="C60" s="28"/>
      <c r="D60" s="28"/>
      <c r="E60" s="28"/>
      <c r="F60" s="28"/>
      <c r="G60" s="28"/>
      <c r="H60" s="28"/>
      <c r="I60" s="28"/>
      <c r="J60" s="28"/>
      <c r="K60" s="28"/>
      <c r="L60" s="28"/>
    </row>
    <row r="61" spans="2:12" s="6" customFormat="1" x14ac:dyDescent="0.25">
      <c r="B61" s="28"/>
      <c r="C61" s="28"/>
      <c r="D61" s="28"/>
      <c r="E61" s="28"/>
      <c r="F61" s="28"/>
      <c r="G61" s="28"/>
      <c r="H61" s="28"/>
      <c r="I61" s="28"/>
      <c r="J61" s="28"/>
      <c r="K61" s="28"/>
      <c r="L61" s="28"/>
    </row>
    <row r="62" spans="2:12" s="6" customFormat="1" x14ac:dyDescent="0.25">
      <c r="B62" s="28"/>
      <c r="C62" s="28"/>
      <c r="D62" s="28"/>
      <c r="E62" s="28"/>
      <c r="F62" s="28"/>
      <c r="G62" s="28"/>
      <c r="H62" s="28"/>
      <c r="I62" s="28"/>
      <c r="J62" s="28"/>
      <c r="K62" s="28"/>
      <c r="L62" s="28"/>
    </row>
    <row r="63" spans="2:12" s="6" customFormat="1" x14ac:dyDescent="0.25">
      <c r="B63" s="28"/>
      <c r="C63" s="28"/>
      <c r="D63" s="28"/>
      <c r="E63" s="28"/>
      <c r="F63" s="28"/>
      <c r="G63" s="28"/>
      <c r="H63" s="28"/>
      <c r="I63" s="28"/>
      <c r="J63" s="28"/>
      <c r="K63" s="28"/>
      <c r="L63" s="28"/>
    </row>
    <row r="64" spans="2:12" s="6" customFormat="1" x14ac:dyDescent="0.25">
      <c r="B64" s="28"/>
      <c r="C64" s="28"/>
      <c r="D64" s="28"/>
      <c r="E64" s="28"/>
      <c r="F64" s="28"/>
      <c r="G64" s="28"/>
      <c r="H64" s="28"/>
      <c r="I64" s="28"/>
      <c r="J64" s="28"/>
      <c r="K64" s="28"/>
      <c r="L64" s="28"/>
    </row>
    <row r="65" spans="2:12" s="6" customFormat="1" x14ac:dyDescent="0.25">
      <c r="B65" s="28"/>
      <c r="C65" s="28"/>
      <c r="D65" s="28"/>
      <c r="E65" s="28"/>
      <c r="F65" s="28"/>
      <c r="G65" s="28"/>
      <c r="H65" s="28"/>
      <c r="I65" s="28"/>
      <c r="J65" s="28"/>
      <c r="K65" s="28"/>
      <c r="L65" s="28"/>
    </row>
    <row r="66" spans="2:12" s="6" customFormat="1" x14ac:dyDescent="0.25"/>
    <row r="67" spans="2:12" s="6" customFormat="1" x14ac:dyDescent="0.25"/>
    <row r="68" spans="2:12" s="6" customFormat="1" x14ac:dyDescent="0.25"/>
    <row r="69" spans="2:12" s="6" customFormat="1" x14ac:dyDescent="0.25"/>
    <row r="70" spans="2:12" s="6" customFormat="1" x14ac:dyDescent="0.25"/>
    <row r="71" spans="2:12" s="6" customFormat="1" x14ac:dyDescent="0.25"/>
    <row r="72" spans="2:12" s="6" customFormat="1" x14ac:dyDescent="0.25"/>
    <row r="73" spans="2:12" s="6" customFormat="1" x14ac:dyDescent="0.25"/>
    <row r="74" spans="2:12" s="6" customFormat="1" x14ac:dyDescent="0.25"/>
    <row r="75" spans="2:12" s="6" customFormat="1" x14ac:dyDescent="0.25"/>
    <row r="76" spans="2:12" s="6" customFormat="1" x14ac:dyDescent="0.25"/>
    <row r="77" spans="2:12" s="6" customFormat="1" x14ac:dyDescent="0.25"/>
    <row r="78" spans="2:12" s="6" customFormat="1" x14ac:dyDescent="0.25"/>
    <row r="79" spans="2:12" s="6" customFormat="1" x14ac:dyDescent="0.25"/>
    <row r="80" spans="2:12" s="6" customFormat="1" x14ac:dyDescent="0.25"/>
    <row r="81" s="6" customFormat="1" x14ac:dyDescent="0.25"/>
    <row r="82" s="6" customFormat="1" x14ac:dyDescent="0.25"/>
    <row r="83" s="6" customFormat="1" x14ac:dyDescent="0.25"/>
    <row r="84" s="6" customFormat="1" x14ac:dyDescent="0.25"/>
    <row r="85" s="6" customFormat="1" x14ac:dyDescent="0.25"/>
    <row r="86" s="6" customFormat="1" x14ac:dyDescent="0.25"/>
    <row r="87" s="6" customFormat="1" x14ac:dyDescent="0.25"/>
    <row r="88" s="6" customFormat="1" x14ac:dyDescent="0.25"/>
    <row r="89" s="6" customFormat="1" x14ac:dyDescent="0.25"/>
    <row r="90" s="6" customFormat="1" x14ac:dyDescent="0.25"/>
    <row r="91" s="6" customFormat="1" x14ac:dyDescent="0.25"/>
    <row r="92" s="6" customFormat="1" x14ac:dyDescent="0.25"/>
    <row r="93" s="6" customFormat="1" x14ac:dyDescent="0.25"/>
    <row r="94" s="6" customFormat="1" x14ac:dyDescent="0.25"/>
    <row r="95" s="6" customFormat="1" x14ac:dyDescent="0.25"/>
    <row r="96" s="6" customFormat="1" x14ac:dyDescent="0.25"/>
    <row r="97" s="6" customFormat="1" x14ac:dyDescent="0.25"/>
    <row r="98" s="6" customFormat="1" x14ac:dyDescent="0.25"/>
    <row r="99" s="6" customFormat="1" x14ac:dyDescent="0.25"/>
    <row r="100" s="6" customFormat="1" x14ac:dyDescent="0.25"/>
    <row r="101" s="6" customFormat="1" x14ac:dyDescent="0.25"/>
    <row r="102" s="6" customFormat="1" x14ac:dyDescent="0.25"/>
    <row r="103" s="6" customFormat="1" x14ac:dyDescent="0.25"/>
    <row r="104" s="6" customFormat="1" x14ac:dyDescent="0.25"/>
    <row r="105" s="6" customFormat="1" x14ac:dyDescent="0.25"/>
    <row r="106" s="6" customFormat="1" x14ac:dyDescent="0.25"/>
    <row r="107" s="6" customFormat="1" x14ac:dyDescent="0.25"/>
    <row r="108" s="6" customFormat="1" x14ac:dyDescent="0.25"/>
    <row r="109" s="6" customFormat="1" x14ac:dyDescent="0.25"/>
    <row r="110" s="6" customFormat="1" x14ac:dyDescent="0.25"/>
    <row r="111" s="6" customFormat="1" x14ac:dyDescent="0.25"/>
    <row r="112" s="6" customFormat="1" x14ac:dyDescent="0.25"/>
    <row r="113" s="6" customFormat="1" x14ac:dyDescent="0.25"/>
    <row r="114" s="6" customFormat="1" x14ac:dyDescent="0.25"/>
    <row r="115" s="6" customFormat="1" x14ac:dyDescent="0.25"/>
    <row r="116" s="6" customFormat="1" x14ac:dyDescent="0.25"/>
    <row r="117" s="6" customFormat="1" x14ac:dyDescent="0.25"/>
    <row r="118" s="6" customFormat="1" x14ac:dyDescent="0.25"/>
    <row r="119" s="6" customFormat="1" x14ac:dyDescent="0.25"/>
    <row r="120" s="6" customFormat="1" x14ac:dyDescent="0.25"/>
    <row r="121" s="6" customFormat="1" x14ac:dyDescent="0.25"/>
    <row r="122" s="6" customFormat="1" x14ac:dyDescent="0.25"/>
    <row r="123" s="6" customFormat="1" x14ac:dyDescent="0.25"/>
    <row r="124" s="6" customFormat="1" x14ac:dyDescent="0.25"/>
    <row r="125" s="6" customFormat="1" x14ac:dyDescent="0.25"/>
    <row r="126" s="6" customFormat="1" x14ac:dyDescent="0.25"/>
    <row r="127" s="6" customFormat="1" x14ac:dyDescent="0.25"/>
    <row r="128" s="6" customFormat="1" x14ac:dyDescent="0.25"/>
    <row r="129" s="6" customFormat="1" x14ac:dyDescent="0.25"/>
    <row r="130" s="6" customFormat="1" x14ac:dyDescent="0.25"/>
    <row r="131" s="6" customFormat="1" x14ac:dyDescent="0.25"/>
    <row r="132" s="6" customFormat="1" x14ac:dyDescent="0.25"/>
    <row r="133" s="6" customFormat="1" x14ac:dyDescent="0.25"/>
    <row r="134" s="6" customFormat="1" x14ac:dyDescent="0.25"/>
    <row r="135" s="6" customFormat="1" x14ac:dyDescent="0.25"/>
    <row r="136" s="6" customFormat="1" x14ac:dyDescent="0.25"/>
    <row r="137" s="6" customFormat="1" x14ac:dyDescent="0.25"/>
    <row r="138" s="6" customFormat="1" x14ac:dyDescent="0.25"/>
    <row r="139" s="6" customFormat="1" x14ac:dyDescent="0.25"/>
    <row r="140" s="6" customFormat="1" x14ac:dyDescent="0.25"/>
    <row r="141" s="6" customFormat="1" x14ac:dyDescent="0.25"/>
    <row r="142" s="6" customFormat="1" x14ac:dyDescent="0.25"/>
    <row r="143" s="6" customFormat="1" x14ac:dyDescent="0.25"/>
    <row r="144" s="6" customFormat="1" x14ac:dyDescent="0.25"/>
    <row r="145" s="6" customFormat="1" x14ac:dyDescent="0.25"/>
    <row r="146" s="6" customFormat="1" x14ac:dyDescent="0.25"/>
    <row r="147" s="6" customFormat="1" x14ac:dyDescent="0.25"/>
    <row r="148" s="6" customFormat="1" x14ac:dyDescent="0.25"/>
    <row r="149" s="6" customFormat="1" x14ac:dyDescent="0.25"/>
    <row r="150" s="6" customFormat="1" x14ac:dyDescent="0.25"/>
    <row r="151" s="6" customFormat="1" x14ac:dyDescent="0.25"/>
    <row r="152" s="6" customFormat="1" x14ac:dyDescent="0.25"/>
    <row r="153" s="6" customFormat="1" x14ac:dyDescent="0.25"/>
    <row r="154" s="6" customFormat="1" x14ac:dyDescent="0.25"/>
    <row r="155" s="6" customFormat="1" x14ac:dyDescent="0.25"/>
    <row r="156" s="6" customFormat="1" x14ac:dyDescent="0.25"/>
    <row r="157" s="6" customFormat="1" x14ac:dyDescent="0.25"/>
    <row r="158" s="6" customFormat="1" x14ac:dyDescent="0.25"/>
    <row r="159" s="6" customFormat="1" x14ac:dyDescent="0.25"/>
    <row r="160" s="6" customFormat="1" x14ac:dyDescent="0.25"/>
    <row r="161" s="6" customFormat="1" x14ac:dyDescent="0.25"/>
    <row r="162" s="6" customFormat="1" x14ac:dyDescent="0.25"/>
    <row r="163" s="6" customFormat="1" x14ac:dyDescent="0.25"/>
    <row r="164" s="6" customFormat="1" x14ac:dyDescent="0.25"/>
    <row r="165" s="6" customFormat="1" x14ac:dyDescent="0.25"/>
    <row r="166" s="6" customFormat="1" x14ac:dyDescent="0.25"/>
    <row r="167" s="6" customFormat="1" x14ac:dyDescent="0.25"/>
    <row r="168" s="6" customFormat="1" x14ac:dyDescent="0.25"/>
    <row r="169" s="6" customFormat="1" x14ac:dyDescent="0.25"/>
    <row r="170" s="6" customFormat="1" x14ac:dyDescent="0.25"/>
    <row r="171" s="6" customFormat="1" x14ac:dyDescent="0.25"/>
    <row r="172" s="6" customFormat="1" x14ac:dyDescent="0.25"/>
    <row r="173" s="6" customFormat="1" x14ac:dyDescent="0.25"/>
    <row r="174" s="6" customFormat="1" x14ac:dyDescent="0.25"/>
    <row r="175" s="6" customFormat="1" x14ac:dyDescent="0.25"/>
    <row r="176" s="6" customFormat="1" x14ac:dyDescent="0.25"/>
    <row r="177" s="6" customFormat="1" x14ac:dyDescent="0.25"/>
    <row r="178" s="6" customFormat="1" x14ac:dyDescent="0.25"/>
    <row r="179" s="6" customFormat="1" x14ac:dyDescent="0.25"/>
    <row r="180" s="6" customFormat="1" x14ac:dyDescent="0.25"/>
    <row r="181" s="6" customFormat="1" x14ac:dyDescent="0.25"/>
    <row r="182" s="6" customFormat="1" x14ac:dyDescent="0.25"/>
    <row r="183" s="6" customFormat="1" x14ac:dyDescent="0.25"/>
    <row r="184" s="6" customFormat="1" x14ac:dyDescent="0.25"/>
    <row r="185" s="6" customFormat="1" x14ac:dyDescent="0.25"/>
    <row r="186" s="6" customFormat="1" x14ac:dyDescent="0.25"/>
    <row r="187" s="6" customFormat="1" x14ac:dyDescent="0.25"/>
    <row r="188" s="6" customFormat="1" x14ac:dyDescent="0.25"/>
    <row r="189" s="6" customFormat="1" x14ac:dyDescent="0.25"/>
    <row r="190" s="6" customFormat="1" x14ac:dyDescent="0.25"/>
    <row r="191" s="6" customFormat="1" x14ac:dyDescent="0.25"/>
    <row r="192" s="6" customFormat="1" x14ac:dyDescent="0.25"/>
    <row r="193" spans="1:82" s="6" customFormat="1" x14ac:dyDescent="0.25"/>
    <row r="194" spans="1:82" s="6" customFormat="1" x14ac:dyDescent="0.25"/>
    <row r="195" spans="1:82" s="23" customFormat="1" x14ac:dyDescent="0.25">
      <c r="A195" s="22"/>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30"/>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row>
  </sheetData>
  <sheetProtection selectLockedCells="1"/>
  <mergeCells count="3">
    <mergeCell ref="A2:I2"/>
    <mergeCell ref="B21:D21"/>
    <mergeCell ref="B1:C1"/>
  </mergeCells>
  <conditionalFormatting sqref="D5:D9">
    <cfRule type="cellIs" dxfId="147" priority="11" operator="equal">
      <formula>"Not Applicable"</formula>
    </cfRule>
    <cfRule type="cellIs" dxfId="146" priority="12" operator="equal">
      <formula>"Not Started"</formula>
    </cfRule>
    <cfRule type="cellIs" dxfId="145" priority="13" operator="equal">
      <formula>"Low level of progress "</formula>
    </cfRule>
    <cfRule type="cellIs" dxfId="144" priority="14" operator="equal">
      <formula>"Significant Progress"</formula>
    </cfRule>
    <cfRule type="cellIs" dxfId="143" priority="15" operator="equal">
      <formula>"Area of Excellence"</formula>
    </cfRule>
  </conditionalFormatting>
  <conditionalFormatting sqref="D11:D14">
    <cfRule type="cellIs" dxfId="142" priority="6" operator="equal">
      <formula>"Not Applicable"</formula>
    </cfRule>
    <cfRule type="cellIs" dxfId="141" priority="7" operator="equal">
      <formula>"Not Started"</formula>
    </cfRule>
    <cfRule type="cellIs" dxfId="140" priority="8" operator="equal">
      <formula>"Low level of progress "</formula>
    </cfRule>
    <cfRule type="cellIs" dxfId="139" priority="9" operator="equal">
      <formula>"Significant Progress"</formula>
    </cfRule>
    <cfRule type="cellIs" dxfId="138" priority="10" operator="equal">
      <formula>"Area of Excellence"</formula>
    </cfRule>
  </conditionalFormatting>
  <conditionalFormatting sqref="D16:D20">
    <cfRule type="cellIs" dxfId="137" priority="1" operator="equal">
      <formula>"Not Applicable"</formula>
    </cfRule>
    <cfRule type="cellIs" dxfId="136" priority="2" operator="equal">
      <formula>"Not Started"</formula>
    </cfRule>
    <cfRule type="cellIs" dxfId="135" priority="3" operator="equal">
      <formula>"Low level of progress "</formula>
    </cfRule>
    <cfRule type="cellIs" dxfId="134" priority="4" operator="equal">
      <formula>"Significant Progress"</formula>
    </cfRule>
    <cfRule type="cellIs" dxfId="133" priority="5" operator="equal">
      <formula>"Area of Excellence"</formula>
    </cfRule>
  </conditionalFormatting>
  <pageMargins left="0.7" right="0.7" top="0.75" bottom="0.75" header="0.3" footer="0.3"/>
  <pageSetup paperSize="9" scale="3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1FE86F7-CCD4-4740-AFDC-934620D9B322}">
          <x14:formula1>
            <xm:f>'Data and Calculations'!$B$3:$B$7</xm:f>
          </x14:formula1>
          <xm:sqref>D11:D14 D16:D20 D5:D9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38C27-7FBE-4DDA-979A-92ED5A5EE995}">
  <sheetPr>
    <tabColor rgb="FF006746"/>
    <pageSetUpPr fitToPage="1"/>
  </sheetPr>
  <dimension ref="A1:BS739"/>
  <sheetViews>
    <sheetView topLeftCell="B7" zoomScale="80" zoomScaleNormal="80" workbookViewId="0">
      <selection activeCell="E37" sqref="E37"/>
    </sheetView>
  </sheetViews>
  <sheetFormatPr defaultColWidth="8.85546875" defaultRowHeight="15" x14ac:dyDescent="0.25"/>
  <cols>
    <col min="1" max="1" width="20.7109375" style="93" hidden="1" customWidth="1"/>
    <col min="2" max="2" width="89.28515625" style="93" customWidth="1"/>
    <col min="3" max="3" width="127" style="93" customWidth="1"/>
    <col min="4" max="4" width="25.5703125" style="93" customWidth="1"/>
    <col min="5" max="5" width="28.42578125" style="93" customWidth="1"/>
    <col min="6" max="8" width="32.28515625" style="93" customWidth="1"/>
    <col min="9" max="9" width="37.7109375" style="93" customWidth="1"/>
    <col min="10" max="18" width="8.85546875" style="93"/>
    <col min="19" max="71" width="8.85546875" style="12"/>
    <col min="72" max="16384" width="8.85546875" style="93"/>
  </cols>
  <sheetData>
    <row r="1" spans="1:18" ht="31.5" customHeight="1" x14ac:dyDescent="0.25">
      <c r="A1" s="12"/>
      <c r="B1" s="246" t="s">
        <v>75</v>
      </c>
      <c r="C1" s="246"/>
      <c r="D1" s="214"/>
      <c r="E1" s="92"/>
      <c r="F1" s="92"/>
      <c r="G1" s="92"/>
      <c r="H1" s="92"/>
      <c r="I1" s="26"/>
      <c r="J1" s="12"/>
      <c r="K1" s="12"/>
      <c r="L1" s="12"/>
      <c r="M1" s="12"/>
      <c r="N1" s="12"/>
      <c r="O1" s="12"/>
      <c r="P1" s="12"/>
      <c r="Q1" s="12"/>
      <c r="R1" s="12"/>
    </row>
    <row r="2" spans="1:18" x14ac:dyDescent="0.25">
      <c r="A2" s="241"/>
      <c r="B2" s="241"/>
      <c r="C2" s="241"/>
      <c r="D2" s="241"/>
      <c r="E2" s="241"/>
      <c r="F2" s="241"/>
      <c r="G2" s="241"/>
      <c r="H2" s="241"/>
      <c r="I2" s="241"/>
      <c r="J2" s="241"/>
      <c r="K2" s="241"/>
      <c r="L2" s="241"/>
      <c r="M2" s="241"/>
      <c r="N2" s="241"/>
      <c r="O2" s="241"/>
      <c r="P2" s="241"/>
      <c r="Q2" s="241"/>
      <c r="R2" s="241"/>
    </row>
    <row r="3" spans="1:18" x14ac:dyDescent="0.25">
      <c r="A3" s="242"/>
      <c r="B3" s="241"/>
      <c r="C3" s="241"/>
      <c r="D3" s="241"/>
      <c r="E3" s="241"/>
      <c r="F3" s="241"/>
      <c r="G3" s="241"/>
      <c r="H3" s="241"/>
      <c r="I3" s="241"/>
      <c r="J3" s="242"/>
      <c r="K3" s="242"/>
      <c r="L3" s="242"/>
      <c r="M3" s="242"/>
      <c r="N3" s="242"/>
      <c r="O3" s="242"/>
      <c r="P3" s="242"/>
      <c r="Q3" s="242"/>
      <c r="R3" s="242"/>
    </row>
    <row r="4" spans="1:18" x14ac:dyDescent="0.25">
      <c r="A4" s="12"/>
      <c r="B4" s="183" t="s">
        <v>137</v>
      </c>
      <c r="C4" s="183" t="s">
        <v>9</v>
      </c>
      <c r="D4" s="183" t="s">
        <v>35</v>
      </c>
      <c r="E4" s="183" t="s">
        <v>11</v>
      </c>
      <c r="F4" s="183" t="s">
        <v>12</v>
      </c>
      <c r="G4" s="183" t="s">
        <v>13</v>
      </c>
      <c r="H4" s="183" t="s">
        <v>14</v>
      </c>
      <c r="I4" s="183" t="s">
        <v>15</v>
      </c>
      <c r="J4" s="12"/>
      <c r="K4" s="12"/>
      <c r="L4" s="12"/>
      <c r="M4" s="12"/>
      <c r="N4" s="12"/>
      <c r="O4" s="12"/>
      <c r="P4" s="12"/>
      <c r="Q4" s="12"/>
      <c r="R4" s="12"/>
    </row>
    <row r="5" spans="1:18" ht="65.25" customHeight="1" x14ac:dyDescent="0.25">
      <c r="A5" s="12" t="s">
        <v>25</v>
      </c>
      <c r="B5" s="207" t="s">
        <v>76</v>
      </c>
      <c r="C5" s="208" t="s">
        <v>106</v>
      </c>
      <c r="D5" s="155" t="s">
        <v>17</v>
      </c>
      <c r="E5" s="159"/>
      <c r="F5" s="159"/>
      <c r="G5" s="159"/>
      <c r="H5" s="159"/>
      <c r="I5" s="159"/>
      <c r="J5" s="46"/>
      <c r="K5" s="12"/>
      <c r="L5" s="12"/>
      <c r="M5" s="12"/>
      <c r="N5" s="12"/>
      <c r="O5" s="12"/>
      <c r="P5" s="12"/>
      <c r="Q5" s="12"/>
      <c r="R5" s="12"/>
    </row>
    <row r="6" spans="1:18" ht="276" customHeight="1" x14ac:dyDescent="0.25">
      <c r="A6" s="12" t="s">
        <v>16</v>
      </c>
      <c r="B6" s="209" t="s">
        <v>77</v>
      </c>
      <c r="C6" s="212" t="s">
        <v>148</v>
      </c>
      <c r="D6" s="155" t="s">
        <v>17</v>
      </c>
      <c r="E6" s="165"/>
      <c r="F6" s="165"/>
      <c r="G6" s="165"/>
      <c r="H6" s="165"/>
      <c r="I6" s="165"/>
      <c r="J6" s="12"/>
      <c r="K6" s="12"/>
      <c r="L6" s="12"/>
      <c r="M6" s="12"/>
      <c r="N6" s="12"/>
      <c r="O6" s="12"/>
      <c r="P6" s="12"/>
      <c r="Q6" s="12"/>
      <c r="R6" s="12"/>
    </row>
    <row r="7" spans="1:18" ht="153.75" customHeight="1" x14ac:dyDescent="0.25">
      <c r="A7" s="12" t="s">
        <v>25</v>
      </c>
      <c r="B7" s="207" t="s">
        <v>112</v>
      </c>
      <c r="C7" s="210" t="s">
        <v>122</v>
      </c>
      <c r="D7" s="155" t="s">
        <v>17</v>
      </c>
      <c r="E7" s="159"/>
      <c r="F7" s="159"/>
      <c r="G7" s="159"/>
      <c r="H7" s="159"/>
      <c r="I7" s="159"/>
      <c r="J7" s="12"/>
      <c r="K7" s="12"/>
      <c r="L7" s="12"/>
      <c r="M7" s="12"/>
      <c r="N7" s="12"/>
      <c r="O7" s="12"/>
      <c r="P7" s="12"/>
      <c r="Q7" s="12"/>
      <c r="R7" s="12"/>
    </row>
    <row r="8" spans="1:18" ht="62.25" customHeight="1" x14ac:dyDescent="0.25">
      <c r="A8" s="12" t="s">
        <v>25</v>
      </c>
      <c r="B8" s="209" t="s">
        <v>78</v>
      </c>
      <c r="C8" s="211" t="s">
        <v>123</v>
      </c>
      <c r="D8" s="155" t="s">
        <v>17</v>
      </c>
      <c r="E8" s="165"/>
      <c r="F8" s="165"/>
      <c r="G8" s="165"/>
      <c r="H8" s="165"/>
      <c r="I8" s="165"/>
      <c r="J8" s="12"/>
      <c r="K8" s="12"/>
      <c r="L8" s="12"/>
      <c r="M8" s="12"/>
      <c r="N8" s="12"/>
      <c r="O8" s="12"/>
      <c r="P8" s="12"/>
      <c r="Q8" s="12"/>
      <c r="R8" s="12"/>
    </row>
    <row r="9" spans="1:18" ht="63.75" customHeight="1" x14ac:dyDescent="0.25">
      <c r="A9" s="12" t="s">
        <v>25</v>
      </c>
      <c r="B9" s="207" t="s">
        <v>167</v>
      </c>
      <c r="C9" s="210" t="s">
        <v>124</v>
      </c>
      <c r="D9" s="155" t="s">
        <v>17</v>
      </c>
      <c r="E9" s="159"/>
      <c r="F9" s="159"/>
      <c r="G9" s="159"/>
      <c r="H9" s="159"/>
      <c r="I9" s="159"/>
      <c r="J9" s="12"/>
      <c r="K9" s="12"/>
      <c r="L9" s="12"/>
      <c r="M9" s="12"/>
      <c r="N9" s="12"/>
      <c r="O9" s="12"/>
      <c r="P9" s="12"/>
      <c r="Q9" s="12"/>
      <c r="R9" s="12"/>
    </row>
    <row r="10" spans="1:18" ht="93" customHeight="1" x14ac:dyDescent="0.25">
      <c r="A10" s="12" t="s">
        <v>25</v>
      </c>
      <c r="B10" s="209" t="s">
        <v>79</v>
      </c>
      <c r="C10" s="211" t="s">
        <v>125</v>
      </c>
      <c r="D10" s="155" t="s">
        <v>17</v>
      </c>
      <c r="E10" s="165"/>
      <c r="F10" s="165"/>
      <c r="G10" s="165"/>
      <c r="H10" s="165"/>
      <c r="I10" s="165"/>
      <c r="J10" s="12"/>
      <c r="K10" s="12"/>
      <c r="L10" s="12"/>
      <c r="M10" s="12"/>
      <c r="N10" s="12"/>
      <c r="O10" s="12"/>
      <c r="P10" s="12"/>
      <c r="Q10" s="12"/>
      <c r="R10" s="12"/>
    </row>
    <row r="11" spans="1:18" ht="117" customHeight="1" x14ac:dyDescent="0.25">
      <c r="A11" s="12" t="s">
        <v>25</v>
      </c>
      <c r="B11" s="207" t="s">
        <v>168</v>
      </c>
      <c r="C11" s="210" t="s">
        <v>107</v>
      </c>
      <c r="D11" s="155" t="s">
        <v>17</v>
      </c>
      <c r="E11" s="159"/>
      <c r="F11" s="159"/>
      <c r="G11" s="159"/>
      <c r="H11" s="159"/>
      <c r="I11" s="159"/>
      <c r="J11" s="12"/>
      <c r="K11" s="12"/>
      <c r="L11" s="12"/>
      <c r="M11" s="12"/>
      <c r="N11" s="12"/>
      <c r="O11" s="12"/>
      <c r="P11" s="12"/>
      <c r="Q11" s="12"/>
      <c r="R11" s="12"/>
    </row>
    <row r="12" spans="1:18" ht="33.75" hidden="1" customHeight="1" x14ac:dyDescent="0.25">
      <c r="A12" s="12" t="s">
        <v>25</v>
      </c>
      <c r="B12" s="185"/>
      <c r="C12" s="114"/>
      <c r="D12" s="186" t="s">
        <v>19</v>
      </c>
      <c r="E12" s="43"/>
      <c r="F12" s="43"/>
      <c r="G12" s="43"/>
      <c r="H12" s="43"/>
      <c r="I12" s="43"/>
      <c r="J12" s="12"/>
      <c r="K12" s="12"/>
      <c r="L12" s="12"/>
      <c r="M12" s="12"/>
      <c r="N12" s="12"/>
      <c r="O12" s="12"/>
      <c r="P12" s="12"/>
      <c r="Q12" s="12"/>
      <c r="R12" s="12"/>
    </row>
    <row r="13" spans="1:18" s="12" customFormat="1" x14ac:dyDescent="0.25">
      <c r="B13" s="222" t="s">
        <v>55</v>
      </c>
      <c r="C13" s="223"/>
      <c r="D13" s="221"/>
    </row>
    <row r="14" spans="1:18" s="12" customFormat="1" x14ac:dyDescent="0.25">
      <c r="B14" s="98"/>
      <c r="C14" s="99"/>
      <c r="D14" s="46"/>
    </row>
    <row r="15" spans="1:18" s="12" customFormat="1" x14ac:dyDescent="0.25">
      <c r="B15" s="98"/>
      <c r="C15" s="99"/>
      <c r="D15" s="46"/>
    </row>
    <row r="16" spans="1:18" s="12" customFormat="1" x14ac:dyDescent="0.25">
      <c r="B16" s="98"/>
      <c r="C16" s="99"/>
      <c r="D16" s="46"/>
    </row>
    <row r="17" spans="2:4" s="12" customFormat="1" x14ac:dyDescent="0.25">
      <c r="B17" s="98"/>
      <c r="C17" s="99"/>
      <c r="D17" s="46"/>
    </row>
    <row r="18" spans="2:4" s="12" customFormat="1" x14ac:dyDescent="0.25">
      <c r="B18" s="98"/>
      <c r="C18" s="99"/>
      <c r="D18" s="46"/>
    </row>
    <row r="19" spans="2:4" s="12" customFormat="1" x14ac:dyDescent="0.25">
      <c r="B19" s="98"/>
      <c r="C19" s="99"/>
      <c r="D19" s="46"/>
    </row>
    <row r="20" spans="2:4" s="12" customFormat="1" x14ac:dyDescent="0.25">
      <c r="B20" s="98"/>
      <c r="C20" s="99"/>
      <c r="D20" s="46"/>
    </row>
    <row r="21" spans="2:4" s="12" customFormat="1" x14ac:dyDescent="0.25">
      <c r="B21" s="98"/>
      <c r="C21" s="99"/>
      <c r="D21" s="46"/>
    </row>
    <row r="22" spans="2:4" s="12" customFormat="1" x14ac:dyDescent="0.25">
      <c r="B22" s="98"/>
      <c r="C22" s="99"/>
      <c r="D22" s="46"/>
    </row>
    <row r="23" spans="2:4" s="12" customFormat="1" x14ac:dyDescent="0.25">
      <c r="B23" s="98"/>
      <c r="C23" s="99"/>
      <c r="D23" s="46"/>
    </row>
    <row r="24" spans="2:4" s="12" customFormat="1" x14ac:dyDescent="0.25">
      <c r="B24" s="98"/>
      <c r="C24" s="99"/>
      <c r="D24" s="46"/>
    </row>
    <row r="25" spans="2:4" s="12" customFormat="1" x14ac:dyDescent="0.25">
      <c r="B25" s="98"/>
      <c r="C25" s="99"/>
      <c r="D25" s="46"/>
    </row>
    <row r="26" spans="2:4" s="12" customFormat="1" x14ac:dyDescent="0.25">
      <c r="B26" s="98"/>
      <c r="C26" s="99"/>
      <c r="D26" s="46"/>
    </row>
    <row r="27" spans="2:4" s="12" customFormat="1" x14ac:dyDescent="0.25">
      <c r="B27" s="98"/>
      <c r="C27" s="99"/>
    </row>
    <row r="28" spans="2:4" s="12" customFormat="1" x14ac:dyDescent="0.25">
      <c r="B28" s="98"/>
      <c r="C28" s="224"/>
    </row>
    <row r="29" spans="2:4" s="12" customFormat="1" x14ac:dyDescent="0.25">
      <c r="B29" s="98"/>
      <c r="C29" s="99"/>
    </row>
    <row r="30" spans="2:4" s="12" customFormat="1" x14ac:dyDescent="0.25">
      <c r="B30" s="102"/>
      <c r="C30" s="104"/>
    </row>
    <row r="31" spans="2:4" s="12" customFormat="1" x14ac:dyDescent="0.25"/>
    <row r="32" spans="2:4" s="12" customFormat="1" x14ac:dyDescent="0.25"/>
    <row r="33" s="12" customFormat="1" x14ac:dyDescent="0.25"/>
    <row r="34" s="12" customFormat="1" x14ac:dyDescent="0.25"/>
    <row r="35" s="12" customFormat="1" x14ac:dyDescent="0.25"/>
    <row r="36" s="12" customFormat="1" x14ac:dyDescent="0.25"/>
    <row r="37" s="12" customFormat="1" x14ac:dyDescent="0.25"/>
    <row r="38" s="12" customFormat="1" x14ac:dyDescent="0.25"/>
    <row r="39" s="12" customFormat="1" x14ac:dyDescent="0.25"/>
    <row r="40" s="12" customFormat="1" x14ac:dyDescent="0.25"/>
    <row r="41" s="12" customFormat="1" x14ac:dyDescent="0.25"/>
    <row r="42" s="12" customFormat="1" x14ac:dyDescent="0.25"/>
    <row r="43" s="12" customFormat="1" x14ac:dyDescent="0.25"/>
    <row r="44" s="12" customFormat="1" x14ac:dyDescent="0.25"/>
    <row r="45" s="12" customFormat="1" x14ac:dyDescent="0.25"/>
    <row r="46" s="12" customFormat="1" x14ac:dyDescent="0.25"/>
    <row r="47" s="12" customFormat="1" x14ac:dyDescent="0.25"/>
    <row r="48" s="12" customFormat="1" x14ac:dyDescent="0.25"/>
    <row r="49" s="12" customFormat="1" x14ac:dyDescent="0.25"/>
    <row r="50" s="12" customFormat="1" x14ac:dyDescent="0.25"/>
    <row r="51" s="12" customFormat="1" x14ac:dyDescent="0.25"/>
    <row r="52" s="12" customFormat="1" x14ac:dyDescent="0.25"/>
    <row r="53" s="12" customFormat="1" x14ac:dyDescent="0.25"/>
    <row r="54" s="12" customFormat="1" x14ac:dyDescent="0.25"/>
    <row r="55" s="12" customFormat="1" x14ac:dyDescent="0.25"/>
    <row r="56" s="12" customFormat="1" x14ac:dyDescent="0.25"/>
    <row r="57" s="12" customFormat="1" x14ac:dyDescent="0.25"/>
    <row r="58" s="12" customFormat="1" x14ac:dyDescent="0.25"/>
    <row r="59" s="12" customFormat="1" x14ac:dyDescent="0.25"/>
    <row r="60" s="12" customFormat="1" x14ac:dyDescent="0.25"/>
    <row r="61" s="12" customFormat="1" x14ac:dyDescent="0.25"/>
    <row r="62" s="12" customFormat="1" x14ac:dyDescent="0.25"/>
    <row r="63" s="12" customFormat="1" x14ac:dyDescent="0.25"/>
    <row r="64" s="12" customFormat="1" x14ac:dyDescent="0.25"/>
    <row r="65" s="12" customFormat="1" x14ac:dyDescent="0.25"/>
    <row r="66" s="12" customFormat="1" x14ac:dyDescent="0.25"/>
    <row r="67" s="12" customFormat="1" x14ac:dyDescent="0.25"/>
    <row r="68" s="12" customFormat="1" x14ac:dyDescent="0.25"/>
    <row r="69" s="12" customFormat="1" x14ac:dyDescent="0.25"/>
    <row r="70" s="12" customFormat="1" x14ac:dyDescent="0.25"/>
    <row r="71" s="12" customFormat="1" x14ac:dyDescent="0.25"/>
    <row r="72" s="12" customFormat="1" x14ac:dyDescent="0.25"/>
    <row r="73" s="12" customFormat="1" x14ac:dyDescent="0.25"/>
    <row r="74" s="12" customFormat="1" x14ac:dyDescent="0.25"/>
    <row r="75" s="12" customFormat="1" x14ac:dyDescent="0.25"/>
    <row r="76" s="12" customFormat="1" x14ac:dyDescent="0.25"/>
    <row r="77" s="12" customFormat="1" x14ac:dyDescent="0.25"/>
    <row r="78" s="12" customFormat="1" x14ac:dyDescent="0.25"/>
    <row r="79" s="12" customFormat="1" x14ac:dyDescent="0.25"/>
    <row r="80" s="12" customFormat="1" x14ac:dyDescent="0.25"/>
    <row r="81" s="12" customFormat="1" x14ac:dyDescent="0.25"/>
    <row r="82" s="12" customFormat="1" x14ac:dyDescent="0.25"/>
    <row r="83" s="12" customFormat="1" x14ac:dyDescent="0.25"/>
    <row r="84" s="12" customFormat="1" x14ac:dyDescent="0.25"/>
    <row r="85" s="12" customFormat="1" x14ac:dyDescent="0.25"/>
    <row r="86" s="12" customFormat="1" x14ac:dyDescent="0.25"/>
    <row r="87" s="12" customFormat="1" x14ac:dyDescent="0.25"/>
    <row r="88" s="12" customFormat="1" x14ac:dyDescent="0.25"/>
    <row r="89" s="12" customFormat="1" x14ac:dyDescent="0.25"/>
    <row r="90" s="12" customFormat="1" x14ac:dyDescent="0.25"/>
    <row r="91" s="12" customFormat="1" x14ac:dyDescent="0.25"/>
    <row r="92" s="12" customFormat="1" x14ac:dyDescent="0.25"/>
    <row r="93" s="12" customFormat="1" x14ac:dyDescent="0.25"/>
    <row r="94" s="12" customFormat="1" x14ac:dyDescent="0.25"/>
    <row r="95" s="12" customFormat="1" x14ac:dyDescent="0.25"/>
    <row r="96" s="12" customFormat="1" x14ac:dyDescent="0.25"/>
    <row r="97" s="12" customFormat="1" x14ac:dyDescent="0.25"/>
    <row r="98" s="12" customFormat="1" x14ac:dyDescent="0.25"/>
    <row r="99" s="12" customFormat="1" x14ac:dyDescent="0.25"/>
    <row r="100" s="12" customFormat="1" x14ac:dyDescent="0.25"/>
    <row r="101" s="12" customFormat="1" x14ac:dyDescent="0.25"/>
    <row r="102" s="12" customFormat="1" x14ac:dyDescent="0.25"/>
    <row r="103" s="12" customFormat="1" x14ac:dyDescent="0.25"/>
    <row r="104" s="12" customFormat="1" x14ac:dyDescent="0.25"/>
    <row r="105" s="12" customFormat="1" x14ac:dyDescent="0.25"/>
    <row r="106" s="12" customFormat="1" x14ac:dyDescent="0.25"/>
    <row r="107" s="12" customFormat="1" x14ac:dyDescent="0.25"/>
    <row r="108" s="12" customFormat="1" x14ac:dyDescent="0.25"/>
    <row r="109" s="12" customFormat="1" x14ac:dyDescent="0.25"/>
    <row r="110" s="12" customFormat="1" x14ac:dyDescent="0.25"/>
    <row r="111" s="12" customFormat="1" x14ac:dyDescent="0.25"/>
    <row r="112" s="12" customFormat="1" x14ac:dyDescent="0.25"/>
    <row r="113" s="12" customFormat="1" x14ac:dyDescent="0.25"/>
    <row r="114" s="12" customFormat="1" x14ac:dyDescent="0.25"/>
    <row r="115" s="12" customFormat="1" x14ac:dyDescent="0.25"/>
    <row r="116" s="12" customFormat="1" x14ac:dyDescent="0.25"/>
    <row r="117" s="12" customFormat="1" x14ac:dyDescent="0.25"/>
    <row r="118" s="12" customFormat="1" x14ac:dyDescent="0.25"/>
    <row r="119" s="12" customFormat="1" x14ac:dyDescent="0.25"/>
    <row r="120" s="12" customFormat="1" x14ac:dyDescent="0.25"/>
    <row r="121" s="12" customFormat="1" x14ac:dyDescent="0.25"/>
    <row r="122" s="12" customFormat="1" x14ac:dyDescent="0.25"/>
    <row r="123" s="12" customFormat="1" x14ac:dyDescent="0.25"/>
    <row r="124" s="12" customFormat="1" x14ac:dyDescent="0.25"/>
    <row r="125" s="12" customFormat="1" x14ac:dyDescent="0.25"/>
    <row r="126" s="12" customFormat="1" x14ac:dyDescent="0.25"/>
    <row r="127" s="12" customFormat="1" x14ac:dyDescent="0.25"/>
    <row r="128" s="12" customFormat="1" x14ac:dyDescent="0.25"/>
    <row r="129" s="12" customFormat="1" x14ac:dyDescent="0.25"/>
    <row r="130" s="12" customFormat="1" x14ac:dyDescent="0.25"/>
    <row r="131" s="12" customFormat="1" x14ac:dyDescent="0.25"/>
    <row r="132" s="12" customFormat="1" x14ac:dyDescent="0.25"/>
    <row r="133" s="12" customFormat="1" x14ac:dyDescent="0.25"/>
    <row r="134" s="12" customFormat="1" x14ac:dyDescent="0.25"/>
    <row r="135" s="12" customFormat="1" x14ac:dyDescent="0.25"/>
    <row r="136" s="12" customFormat="1" x14ac:dyDescent="0.25"/>
    <row r="137" s="12" customFormat="1" x14ac:dyDescent="0.25"/>
    <row r="138" s="12" customFormat="1" x14ac:dyDescent="0.25"/>
    <row r="139" s="12" customFormat="1" x14ac:dyDescent="0.25"/>
    <row r="140" s="12" customFormat="1" x14ac:dyDescent="0.25"/>
    <row r="141" s="12" customFormat="1" x14ac:dyDescent="0.25"/>
    <row r="142" s="12" customFormat="1" x14ac:dyDescent="0.25"/>
    <row r="143" s="12" customFormat="1" x14ac:dyDescent="0.25"/>
    <row r="144" s="12" customFormat="1" x14ac:dyDescent="0.25"/>
    <row r="145" s="12" customFormat="1" x14ac:dyDescent="0.25"/>
    <row r="146" s="12" customFormat="1" x14ac:dyDescent="0.25"/>
    <row r="147" s="12" customFormat="1" x14ac:dyDescent="0.25"/>
    <row r="148" s="12" customFormat="1" x14ac:dyDescent="0.25"/>
    <row r="149" s="12" customFormat="1" x14ac:dyDescent="0.25"/>
    <row r="150" s="12" customFormat="1" x14ac:dyDescent="0.25"/>
    <row r="151" s="12" customFormat="1" x14ac:dyDescent="0.25"/>
    <row r="152" s="12" customFormat="1" x14ac:dyDescent="0.25"/>
    <row r="153" s="12" customFormat="1" x14ac:dyDescent="0.25"/>
    <row r="154" s="12" customFormat="1" x14ac:dyDescent="0.25"/>
    <row r="155" s="12" customFormat="1" x14ac:dyDescent="0.25"/>
    <row r="156" s="12" customFormat="1" x14ac:dyDescent="0.25"/>
    <row r="157" s="12" customFormat="1" x14ac:dyDescent="0.25"/>
    <row r="158" s="12" customFormat="1" x14ac:dyDescent="0.25"/>
    <row r="159" s="12" customFormat="1" x14ac:dyDescent="0.25"/>
    <row r="160" s="12" customFormat="1" x14ac:dyDescent="0.25"/>
    <row r="161" s="12" customFormat="1" x14ac:dyDescent="0.25"/>
    <row r="162" s="12" customFormat="1" x14ac:dyDescent="0.25"/>
    <row r="163" s="12" customFormat="1" x14ac:dyDescent="0.25"/>
    <row r="164" s="12" customFormat="1" x14ac:dyDescent="0.25"/>
    <row r="165" s="12" customFormat="1" x14ac:dyDescent="0.25"/>
    <row r="166" s="12" customFormat="1" x14ac:dyDescent="0.25"/>
    <row r="167" s="12" customFormat="1" x14ac:dyDescent="0.25"/>
    <row r="168" s="12" customFormat="1" x14ac:dyDescent="0.25"/>
    <row r="169" s="12" customFormat="1" x14ac:dyDescent="0.25"/>
    <row r="170" s="12" customFormat="1" x14ac:dyDescent="0.25"/>
    <row r="171" s="12" customFormat="1" x14ac:dyDescent="0.25"/>
    <row r="172" s="12" customFormat="1" x14ac:dyDescent="0.25"/>
    <row r="173" s="12" customFormat="1" x14ac:dyDescent="0.25"/>
    <row r="174" s="12" customFormat="1" x14ac:dyDescent="0.25"/>
    <row r="175" s="12" customFormat="1" x14ac:dyDescent="0.25"/>
    <row r="176" s="12" customFormat="1" x14ac:dyDescent="0.25"/>
    <row r="177" s="12" customFormat="1" x14ac:dyDescent="0.25"/>
    <row r="178" s="12" customFormat="1" x14ac:dyDescent="0.25"/>
    <row r="179" s="12" customFormat="1" x14ac:dyDescent="0.25"/>
    <row r="180" s="12" customFormat="1" x14ac:dyDescent="0.25"/>
    <row r="181" s="12" customFormat="1" x14ac:dyDescent="0.25"/>
    <row r="182" s="12" customFormat="1" x14ac:dyDescent="0.25"/>
    <row r="183" s="12" customFormat="1" x14ac:dyDescent="0.25"/>
    <row r="184" s="12" customFormat="1" x14ac:dyDescent="0.25"/>
    <row r="185" s="12" customFormat="1" x14ac:dyDescent="0.25"/>
    <row r="186" s="12" customFormat="1" x14ac:dyDescent="0.25"/>
    <row r="187" s="12" customFormat="1" x14ac:dyDescent="0.25"/>
    <row r="188" s="12" customFormat="1" x14ac:dyDescent="0.25"/>
    <row r="189" s="12" customFormat="1" x14ac:dyDescent="0.25"/>
    <row r="190" s="12" customFormat="1" x14ac:dyDescent="0.25"/>
    <row r="191" s="12" customFormat="1" x14ac:dyDescent="0.25"/>
    <row r="192" s="12" customFormat="1" x14ac:dyDescent="0.25"/>
    <row r="193" s="12" customFormat="1" x14ac:dyDescent="0.25"/>
    <row r="194" s="12" customFormat="1" x14ac:dyDescent="0.25"/>
    <row r="195" s="12" customFormat="1" x14ac:dyDescent="0.25"/>
    <row r="196" s="12" customFormat="1" x14ac:dyDescent="0.25"/>
    <row r="197" s="12" customFormat="1" x14ac:dyDescent="0.25"/>
    <row r="198" s="12" customFormat="1" x14ac:dyDescent="0.25"/>
    <row r="199" s="12" customFormat="1" x14ac:dyDescent="0.25"/>
    <row r="200" s="12" customFormat="1" x14ac:dyDescent="0.25"/>
    <row r="201" s="12" customFormat="1" x14ac:dyDescent="0.25"/>
    <row r="202" s="12" customFormat="1" x14ac:dyDescent="0.25"/>
    <row r="203" s="12" customFormat="1" x14ac:dyDescent="0.25"/>
    <row r="204" s="12" customFormat="1" x14ac:dyDescent="0.25"/>
    <row r="205" s="12" customFormat="1" x14ac:dyDescent="0.25"/>
    <row r="206" s="12" customFormat="1" x14ac:dyDescent="0.25"/>
    <row r="207" s="12" customFormat="1" x14ac:dyDescent="0.25"/>
    <row r="208" s="12" customFormat="1" x14ac:dyDescent="0.25"/>
    <row r="209" s="12" customFormat="1" x14ac:dyDescent="0.25"/>
    <row r="210" s="12" customFormat="1" x14ac:dyDescent="0.25"/>
    <row r="211" s="12" customFormat="1" x14ac:dyDescent="0.25"/>
    <row r="212" s="12" customFormat="1" x14ac:dyDescent="0.25"/>
    <row r="213" s="12" customFormat="1" x14ac:dyDescent="0.25"/>
    <row r="214" s="12" customFormat="1" x14ac:dyDescent="0.25"/>
    <row r="215" s="12" customFormat="1" x14ac:dyDescent="0.25"/>
    <row r="216" s="12" customFormat="1" x14ac:dyDescent="0.25"/>
    <row r="217" s="12" customFormat="1" x14ac:dyDescent="0.25"/>
    <row r="218" s="12" customFormat="1" x14ac:dyDescent="0.25"/>
    <row r="219" s="12" customFormat="1" x14ac:dyDescent="0.25"/>
    <row r="220" s="12" customFormat="1" x14ac:dyDescent="0.25"/>
    <row r="221" s="12" customFormat="1" x14ac:dyDescent="0.25"/>
    <row r="222" s="12" customFormat="1" x14ac:dyDescent="0.25"/>
    <row r="223" s="12" customFormat="1" x14ac:dyDescent="0.25"/>
    <row r="224" s="12" customFormat="1" x14ac:dyDescent="0.25"/>
    <row r="225" s="12" customFormat="1" x14ac:dyDescent="0.25"/>
    <row r="226" s="12" customFormat="1" x14ac:dyDescent="0.25"/>
    <row r="227" s="12" customFormat="1" x14ac:dyDescent="0.25"/>
    <row r="228" s="12" customFormat="1" x14ac:dyDescent="0.25"/>
    <row r="229" s="12" customFormat="1" x14ac:dyDescent="0.25"/>
    <row r="230" s="12" customFormat="1" x14ac:dyDescent="0.25"/>
    <row r="231" s="12" customFormat="1" x14ac:dyDescent="0.25"/>
    <row r="232" s="12" customFormat="1" x14ac:dyDescent="0.25"/>
    <row r="233" s="12" customFormat="1" x14ac:dyDescent="0.25"/>
    <row r="234" s="12" customFormat="1" x14ac:dyDescent="0.25"/>
    <row r="235" s="12" customFormat="1" x14ac:dyDescent="0.25"/>
    <row r="236" s="12" customFormat="1" x14ac:dyDescent="0.25"/>
    <row r="237" s="12" customFormat="1" x14ac:dyDescent="0.25"/>
    <row r="238" s="12" customFormat="1" x14ac:dyDescent="0.25"/>
    <row r="239" s="12" customFormat="1" x14ac:dyDescent="0.25"/>
    <row r="240" s="12" customFormat="1" x14ac:dyDescent="0.25"/>
    <row r="241" s="12" customFormat="1" x14ac:dyDescent="0.25"/>
    <row r="242" s="12" customFormat="1" x14ac:dyDescent="0.25"/>
    <row r="243" s="12" customFormat="1" x14ac:dyDescent="0.25"/>
    <row r="244" s="12" customFormat="1" x14ac:dyDescent="0.25"/>
    <row r="245" s="12" customFormat="1" x14ac:dyDescent="0.25"/>
    <row r="246" s="12" customFormat="1" x14ac:dyDescent="0.25"/>
    <row r="247" s="12" customFormat="1" x14ac:dyDescent="0.25"/>
    <row r="248" s="12" customFormat="1" x14ac:dyDescent="0.25"/>
    <row r="249" s="12" customFormat="1" x14ac:dyDescent="0.25"/>
    <row r="250" s="12" customFormat="1" x14ac:dyDescent="0.25"/>
    <row r="251" s="12" customFormat="1" x14ac:dyDescent="0.25"/>
    <row r="252" s="12" customFormat="1" x14ac:dyDescent="0.25"/>
    <row r="253" s="12" customFormat="1" x14ac:dyDescent="0.25"/>
    <row r="254" s="12" customFormat="1" x14ac:dyDescent="0.25"/>
    <row r="255" s="12" customFormat="1" x14ac:dyDescent="0.25"/>
    <row r="256" s="12" customFormat="1" x14ac:dyDescent="0.25"/>
    <row r="257" s="12" customFormat="1" x14ac:dyDescent="0.25"/>
    <row r="258" s="12" customFormat="1" x14ac:dyDescent="0.25"/>
    <row r="259" s="12" customFormat="1" x14ac:dyDescent="0.25"/>
    <row r="260" s="12" customFormat="1" x14ac:dyDescent="0.25"/>
    <row r="261" s="12" customFormat="1" x14ac:dyDescent="0.25"/>
    <row r="262" s="12" customFormat="1" x14ac:dyDescent="0.25"/>
    <row r="263" s="12" customFormat="1" x14ac:dyDescent="0.25"/>
    <row r="264" s="12" customFormat="1" x14ac:dyDescent="0.25"/>
    <row r="265" s="12" customFormat="1" x14ac:dyDescent="0.25"/>
    <row r="266" s="12" customFormat="1" x14ac:dyDescent="0.25"/>
    <row r="267" s="12" customFormat="1" x14ac:dyDescent="0.25"/>
    <row r="268" s="12" customFormat="1" x14ac:dyDescent="0.25"/>
    <row r="269" s="12" customFormat="1" x14ac:dyDescent="0.25"/>
    <row r="270" s="12" customFormat="1" x14ac:dyDescent="0.25"/>
    <row r="271" s="12" customFormat="1" x14ac:dyDescent="0.25"/>
    <row r="272" s="12" customFormat="1" x14ac:dyDescent="0.25"/>
    <row r="273" s="12" customFormat="1" x14ac:dyDescent="0.25"/>
    <row r="274" s="12" customFormat="1" x14ac:dyDescent="0.25"/>
    <row r="275" s="12" customFormat="1" x14ac:dyDescent="0.25"/>
    <row r="276" s="12" customFormat="1" x14ac:dyDescent="0.25"/>
    <row r="277" s="12" customFormat="1" x14ac:dyDescent="0.25"/>
    <row r="278" s="12" customFormat="1" x14ac:dyDescent="0.25"/>
    <row r="279" s="12" customFormat="1" x14ac:dyDescent="0.25"/>
    <row r="280" s="12" customFormat="1" x14ac:dyDescent="0.25"/>
    <row r="281" s="12" customFormat="1" x14ac:dyDescent="0.25"/>
    <row r="282" s="12" customFormat="1" x14ac:dyDescent="0.25"/>
    <row r="283" s="12" customFormat="1" x14ac:dyDescent="0.25"/>
    <row r="284" s="12" customFormat="1" x14ac:dyDescent="0.25"/>
    <row r="285" s="12" customFormat="1" x14ac:dyDescent="0.25"/>
    <row r="286" s="12" customFormat="1" x14ac:dyDescent="0.25"/>
    <row r="287" s="12" customFormat="1" x14ac:dyDescent="0.25"/>
    <row r="288" s="12" customFormat="1" x14ac:dyDescent="0.25"/>
    <row r="289" s="12" customFormat="1" x14ac:dyDescent="0.25"/>
    <row r="290" s="12" customFormat="1" x14ac:dyDescent="0.25"/>
    <row r="291" s="12" customFormat="1" x14ac:dyDescent="0.25"/>
    <row r="292" s="12" customFormat="1" x14ac:dyDescent="0.25"/>
    <row r="293" s="12" customFormat="1" x14ac:dyDescent="0.25"/>
    <row r="294" s="12" customFormat="1" x14ac:dyDescent="0.25"/>
    <row r="295" s="12" customFormat="1" x14ac:dyDescent="0.25"/>
    <row r="296" s="12" customFormat="1" x14ac:dyDescent="0.25"/>
    <row r="297" s="12" customFormat="1" x14ac:dyDescent="0.25"/>
    <row r="298" s="12" customFormat="1" x14ac:dyDescent="0.25"/>
    <row r="299" s="12" customFormat="1" x14ac:dyDescent="0.25"/>
    <row r="300" s="12" customFormat="1" x14ac:dyDescent="0.25"/>
    <row r="301" s="12" customFormat="1" x14ac:dyDescent="0.25"/>
    <row r="302" s="12" customFormat="1" x14ac:dyDescent="0.25"/>
    <row r="303" s="12" customFormat="1" x14ac:dyDescent="0.25"/>
    <row r="304" s="12" customFormat="1" x14ac:dyDescent="0.25"/>
    <row r="305" s="12" customFormat="1" x14ac:dyDescent="0.25"/>
    <row r="306" s="12" customFormat="1" x14ac:dyDescent="0.25"/>
    <row r="307" s="12" customFormat="1" x14ac:dyDescent="0.25"/>
    <row r="308" s="12" customFormat="1" x14ac:dyDescent="0.25"/>
    <row r="309" s="12" customFormat="1" x14ac:dyDescent="0.25"/>
    <row r="310" s="12" customFormat="1" x14ac:dyDescent="0.25"/>
    <row r="311" s="12" customFormat="1" x14ac:dyDescent="0.25"/>
    <row r="312" s="12" customFormat="1" x14ac:dyDescent="0.25"/>
    <row r="313" s="12" customFormat="1" x14ac:dyDescent="0.25"/>
    <row r="314" s="12" customFormat="1" x14ac:dyDescent="0.25"/>
    <row r="315" s="12" customFormat="1" x14ac:dyDescent="0.25"/>
    <row r="316" s="12" customFormat="1" x14ac:dyDescent="0.25"/>
    <row r="317" s="12" customFormat="1" x14ac:dyDescent="0.25"/>
    <row r="318" s="12" customFormat="1" x14ac:dyDescent="0.25"/>
    <row r="319" s="12" customFormat="1" x14ac:dyDescent="0.25"/>
    <row r="320" s="12" customFormat="1" x14ac:dyDescent="0.25"/>
    <row r="321" s="12" customFormat="1" x14ac:dyDescent="0.25"/>
    <row r="322" s="12" customFormat="1" x14ac:dyDescent="0.25"/>
    <row r="323" s="12" customFormat="1" x14ac:dyDescent="0.25"/>
    <row r="324" s="12" customFormat="1" x14ac:dyDescent="0.25"/>
    <row r="325" s="12" customFormat="1" x14ac:dyDescent="0.25"/>
    <row r="326" s="12" customFormat="1" x14ac:dyDescent="0.25"/>
    <row r="327" s="12" customFormat="1" x14ac:dyDescent="0.25"/>
    <row r="328" s="12" customFormat="1" x14ac:dyDescent="0.25"/>
    <row r="329" s="12" customFormat="1" x14ac:dyDescent="0.25"/>
    <row r="330" s="12" customFormat="1" x14ac:dyDescent="0.25"/>
    <row r="331" s="12" customFormat="1" x14ac:dyDescent="0.25"/>
    <row r="332" s="12" customFormat="1" x14ac:dyDescent="0.25"/>
    <row r="333" s="12" customFormat="1" x14ac:dyDescent="0.25"/>
    <row r="334" s="12" customFormat="1" x14ac:dyDescent="0.25"/>
    <row r="335" s="12" customFormat="1" x14ac:dyDescent="0.25"/>
    <row r="336" s="12" customFormat="1" x14ac:dyDescent="0.25"/>
    <row r="337" s="12" customFormat="1" x14ac:dyDescent="0.25"/>
    <row r="338" s="12" customFormat="1" x14ac:dyDescent="0.25"/>
    <row r="339" s="12" customFormat="1" x14ac:dyDescent="0.25"/>
    <row r="340" s="12" customFormat="1" x14ac:dyDescent="0.25"/>
    <row r="341" s="12" customFormat="1" x14ac:dyDescent="0.25"/>
    <row r="342" s="12" customFormat="1" x14ac:dyDescent="0.25"/>
    <row r="343" s="12" customFormat="1" x14ac:dyDescent="0.25"/>
    <row r="344" s="12" customFormat="1" x14ac:dyDescent="0.25"/>
    <row r="345" s="12" customFormat="1" x14ac:dyDescent="0.25"/>
    <row r="346" s="12" customFormat="1" x14ac:dyDescent="0.25"/>
    <row r="347" s="12" customFormat="1" x14ac:dyDescent="0.25"/>
    <row r="348" s="12" customFormat="1" x14ac:dyDescent="0.25"/>
    <row r="349" s="12" customFormat="1" x14ac:dyDescent="0.25"/>
    <row r="350" s="12" customFormat="1" x14ac:dyDescent="0.25"/>
    <row r="351" s="12" customFormat="1" x14ac:dyDescent="0.25"/>
    <row r="352" s="12" customFormat="1" x14ac:dyDescent="0.25"/>
    <row r="353" s="12" customFormat="1" x14ac:dyDescent="0.25"/>
    <row r="354" s="12" customFormat="1" x14ac:dyDescent="0.25"/>
    <row r="355" s="12" customFormat="1" x14ac:dyDescent="0.25"/>
    <row r="356" s="12" customFormat="1" x14ac:dyDescent="0.25"/>
    <row r="357" s="12" customFormat="1" x14ac:dyDescent="0.25"/>
    <row r="358" s="12" customFormat="1" x14ac:dyDescent="0.25"/>
    <row r="359" s="12" customFormat="1" x14ac:dyDescent="0.25"/>
    <row r="360" s="12" customFormat="1" x14ac:dyDescent="0.25"/>
    <row r="361" s="12" customFormat="1" x14ac:dyDescent="0.25"/>
    <row r="362" s="12" customFormat="1" x14ac:dyDescent="0.25"/>
    <row r="363" s="12" customFormat="1" x14ac:dyDescent="0.25"/>
    <row r="364" s="12" customFormat="1" x14ac:dyDescent="0.25"/>
    <row r="365" s="12" customFormat="1" x14ac:dyDescent="0.25"/>
    <row r="366" s="12" customFormat="1" x14ac:dyDescent="0.25"/>
    <row r="367" s="12" customFormat="1" x14ac:dyDescent="0.25"/>
    <row r="368" s="12" customFormat="1" x14ac:dyDescent="0.25"/>
    <row r="369" s="12" customFormat="1" x14ac:dyDescent="0.25"/>
    <row r="370" s="12" customFormat="1" x14ac:dyDescent="0.25"/>
    <row r="371" s="12" customFormat="1" x14ac:dyDescent="0.25"/>
    <row r="372" s="12" customFormat="1" x14ac:dyDescent="0.25"/>
    <row r="373" s="12" customFormat="1" x14ac:dyDescent="0.25"/>
    <row r="374" s="12" customFormat="1" x14ac:dyDescent="0.25"/>
    <row r="375" s="12" customFormat="1" x14ac:dyDescent="0.25"/>
    <row r="376" s="12" customFormat="1" x14ac:dyDescent="0.25"/>
    <row r="377" s="12" customFormat="1" x14ac:dyDescent="0.25"/>
    <row r="378" s="12" customFormat="1" x14ac:dyDescent="0.25"/>
    <row r="379" s="12" customFormat="1" x14ac:dyDescent="0.25"/>
    <row r="380" s="12" customFormat="1" x14ac:dyDescent="0.25"/>
    <row r="381" s="12" customFormat="1" x14ac:dyDescent="0.25"/>
    <row r="382" s="12" customFormat="1" x14ac:dyDescent="0.25"/>
    <row r="383" s="12" customFormat="1" x14ac:dyDescent="0.25"/>
    <row r="384" s="12" customFormat="1" x14ac:dyDescent="0.25"/>
    <row r="385" s="12" customFormat="1" x14ac:dyDescent="0.25"/>
    <row r="386" s="12" customFormat="1" x14ac:dyDescent="0.25"/>
    <row r="387" s="12" customFormat="1" x14ac:dyDescent="0.25"/>
    <row r="388" s="12" customFormat="1" x14ac:dyDescent="0.25"/>
    <row r="389" s="12" customFormat="1" x14ac:dyDescent="0.25"/>
    <row r="390" s="12" customFormat="1" x14ac:dyDescent="0.25"/>
    <row r="391" s="12" customFormat="1" x14ac:dyDescent="0.25"/>
    <row r="392" s="12" customFormat="1" x14ac:dyDescent="0.25"/>
    <row r="393" s="12" customFormat="1" x14ac:dyDescent="0.25"/>
    <row r="394" s="12" customFormat="1" x14ac:dyDescent="0.25"/>
    <row r="395" s="12" customFormat="1" x14ac:dyDescent="0.25"/>
    <row r="396" s="12" customFormat="1" x14ac:dyDescent="0.25"/>
    <row r="397" s="12" customFormat="1" x14ac:dyDescent="0.25"/>
    <row r="398" s="12" customFormat="1" x14ac:dyDescent="0.25"/>
    <row r="399" s="12" customFormat="1" x14ac:dyDescent="0.25"/>
    <row r="400" s="12" customFormat="1" x14ac:dyDescent="0.25"/>
    <row r="401" s="12" customFormat="1" x14ac:dyDescent="0.25"/>
    <row r="402" s="12" customFormat="1" x14ac:dyDescent="0.25"/>
    <row r="403" s="12" customFormat="1" x14ac:dyDescent="0.25"/>
    <row r="404" s="12" customFormat="1" x14ac:dyDescent="0.25"/>
    <row r="405" s="12" customFormat="1" x14ac:dyDescent="0.25"/>
    <row r="406" s="12" customFormat="1" x14ac:dyDescent="0.25"/>
    <row r="407" s="12" customFormat="1" x14ac:dyDescent="0.25"/>
    <row r="408" s="12" customFormat="1" x14ac:dyDescent="0.25"/>
    <row r="409" s="12" customFormat="1" x14ac:dyDescent="0.25"/>
    <row r="410" s="12" customFormat="1" x14ac:dyDescent="0.25"/>
    <row r="411" s="12" customFormat="1" x14ac:dyDescent="0.25"/>
    <row r="412" s="12" customFormat="1" x14ac:dyDescent="0.25"/>
    <row r="413" s="12" customFormat="1" x14ac:dyDescent="0.25"/>
    <row r="414" s="12" customFormat="1" x14ac:dyDescent="0.25"/>
    <row r="415" s="12" customFormat="1" x14ac:dyDescent="0.25"/>
    <row r="416" s="12" customFormat="1" x14ac:dyDescent="0.25"/>
    <row r="417" s="12" customFormat="1" x14ac:dyDescent="0.25"/>
    <row r="418" s="12" customFormat="1" x14ac:dyDescent="0.25"/>
    <row r="419" s="12" customFormat="1" x14ac:dyDescent="0.25"/>
    <row r="420" s="12" customFormat="1" x14ac:dyDescent="0.25"/>
    <row r="421" s="12" customFormat="1" x14ac:dyDescent="0.25"/>
    <row r="422" s="12" customFormat="1" x14ac:dyDescent="0.25"/>
    <row r="423" s="12" customFormat="1" x14ac:dyDescent="0.25"/>
    <row r="424" s="12" customFormat="1" x14ac:dyDescent="0.25"/>
    <row r="425" s="12" customFormat="1" x14ac:dyDescent="0.25"/>
    <row r="426" s="12" customFormat="1" x14ac:dyDescent="0.25"/>
    <row r="427" s="12" customFormat="1" x14ac:dyDescent="0.25"/>
    <row r="428" s="12" customFormat="1" x14ac:dyDescent="0.25"/>
    <row r="429" s="12" customFormat="1" x14ac:dyDescent="0.25"/>
    <row r="430" s="12" customFormat="1" x14ac:dyDescent="0.25"/>
    <row r="431" s="12" customFormat="1" x14ac:dyDescent="0.25"/>
    <row r="432" s="12" customFormat="1" x14ac:dyDescent="0.25"/>
    <row r="433" s="12" customFormat="1" x14ac:dyDescent="0.25"/>
    <row r="434" s="12" customFormat="1" x14ac:dyDescent="0.25"/>
    <row r="435" s="12" customFormat="1" x14ac:dyDescent="0.25"/>
    <row r="436" s="12" customFormat="1" x14ac:dyDescent="0.25"/>
    <row r="437" s="12" customFormat="1" x14ac:dyDescent="0.25"/>
    <row r="438" s="12" customFormat="1" x14ac:dyDescent="0.25"/>
    <row r="439" s="12" customFormat="1" x14ac:dyDescent="0.25"/>
    <row r="440" s="12" customFormat="1" x14ac:dyDescent="0.25"/>
    <row r="441" s="12" customFormat="1" x14ac:dyDescent="0.25"/>
    <row r="442" s="12" customFormat="1" x14ac:dyDescent="0.25"/>
    <row r="443" s="12" customFormat="1" x14ac:dyDescent="0.25"/>
    <row r="444" s="12" customFormat="1" x14ac:dyDescent="0.25"/>
    <row r="445" s="12" customFormat="1" x14ac:dyDescent="0.25"/>
    <row r="446" s="12" customFormat="1" x14ac:dyDescent="0.25"/>
    <row r="447" s="12" customFormat="1" x14ac:dyDescent="0.25"/>
    <row r="448" s="12" customFormat="1" x14ac:dyDescent="0.25"/>
    <row r="449" s="12" customFormat="1" x14ac:dyDescent="0.25"/>
    <row r="450" s="12" customFormat="1" x14ac:dyDescent="0.25"/>
    <row r="451" s="12" customFormat="1" x14ac:dyDescent="0.25"/>
    <row r="452" s="12" customFormat="1" x14ac:dyDescent="0.25"/>
    <row r="453" s="12" customFormat="1" x14ac:dyDescent="0.25"/>
    <row r="454" s="12" customFormat="1" x14ac:dyDescent="0.25"/>
    <row r="455" s="12" customFormat="1" x14ac:dyDescent="0.25"/>
    <row r="456" s="12" customFormat="1" x14ac:dyDescent="0.25"/>
    <row r="457" s="12" customFormat="1" x14ac:dyDescent="0.25"/>
    <row r="458" s="12" customFormat="1" x14ac:dyDescent="0.25"/>
    <row r="459" s="12" customFormat="1" x14ac:dyDescent="0.25"/>
    <row r="460" s="12" customFormat="1" x14ac:dyDescent="0.25"/>
    <row r="461" s="12" customFormat="1" x14ac:dyDescent="0.25"/>
    <row r="462" s="12" customFormat="1" x14ac:dyDescent="0.25"/>
    <row r="463" s="12" customFormat="1" x14ac:dyDescent="0.25"/>
    <row r="464" s="12" customFormat="1" x14ac:dyDescent="0.25"/>
    <row r="465" s="12" customFormat="1" x14ac:dyDescent="0.25"/>
    <row r="466" s="12" customFormat="1" x14ac:dyDescent="0.25"/>
    <row r="467" s="12" customFormat="1" x14ac:dyDescent="0.25"/>
    <row r="468" s="12" customFormat="1" x14ac:dyDescent="0.25"/>
    <row r="469" s="12" customFormat="1" x14ac:dyDescent="0.25"/>
    <row r="470" s="12" customFormat="1" x14ac:dyDescent="0.25"/>
    <row r="471" s="12" customFormat="1" x14ac:dyDescent="0.25"/>
    <row r="472" s="12" customFormat="1" x14ac:dyDescent="0.25"/>
    <row r="473" s="12" customFormat="1" x14ac:dyDescent="0.25"/>
    <row r="474" s="12" customFormat="1" x14ac:dyDescent="0.25"/>
    <row r="475" s="12" customFormat="1" x14ac:dyDescent="0.25"/>
    <row r="476" s="12" customFormat="1" x14ac:dyDescent="0.25"/>
    <row r="477" s="12" customFormat="1" x14ac:dyDescent="0.25"/>
    <row r="478" s="12" customFormat="1" x14ac:dyDescent="0.25"/>
    <row r="479" s="12" customFormat="1" x14ac:dyDescent="0.25"/>
    <row r="480" s="12" customFormat="1" x14ac:dyDescent="0.25"/>
    <row r="481" s="12" customFormat="1" x14ac:dyDescent="0.25"/>
    <row r="482" s="12" customFormat="1" x14ac:dyDescent="0.25"/>
    <row r="483" s="12" customFormat="1" x14ac:dyDescent="0.25"/>
    <row r="484" s="12" customFormat="1" x14ac:dyDescent="0.25"/>
    <row r="485" s="12" customFormat="1" x14ac:dyDescent="0.25"/>
    <row r="486" s="12" customFormat="1" x14ac:dyDescent="0.25"/>
    <row r="487" s="12" customFormat="1" x14ac:dyDescent="0.25"/>
    <row r="488" s="12" customFormat="1" x14ac:dyDescent="0.25"/>
    <row r="489" s="12" customFormat="1" x14ac:dyDescent="0.25"/>
    <row r="490" s="12" customFormat="1" x14ac:dyDescent="0.25"/>
    <row r="491" s="12" customFormat="1" x14ac:dyDescent="0.25"/>
    <row r="492" s="12" customFormat="1" x14ac:dyDescent="0.25"/>
    <row r="493" s="12" customFormat="1" x14ac:dyDescent="0.25"/>
    <row r="494" s="12" customFormat="1" x14ac:dyDescent="0.25"/>
    <row r="495" s="12" customFormat="1" x14ac:dyDescent="0.25"/>
    <row r="496" s="12" customFormat="1" x14ac:dyDescent="0.25"/>
    <row r="497" s="12" customFormat="1" x14ac:dyDescent="0.25"/>
    <row r="498" s="12" customFormat="1" x14ac:dyDescent="0.25"/>
    <row r="499" s="12" customFormat="1" x14ac:dyDescent="0.25"/>
    <row r="500" s="12" customFormat="1" x14ac:dyDescent="0.25"/>
    <row r="501" s="12" customFormat="1" x14ac:dyDescent="0.25"/>
    <row r="502" s="12" customFormat="1" x14ac:dyDescent="0.25"/>
    <row r="503" s="12" customFormat="1" x14ac:dyDescent="0.25"/>
    <row r="504" s="12" customFormat="1" x14ac:dyDescent="0.25"/>
    <row r="505" s="12" customFormat="1" x14ac:dyDescent="0.25"/>
    <row r="506" s="12" customFormat="1" x14ac:dyDescent="0.25"/>
    <row r="507" s="12" customFormat="1" x14ac:dyDescent="0.25"/>
    <row r="508" s="12" customFormat="1" x14ac:dyDescent="0.25"/>
    <row r="509" s="12" customFormat="1" x14ac:dyDescent="0.25"/>
    <row r="510" s="12" customFormat="1" x14ac:dyDescent="0.25"/>
    <row r="511" s="12" customFormat="1" x14ac:dyDescent="0.25"/>
    <row r="512" s="12" customFormat="1" x14ac:dyDescent="0.25"/>
    <row r="513" s="12" customFormat="1" x14ac:dyDescent="0.25"/>
    <row r="514" s="12" customFormat="1" x14ac:dyDescent="0.25"/>
    <row r="515" s="12" customFormat="1" x14ac:dyDescent="0.25"/>
    <row r="516" s="12" customFormat="1" x14ac:dyDescent="0.25"/>
    <row r="517" s="12" customFormat="1" x14ac:dyDescent="0.25"/>
    <row r="518" s="12" customFormat="1" x14ac:dyDescent="0.25"/>
    <row r="519" s="12" customFormat="1" x14ac:dyDescent="0.25"/>
    <row r="520" s="12" customFormat="1" x14ac:dyDescent="0.25"/>
    <row r="521" s="12" customFormat="1" x14ac:dyDescent="0.25"/>
    <row r="522" s="12" customFormat="1" x14ac:dyDescent="0.25"/>
    <row r="523" s="12" customFormat="1" x14ac:dyDescent="0.25"/>
    <row r="524" s="12" customFormat="1" x14ac:dyDescent="0.25"/>
    <row r="525" s="12" customFormat="1" x14ac:dyDescent="0.25"/>
    <row r="526" s="12" customFormat="1" x14ac:dyDescent="0.25"/>
    <row r="527" s="12" customFormat="1" x14ac:dyDescent="0.25"/>
    <row r="528" s="12" customFormat="1" x14ac:dyDescent="0.25"/>
    <row r="529" s="12" customFormat="1" x14ac:dyDescent="0.25"/>
    <row r="530" s="12" customFormat="1" x14ac:dyDescent="0.25"/>
    <row r="531" s="12" customFormat="1" x14ac:dyDescent="0.25"/>
    <row r="532" s="12" customFormat="1" x14ac:dyDescent="0.25"/>
    <row r="533" s="12" customFormat="1" x14ac:dyDescent="0.25"/>
    <row r="534" s="12" customFormat="1" x14ac:dyDescent="0.25"/>
    <row r="535" s="12" customFormat="1" x14ac:dyDescent="0.25"/>
    <row r="536" s="12" customFormat="1" x14ac:dyDescent="0.25"/>
    <row r="537" s="12" customFormat="1" x14ac:dyDescent="0.25"/>
    <row r="538" s="12" customFormat="1" x14ac:dyDescent="0.25"/>
    <row r="539" s="12" customFormat="1" x14ac:dyDescent="0.25"/>
    <row r="540" s="12" customFormat="1" x14ac:dyDescent="0.25"/>
    <row r="541" s="12" customFormat="1" x14ac:dyDescent="0.25"/>
    <row r="542" s="12" customFormat="1" x14ac:dyDescent="0.25"/>
    <row r="543" s="12" customFormat="1" x14ac:dyDescent="0.25"/>
    <row r="544" s="12" customFormat="1" x14ac:dyDescent="0.25"/>
    <row r="545" s="12" customFormat="1" x14ac:dyDescent="0.25"/>
    <row r="546" s="12" customFormat="1" x14ac:dyDescent="0.25"/>
    <row r="547" s="12" customFormat="1" x14ac:dyDescent="0.25"/>
    <row r="548" s="12" customFormat="1" x14ac:dyDescent="0.25"/>
    <row r="549" s="12" customFormat="1" x14ac:dyDescent="0.25"/>
    <row r="550" s="12" customFormat="1" x14ac:dyDescent="0.25"/>
    <row r="551" s="12" customFormat="1" x14ac:dyDescent="0.25"/>
    <row r="552" s="12" customFormat="1" x14ac:dyDescent="0.25"/>
    <row r="553" s="12" customFormat="1" x14ac:dyDescent="0.25"/>
    <row r="554" s="12" customFormat="1" x14ac:dyDescent="0.25"/>
    <row r="555" s="12" customFormat="1" x14ac:dyDescent="0.25"/>
    <row r="556" s="12" customFormat="1" x14ac:dyDescent="0.25"/>
    <row r="557" s="12" customFormat="1" x14ac:dyDescent="0.25"/>
    <row r="558" s="12" customFormat="1" x14ac:dyDescent="0.25"/>
    <row r="559" s="12" customFormat="1" x14ac:dyDescent="0.25"/>
    <row r="560" s="12" customFormat="1" x14ac:dyDescent="0.25"/>
    <row r="561" s="12" customFormat="1" x14ac:dyDescent="0.25"/>
    <row r="562" s="12" customFormat="1" x14ac:dyDescent="0.25"/>
    <row r="563" s="12" customFormat="1" x14ac:dyDescent="0.25"/>
    <row r="564" s="12" customFormat="1" x14ac:dyDescent="0.25"/>
    <row r="565" s="12" customFormat="1" x14ac:dyDescent="0.25"/>
    <row r="566" s="12" customFormat="1" x14ac:dyDescent="0.25"/>
    <row r="567" s="12" customFormat="1" x14ac:dyDescent="0.25"/>
    <row r="568" s="12" customFormat="1" x14ac:dyDescent="0.25"/>
    <row r="569" s="12" customFormat="1" x14ac:dyDescent="0.25"/>
    <row r="570" s="12" customFormat="1" x14ac:dyDescent="0.25"/>
    <row r="571" s="12" customFormat="1" x14ac:dyDescent="0.25"/>
    <row r="572" s="12" customFormat="1" x14ac:dyDescent="0.25"/>
    <row r="573" s="12" customFormat="1" x14ac:dyDescent="0.25"/>
    <row r="574" s="12" customFormat="1" x14ac:dyDescent="0.25"/>
    <row r="575" s="12" customFormat="1" x14ac:dyDescent="0.25"/>
    <row r="576" s="12" customFormat="1" x14ac:dyDescent="0.25"/>
    <row r="577" s="12" customFormat="1" x14ac:dyDescent="0.25"/>
    <row r="578" s="12" customFormat="1" x14ac:dyDescent="0.25"/>
    <row r="579" s="12" customFormat="1" x14ac:dyDescent="0.25"/>
    <row r="580" s="12" customFormat="1" x14ac:dyDescent="0.25"/>
    <row r="581" s="12" customFormat="1" x14ac:dyDescent="0.25"/>
    <row r="582" s="12" customFormat="1" x14ac:dyDescent="0.25"/>
    <row r="583" s="12" customFormat="1" x14ac:dyDescent="0.25"/>
    <row r="584" s="12" customFormat="1" x14ac:dyDescent="0.25"/>
    <row r="585" s="12" customFormat="1" x14ac:dyDescent="0.25"/>
    <row r="586" s="12" customFormat="1" x14ac:dyDescent="0.25"/>
    <row r="587" s="12" customFormat="1" x14ac:dyDescent="0.25"/>
    <row r="588" s="12" customFormat="1" x14ac:dyDescent="0.25"/>
    <row r="589" s="12" customFormat="1" x14ac:dyDescent="0.25"/>
    <row r="590" s="12" customFormat="1" x14ac:dyDescent="0.25"/>
    <row r="591" s="12" customFormat="1" x14ac:dyDescent="0.25"/>
    <row r="592" s="12" customFormat="1" x14ac:dyDescent="0.25"/>
    <row r="593" s="12" customFormat="1" x14ac:dyDescent="0.25"/>
    <row r="594" s="12" customFormat="1" x14ac:dyDescent="0.25"/>
    <row r="595" s="12" customFormat="1" x14ac:dyDescent="0.25"/>
    <row r="596" s="12" customFormat="1" x14ac:dyDescent="0.25"/>
    <row r="597" s="12" customFormat="1" x14ac:dyDescent="0.25"/>
    <row r="598" s="12" customFormat="1" x14ac:dyDescent="0.25"/>
    <row r="599" s="12" customFormat="1" x14ac:dyDescent="0.25"/>
    <row r="600" s="12" customFormat="1" x14ac:dyDescent="0.25"/>
    <row r="601" s="12" customFormat="1" x14ac:dyDescent="0.25"/>
    <row r="602" s="12" customFormat="1" x14ac:dyDescent="0.25"/>
    <row r="603" s="12" customFormat="1" x14ac:dyDescent="0.25"/>
    <row r="604" s="12" customFormat="1" x14ac:dyDescent="0.25"/>
    <row r="605" s="12" customFormat="1" x14ac:dyDescent="0.25"/>
    <row r="606" s="12" customFormat="1" x14ac:dyDescent="0.25"/>
    <row r="607" s="12" customFormat="1" x14ac:dyDescent="0.25"/>
    <row r="608" s="12" customFormat="1" x14ac:dyDescent="0.25"/>
    <row r="609" s="12" customFormat="1" x14ac:dyDescent="0.25"/>
    <row r="610" s="12" customFormat="1" x14ac:dyDescent="0.25"/>
    <row r="611" s="12" customFormat="1" x14ac:dyDescent="0.25"/>
    <row r="612" s="12" customFormat="1" x14ac:dyDescent="0.25"/>
    <row r="613" s="12" customFormat="1" x14ac:dyDescent="0.25"/>
    <row r="614" s="12" customFormat="1" x14ac:dyDescent="0.25"/>
    <row r="615" s="12" customFormat="1" x14ac:dyDescent="0.25"/>
    <row r="616" s="12" customFormat="1" x14ac:dyDescent="0.25"/>
    <row r="617" s="12" customFormat="1" x14ac:dyDescent="0.25"/>
    <row r="618" s="12" customFormat="1" x14ac:dyDescent="0.25"/>
    <row r="619" s="12" customFormat="1" x14ac:dyDescent="0.25"/>
    <row r="620" s="12" customFormat="1" x14ac:dyDescent="0.25"/>
    <row r="621" s="12" customFormat="1" x14ac:dyDescent="0.25"/>
    <row r="622" s="12" customFormat="1" x14ac:dyDescent="0.25"/>
    <row r="623" s="12" customFormat="1" x14ac:dyDescent="0.25"/>
    <row r="624" s="12" customFormat="1" x14ac:dyDescent="0.25"/>
    <row r="625" s="12" customFormat="1" x14ac:dyDescent="0.25"/>
    <row r="626" s="12" customFormat="1" x14ac:dyDescent="0.25"/>
    <row r="627" s="12" customFormat="1" x14ac:dyDescent="0.25"/>
    <row r="628" s="12" customFormat="1" x14ac:dyDescent="0.25"/>
    <row r="629" s="12" customFormat="1" x14ac:dyDescent="0.25"/>
    <row r="630" s="12" customFormat="1" x14ac:dyDescent="0.25"/>
    <row r="631" s="12" customFormat="1" x14ac:dyDescent="0.25"/>
    <row r="632" s="12" customFormat="1" x14ac:dyDescent="0.25"/>
    <row r="633" s="12" customFormat="1" x14ac:dyDescent="0.25"/>
    <row r="634" s="12" customFormat="1" x14ac:dyDescent="0.25"/>
    <row r="635" s="12" customFormat="1" x14ac:dyDescent="0.25"/>
    <row r="636" s="12" customFormat="1" x14ac:dyDescent="0.25"/>
    <row r="637" s="12" customFormat="1" x14ac:dyDescent="0.25"/>
    <row r="638" s="12" customFormat="1" x14ac:dyDescent="0.25"/>
    <row r="639" s="12" customFormat="1" x14ac:dyDescent="0.25"/>
    <row r="640" s="12" customFormat="1" x14ac:dyDescent="0.25"/>
    <row r="641" s="12" customFormat="1" x14ac:dyDescent="0.25"/>
    <row r="642" s="12" customFormat="1" x14ac:dyDescent="0.25"/>
    <row r="643" s="12" customFormat="1" x14ac:dyDescent="0.25"/>
    <row r="644" s="12" customFormat="1" x14ac:dyDescent="0.25"/>
    <row r="645" s="12" customFormat="1" x14ac:dyDescent="0.25"/>
    <row r="646" s="12" customFormat="1" x14ac:dyDescent="0.25"/>
    <row r="647" s="12" customFormat="1" x14ac:dyDescent="0.25"/>
    <row r="648" s="12" customFormat="1" x14ac:dyDescent="0.25"/>
    <row r="649" s="12" customFormat="1" x14ac:dyDescent="0.25"/>
    <row r="650" s="12" customFormat="1" x14ac:dyDescent="0.25"/>
    <row r="651" s="12" customFormat="1" x14ac:dyDescent="0.25"/>
    <row r="652" s="12" customFormat="1" x14ac:dyDescent="0.25"/>
    <row r="653" s="12" customFormat="1" x14ac:dyDescent="0.25"/>
    <row r="654" s="12" customFormat="1" x14ac:dyDescent="0.25"/>
    <row r="655" s="12" customFormat="1" x14ac:dyDescent="0.25"/>
    <row r="656" s="12" customFormat="1" x14ac:dyDescent="0.25"/>
    <row r="657" s="12" customFormat="1" x14ac:dyDescent="0.25"/>
    <row r="658" s="12" customFormat="1" x14ac:dyDescent="0.25"/>
    <row r="659" s="12" customFormat="1" x14ac:dyDescent="0.25"/>
    <row r="660" s="12" customFormat="1" x14ac:dyDescent="0.25"/>
    <row r="661" s="12" customFormat="1" x14ac:dyDescent="0.25"/>
    <row r="662" s="12" customFormat="1" x14ac:dyDescent="0.25"/>
    <row r="663" s="12" customFormat="1" x14ac:dyDescent="0.25"/>
    <row r="664" s="12" customFormat="1" x14ac:dyDescent="0.25"/>
    <row r="665" s="12" customFormat="1" x14ac:dyDescent="0.25"/>
    <row r="666" s="12" customFormat="1" x14ac:dyDescent="0.25"/>
    <row r="667" s="12" customFormat="1" x14ac:dyDescent="0.25"/>
    <row r="668" s="12" customFormat="1" x14ac:dyDescent="0.25"/>
    <row r="669" s="12" customFormat="1" x14ac:dyDescent="0.25"/>
    <row r="670" s="12" customFormat="1" x14ac:dyDescent="0.25"/>
    <row r="671" s="12" customFormat="1" x14ac:dyDescent="0.25"/>
    <row r="672" s="12" customFormat="1" x14ac:dyDescent="0.25"/>
    <row r="673" s="12" customFormat="1" x14ac:dyDescent="0.25"/>
    <row r="674" s="12" customFormat="1" x14ac:dyDescent="0.25"/>
    <row r="675" s="12" customFormat="1" x14ac:dyDescent="0.25"/>
    <row r="676" s="12" customFormat="1" x14ac:dyDescent="0.25"/>
    <row r="677" s="12" customFormat="1" x14ac:dyDescent="0.25"/>
    <row r="678" s="12" customFormat="1" x14ac:dyDescent="0.25"/>
    <row r="679" s="12" customFormat="1" x14ac:dyDescent="0.25"/>
    <row r="680" s="12" customFormat="1" x14ac:dyDescent="0.25"/>
    <row r="681" s="12" customFormat="1" x14ac:dyDescent="0.25"/>
    <row r="682" s="12" customFormat="1" x14ac:dyDescent="0.25"/>
    <row r="683" s="12" customFormat="1" x14ac:dyDescent="0.25"/>
    <row r="684" s="12" customFormat="1" x14ac:dyDescent="0.25"/>
    <row r="685" s="12" customFormat="1" x14ac:dyDescent="0.25"/>
    <row r="686" s="12" customFormat="1" x14ac:dyDescent="0.25"/>
    <row r="687" s="12" customFormat="1" x14ac:dyDescent="0.25"/>
    <row r="688" s="12" customFormat="1" x14ac:dyDescent="0.25"/>
    <row r="689" s="12" customFormat="1" x14ac:dyDescent="0.25"/>
    <row r="690" s="12" customFormat="1" x14ac:dyDescent="0.25"/>
    <row r="691" s="12" customFormat="1" x14ac:dyDescent="0.25"/>
    <row r="692" s="12" customFormat="1" x14ac:dyDescent="0.25"/>
    <row r="693" s="12" customFormat="1" x14ac:dyDescent="0.25"/>
    <row r="694" s="12" customFormat="1" x14ac:dyDescent="0.25"/>
    <row r="695" s="12" customFormat="1" x14ac:dyDescent="0.25"/>
    <row r="696" s="12" customFormat="1" x14ac:dyDescent="0.25"/>
    <row r="697" s="12" customFormat="1" x14ac:dyDescent="0.25"/>
    <row r="698" s="12" customFormat="1" x14ac:dyDescent="0.25"/>
    <row r="699" s="12" customFormat="1" x14ac:dyDescent="0.25"/>
    <row r="700" s="12" customFormat="1" x14ac:dyDescent="0.25"/>
    <row r="701" s="12" customFormat="1" x14ac:dyDescent="0.25"/>
    <row r="702" s="12" customFormat="1" x14ac:dyDescent="0.25"/>
    <row r="703" s="12" customFormat="1" x14ac:dyDescent="0.25"/>
    <row r="704" s="12" customFormat="1" x14ac:dyDescent="0.25"/>
    <row r="705" s="12" customFormat="1" x14ac:dyDescent="0.25"/>
    <row r="706" s="12" customFormat="1" x14ac:dyDescent="0.25"/>
    <row r="707" s="12" customFormat="1" x14ac:dyDescent="0.25"/>
    <row r="708" s="12" customFormat="1" x14ac:dyDescent="0.25"/>
    <row r="709" s="12" customFormat="1" x14ac:dyDescent="0.25"/>
    <row r="710" s="12" customFormat="1" x14ac:dyDescent="0.25"/>
    <row r="711" s="12" customFormat="1" x14ac:dyDescent="0.25"/>
    <row r="712" s="12" customFormat="1" x14ac:dyDescent="0.25"/>
    <row r="713" s="12" customFormat="1" x14ac:dyDescent="0.25"/>
    <row r="714" s="12" customFormat="1" x14ac:dyDescent="0.25"/>
    <row r="715" s="12" customFormat="1" x14ac:dyDescent="0.25"/>
    <row r="716" s="12" customFormat="1" x14ac:dyDescent="0.25"/>
    <row r="717" s="12" customFormat="1" x14ac:dyDescent="0.25"/>
    <row r="718" s="12" customFormat="1" x14ac:dyDescent="0.25"/>
    <row r="719" s="12" customFormat="1" x14ac:dyDescent="0.25"/>
    <row r="720" s="12" customFormat="1" x14ac:dyDescent="0.25"/>
    <row r="721" spans="2:11" s="12" customFormat="1" x14ac:dyDescent="0.25"/>
    <row r="722" spans="2:11" s="12" customFormat="1" x14ac:dyDescent="0.25"/>
    <row r="723" spans="2:11" s="12" customFormat="1" x14ac:dyDescent="0.25"/>
    <row r="724" spans="2:11" s="12" customFormat="1" x14ac:dyDescent="0.25"/>
    <row r="725" spans="2:11" s="12" customFormat="1" x14ac:dyDescent="0.25"/>
    <row r="726" spans="2:11" s="12" customFormat="1" x14ac:dyDescent="0.25"/>
    <row r="727" spans="2:11" s="12" customFormat="1" x14ac:dyDescent="0.25">
      <c r="J727" s="93"/>
      <c r="K727" s="93"/>
    </row>
    <row r="728" spans="2:11" s="12" customFormat="1" x14ac:dyDescent="0.25">
      <c r="J728" s="93"/>
      <c r="K728" s="93"/>
    </row>
    <row r="729" spans="2:11" x14ac:dyDescent="0.25">
      <c r="B729" s="12"/>
      <c r="C729" s="12"/>
      <c r="D729" s="12"/>
      <c r="E729" s="12"/>
      <c r="F729" s="12"/>
      <c r="G729" s="12"/>
      <c r="H729" s="12"/>
      <c r="I729" s="12"/>
    </row>
    <row r="730" spans="2:11" x14ac:dyDescent="0.25">
      <c r="B730" s="12"/>
      <c r="C730" s="12"/>
      <c r="D730" s="12"/>
      <c r="E730" s="12"/>
      <c r="F730" s="12"/>
      <c r="G730" s="12"/>
      <c r="H730" s="12"/>
      <c r="I730" s="12"/>
    </row>
    <row r="731" spans="2:11" x14ac:dyDescent="0.25">
      <c r="B731" s="12"/>
      <c r="C731" s="12"/>
      <c r="D731" s="12"/>
      <c r="E731" s="12"/>
      <c r="F731" s="12"/>
      <c r="G731" s="12"/>
      <c r="H731" s="12"/>
      <c r="I731" s="12"/>
    </row>
    <row r="732" spans="2:11" x14ac:dyDescent="0.25">
      <c r="B732" s="12"/>
      <c r="C732" s="12"/>
      <c r="D732" s="12"/>
      <c r="E732" s="12"/>
      <c r="F732" s="12"/>
      <c r="G732" s="12"/>
      <c r="H732" s="12"/>
      <c r="I732" s="12"/>
    </row>
    <row r="733" spans="2:11" x14ac:dyDescent="0.25">
      <c r="B733" s="12"/>
      <c r="C733" s="12"/>
      <c r="D733" s="12"/>
      <c r="E733" s="12"/>
      <c r="F733" s="12"/>
      <c r="G733" s="12"/>
      <c r="H733" s="12"/>
      <c r="I733" s="12"/>
    </row>
    <row r="734" spans="2:11" x14ac:dyDescent="0.25">
      <c r="B734" s="12"/>
      <c r="C734" s="12"/>
      <c r="D734" s="12"/>
      <c r="E734" s="12"/>
      <c r="F734" s="12"/>
      <c r="G734" s="12"/>
      <c r="H734" s="12"/>
      <c r="I734" s="12"/>
    </row>
    <row r="735" spans="2:11" x14ac:dyDescent="0.25">
      <c r="B735" s="12"/>
      <c r="C735" s="12"/>
      <c r="D735" s="12"/>
      <c r="E735" s="12"/>
      <c r="F735" s="12"/>
      <c r="G735" s="12"/>
      <c r="H735" s="12"/>
      <c r="I735" s="12"/>
    </row>
    <row r="736" spans="2:11" x14ac:dyDescent="0.25">
      <c r="B736" s="12"/>
      <c r="C736" s="12"/>
      <c r="D736" s="12"/>
      <c r="E736" s="12"/>
      <c r="F736" s="12"/>
      <c r="G736" s="12"/>
      <c r="H736" s="12"/>
      <c r="I736" s="12"/>
    </row>
    <row r="737" spans="2:9" x14ac:dyDescent="0.25">
      <c r="B737" s="12"/>
      <c r="C737" s="12"/>
      <c r="D737" s="12"/>
      <c r="E737" s="12"/>
      <c r="F737" s="12"/>
      <c r="G737" s="12"/>
      <c r="H737" s="12"/>
      <c r="I737" s="12"/>
    </row>
    <row r="738" spans="2:9" x14ac:dyDescent="0.25">
      <c r="B738" s="12"/>
      <c r="C738" s="12"/>
      <c r="D738" s="12"/>
      <c r="E738" s="12"/>
      <c r="F738" s="12"/>
      <c r="G738" s="12"/>
      <c r="H738" s="12"/>
      <c r="I738" s="12"/>
    </row>
    <row r="739" spans="2:9" x14ac:dyDescent="0.25">
      <c r="B739" s="12"/>
      <c r="C739" s="12"/>
      <c r="D739" s="12"/>
      <c r="E739" s="12"/>
      <c r="F739" s="12"/>
      <c r="G739" s="12"/>
      <c r="H739" s="12"/>
      <c r="I739" s="12"/>
    </row>
  </sheetData>
  <sheetProtection selectLockedCells="1"/>
  <mergeCells count="2">
    <mergeCell ref="A2:R3"/>
    <mergeCell ref="B1:C1"/>
  </mergeCells>
  <conditionalFormatting sqref="D5:D8">
    <cfRule type="cellIs" dxfId="132" priority="6" operator="equal">
      <formula>"Not Applicable"</formula>
    </cfRule>
    <cfRule type="cellIs" dxfId="131" priority="7" operator="equal">
      <formula>"Not Started"</formula>
    </cfRule>
    <cfRule type="cellIs" dxfId="130" priority="8" operator="equal">
      <formula>"Low level of progress "</formula>
    </cfRule>
    <cfRule type="cellIs" dxfId="129" priority="9" operator="equal">
      <formula>"Significant Progress"</formula>
    </cfRule>
    <cfRule type="cellIs" dxfId="128" priority="10" operator="equal">
      <formula>"Area of Excellence"</formula>
    </cfRule>
  </conditionalFormatting>
  <conditionalFormatting sqref="D9:D12">
    <cfRule type="cellIs" dxfId="127" priority="1" operator="equal">
      <formula>"Not Applicable"</formula>
    </cfRule>
    <cfRule type="cellIs" dxfId="126" priority="2" operator="equal">
      <formula>"Not Started"</formula>
    </cfRule>
    <cfRule type="cellIs" dxfId="125" priority="3" operator="equal">
      <formula>"Low level of progress "</formula>
    </cfRule>
    <cfRule type="cellIs" dxfId="124" priority="4" operator="equal">
      <formula>"Significant Progress"</formula>
    </cfRule>
    <cfRule type="cellIs" dxfId="123" priority="5" operator="equal">
      <formula>"Area of Excellence"</formula>
    </cfRule>
  </conditionalFormatting>
  <pageMargins left="0.7" right="0.7" top="0.75" bottom="0.75" header="0.3" footer="0.3"/>
  <pageSetup paperSize="9" scale="33" fitToWidth="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88C1988-6134-417E-9470-5BE5744D88D1}">
          <x14:formula1>
            <xm:f>'Data and Calculations'!$B$3:$B$7</xm:f>
          </x14:formula1>
          <xm:sqref>D5:D12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CB585-237F-4672-9DCB-2550B0055F29}">
  <sheetPr>
    <tabColor rgb="FF002F86"/>
    <pageSetUpPr fitToPage="1"/>
  </sheetPr>
  <dimension ref="A1:BT739"/>
  <sheetViews>
    <sheetView topLeftCell="C1" zoomScale="80" zoomScaleNormal="80" workbookViewId="0">
      <selection activeCell="D39" sqref="D39"/>
    </sheetView>
  </sheetViews>
  <sheetFormatPr defaultColWidth="8.85546875" defaultRowHeight="15" x14ac:dyDescent="0.25"/>
  <cols>
    <col min="1" max="2" width="21.28515625" style="93" hidden="1" customWidth="1"/>
    <col min="3" max="3" width="69.42578125" style="93" customWidth="1"/>
    <col min="4" max="4" width="95.42578125" style="93" customWidth="1"/>
    <col min="5" max="5" width="23" style="93" customWidth="1"/>
    <col min="6" max="6" width="28.28515625" style="93" customWidth="1"/>
    <col min="7" max="9" width="39.5703125" style="93" customWidth="1"/>
    <col min="10" max="10" width="37.7109375" style="93" customWidth="1"/>
    <col min="11" max="19" width="8.85546875" style="93"/>
    <col min="20" max="72" width="8.85546875" style="12"/>
    <col min="73" max="16384" width="8.85546875" style="93"/>
  </cols>
  <sheetData>
    <row r="1" spans="1:19" ht="31.5" customHeight="1" x14ac:dyDescent="0.25">
      <c r="A1" s="12"/>
      <c r="B1" s="12"/>
      <c r="C1" s="246" t="s">
        <v>162</v>
      </c>
      <c r="D1" s="246"/>
      <c r="E1" s="214"/>
      <c r="F1" s="92"/>
      <c r="G1" s="92"/>
      <c r="H1" s="92"/>
      <c r="I1" s="92"/>
      <c r="J1" s="26"/>
      <c r="K1" s="12"/>
      <c r="L1" s="12"/>
      <c r="M1" s="12"/>
      <c r="N1" s="12"/>
      <c r="O1" s="12"/>
      <c r="P1" s="12"/>
      <c r="Q1" s="12"/>
      <c r="R1" s="12"/>
      <c r="S1" s="12"/>
    </row>
    <row r="2" spans="1:19" x14ac:dyDescent="0.25">
      <c r="A2" s="241"/>
      <c r="B2" s="241"/>
      <c r="C2" s="241"/>
      <c r="D2" s="241"/>
      <c r="E2" s="241"/>
      <c r="F2" s="241"/>
      <c r="G2" s="241"/>
      <c r="H2" s="241"/>
      <c r="I2" s="241"/>
      <c r="J2" s="241"/>
      <c r="K2" s="241"/>
      <c r="L2" s="241"/>
      <c r="M2" s="241"/>
      <c r="N2" s="241"/>
      <c r="O2" s="241"/>
      <c r="P2" s="241"/>
      <c r="Q2" s="241"/>
      <c r="R2" s="241"/>
      <c r="S2" s="241"/>
    </row>
    <row r="3" spans="1:19" x14ac:dyDescent="0.25">
      <c r="A3" s="242"/>
      <c r="B3" s="242"/>
      <c r="C3" s="241"/>
      <c r="D3" s="241"/>
      <c r="E3" s="241"/>
      <c r="F3" s="241"/>
      <c r="G3" s="241"/>
      <c r="H3" s="241"/>
      <c r="I3" s="241"/>
      <c r="J3" s="241"/>
      <c r="K3" s="242"/>
      <c r="L3" s="242"/>
      <c r="M3" s="242"/>
      <c r="N3" s="242"/>
      <c r="O3" s="242"/>
      <c r="P3" s="242"/>
      <c r="Q3" s="242"/>
      <c r="R3" s="242"/>
      <c r="S3" s="242"/>
    </row>
    <row r="4" spans="1:19" x14ac:dyDescent="0.25">
      <c r="A4" s="12"/>
      <c r="B4" s="12"/>
      <c r="C4" s="183" t="s">
        <v>137</v>
      </c>
      <c r="D4" s="183" t="s">
        <v>9</v>
      </c>
      <c r="E4" s="183" t="s">
        <v>35</v>
      </c>
      <c r="F4" s="183" t="s">
        <v>11</v>
      </c>
      <c r="G4" s="183" t="s">
        <v>12</v>
      </c>
      <c r="H4" s="183" t="s">
        <v>13</v>
      </c>
      <c r="I4" s="183" t="s">
        <v>14</v>
      </c>
      <c r="J4" s="183" t="s">
        <v>15</v>
      </c>
      <c r="K4" s="12"/>
      <c r="L4" s="12"/>
      <c r="M4" s="12"/>
      <c r="N4" s="12"/>
      <c r="O4" s="12"/>
      <c r="P4" s="12"/>
      <c r="Q4" s="12"/>
      <c r="R4" s="12"/>
      <c r="S4" s="12"/>
    </row>
    <row r="5" spans="1:19" ht="112.5" customHeight="1" x14ac:dyDescent="0.25">
      <c r="A5" s="12" t="s">
        <v>25</v>
      </c>
      <c r="B5" s="12"/>
      <c r="C5" s="157" t="s">
        <v>90</v>
      </c>
      <c r="D5" s="202" t="s">
        <v>134</v>
      </c>
      <c r="E5" s="155" t="s">
        <v>20</v>
      </c>
      <c r="F5" s="159"/>
      <c r="G5" s="159"/>
      <c r="H5" s="159"/>
      <c r="I5" s="159"/>
      <c r="J5" s="159"/>
      <c r="K5" s="46"/>
      <c r="L5" s="12"/>
      <c r="M5" s="12"/>
      <c r="N5" s="12"/>
      <c r="O5" s="12"/>
      <c r="P5" s="12"/>
      <c r="Q5" s="12"/>
      <c r="R5" s="12"/>
      <c r="S5" s="12"/>
    </row>
    <row r="6" spans="1:19" ht="63" customHeight="1" x14ac:dyDescent="0.25">
      <c r="A6" s="12" t="s">
        <v>25</v>
      </c>
      <c r="B6" s="12"/>
      <c r="C6" s="200" t="s">
        <v>169</v>
      </c>
      <c r="D6" s="171" t="s">
        <v>135</v>
      </c>
      <c r="E6" s="155" t="s">
        <v>20</v>
      </c>
      <c r="F6" s="165"/>
      <c r="G6" s="165"/>
      <c r="H6" s="165"/>
      <c r="I6" s="165"/>
      <c r="J6" s="165"/>
      <c r="K6" s="12"/>
      <c r="L6" s="12"/>
      <c r="M6" s="12"/>
      <c r="N6" s="12"/>
      <c r="O6" s="12"/>
      <c r="P6" s="12"/>
      <c r="Q6" s="12"/>
      <c r="R6" s="12"/>
      <c r="S6" s="12"/>
    </row>
    <row r="7" spans="1:19" ht="101.25" customHeight="1" x14ac:dyDescent="0.25">
      <c r="A7" s="12" t="s">
        <v>31</v>
      </c>
      <c r="B7" s="12"/>
      <c r="C7" s="157" t="s">
        <v>170</v>
      </c>
      <c r="D7" s="202" t="s">
        <v>161</v>
      </c>
      <c r="E7" s="155" t="s">
        <v>17</v>
      </c>
      <c r="F7" s="159"/>
      <c r="G7" s="159"/>
      <c r="H7" s="159"/>
      <c r="I7" s="159"/>
      <c r="J7" s="159"/>
      <c r="K7" s="12"/>
      <c r="L7" s="12"/>
      <c r="M7" s="12"/>
      <c r="N7" s="12"/>
      <c r="O7" s="12"/>
      <c r="P7" s="12"/>
      <c r="Q7" s="12"/>
      <c r="R7" s="12"/>
      <c r="S7" s="12"/>
    </row>
    <row r="8" spans="1:19" ht="96.75" customHeight="1" x14ac:dyDescent="0.25">
      <c r="A8" s="12" t="s">
        <v>25</v>
      </c>
      <c r="B8" s="12"/>
      <c r="C8" s="200" t="s">
        <v>154</v>
      </c>
      <c r="D8" s="201" t="s">
        <v>110</v>
      </c>
      <c r="E8" s="155" t="s">
        <v>17</v>
      </c>
      <c r="F8" s="165"/>
      <c r="G8" s="165"/>
      <c r="H8" s="165"/>
      <c r="I8" s="165"/>
      <c r="J8" s="165"/>
      <c r="K8" s="12"/>
      <c r="L8" s="12"/>
      <c r="M8" s="12"/>
      <c r="N8" s="12"/>
      <c r="O8" s="12"/>
      <c r="P8" s="12"/>
      <c r="Q8" s="12"/>
      <c r="R8" s="12"/>
      <c r="S8" s="12"/>
    </row>
    <row r="9" spans="1:19" ht="45.6" hidden="1" customHeight="1" x14ac:dyDescent="0.25">
      <c r="A9" s="12" t="s">
        <v>25</v>
      </c>
      <c r="B9" s="12"/>
      <c r="C9" s="194"/>
      <c r="D9" s="195"/>
      <c r="E9" s="163" t="s">
        <v>19</v>
      </c>
      <c r="F9" s="42"/>
      <c r="G9" s="196"/>
      <c r="H9" s="44"/>
      <c r="I9" s="44"/>
      <c r="J9" s="42"/>
      <c r="K9" s="12"/>
      <c r="L9" s="12"/>
      <c r="M9" s="12"/>
      <c r="N9" s="12"/>
      <c r="O9" s="12"/>
      <c r="P9" s="12"/>
      <c r="Q9" s="12"/>
      <c r="R9" s="12"/>
      <c r="S9" s="12"/>
    </row>
    <row r="10" spans="1:19" s="12" customFormat="1" hidden="1" x14ac:dyDescent="0.25">
      <c r="E10" s="117"/>
    </row>
    <row r="11" spans="1:19" s="12" customFormat="1" hidden="1" x14ac:dyDescent="0.25"/>
    <row r="12" spans="1:19" s="12" customFormat="1" hidden="1" x14ac:dyDescent="0.25"/>
    <row r="13" spans="1:19" s="12" customFormat="1" hidden="1" x14ac:dyDescent="0.25"/>
    <row r="14" spans="1:19" s="12" customFormat="1" x14ac:dyDescent="0.25">
      <c r="C14" s="222" t="s">
        <v>55</v>
      </c>
      <c r="D14" s="223"/>
      <c r="E14" s="221"/>
    </row>
    <row r="15" spans="1:19" s="12" customFormat="1" x14ac:dyDescent="0.25">
      <c r="C15" s="98"/>
      <c r="D15" s="99"/>
      <c r="E15" s="46"/>
    </row>
    <row r="16" spans="1:19" s="12" customFormat="1" x14ac:dyDescent="0.25">
      <c r="C16" s="98"/>
      <c r="D16" s="99"/>
      <c r="E16" s="46"/>
    </row>
    <row r="17" spans="3:5" s="12" customFormat="1" x14ac:dyDescent="0.25">
      <c r="C17" s="98"/>
      <c r="D17" s="99"/>
      <c r="E17" s="46"/>
    </row>
    <row r="18" spans="3:5" s="12" customFormat="1" x14ac:dyDescent="0.25">
      <c r="C18" s="98"/>
      <c r="D18" s="99"/>
      <c r="E18" s="46"/>
    </row>
    <row r="19" spans="3:5" s="12" customFormat="1" x14ac:dyDescent="0.25">
      <c r="C19" s="98"/>
      <c r="D19" s="99"/>
      <c r="E19" s="46"/>
    </row>
    <row r="20" spans="3:5" s="12" customFormat="1" x14ac:dyDescent="0.25">
      <c r="C20" s="98"/>
      <c r="D20" s="99"/>
      <c r="E20" s="46"/>
    </row>
    <row r="21" spans="3:5" s="12" customFormat="1" x14ac:dyDescent="0.25">
      <c r="C21" s="98"/>
      <c r="D21" s="99"/>
      <c r="E21" s="46"/>
    </row>
    <row r="22" spans="3:5" s="12" customFormat="1" x14ac:dyDescent="0.25">
      <c r="C22" s="98"/>
      <c r="D22" s="99"/>
      <c r="E22" s="46"/>
    </row>
    <row r="23" spans="3:5" s="12" customFormat="1" x14ac:dyDescent="0.25">
      <c r="C23" s="98"/>
      <c r="D23" s="99"/>
      <c r="E23" s="46"/>
    </row>
    <row r="24" spans="3:5" s="12" customFormat="1" x14ac:dyDescent="0.25">
      <c r="C24" s="98"/>
      <c r="D24" s="99"/>
      <c r="E24" s="46"/>
    </row>
    <row r="25" spans="3:5" s="12" customFormat="1" x14ac:dyDescent="0.25">
      <c r="C25" s="98"/>
      <c r="D25" s="99"/>
    </row>
    <row r="26" spans="3:5" s="12" customFormat="1" x14ac:dyDescent="0.25">
      <c r="C26" s="98"/>
      <c r="D26" s="99"/>
    </row>
    <row r="27" spans="3:5" s="12" customFormat="1" x14ac:dyDescent="0.25">
      <c r="C27" s="98"/>
      <c r="D27" s="99"/>
    </row>
    <row r="28" spans="3:5" s="12" customFormat="1" x14ac:dyDescent="0.25">
      <c r="C28" s="98"/>
      <c r="D28" s="99"/>
    </row>
    <row r="29" spans="3:5" s="12" customFormat="1" x14ac:dyDescent="0.25">
      <c r="C29" s="98"/>
      <c r="D29" s="99"/>
    </row>
    <row r="30" spans="3:5" s="12" customFormat="1" x14ac:dyDescent="0.25">
      <c r="C30" s="98"/>
      <c r="D30" s="99"/>
    </row>
    <row r="31" spans="3:5" s="12" customFormat="1" x14ac:dyDescent="0.25">
      <c r="C31" s="98"/>
      <c r="D31" s="99"/>
    </row>
    <row r="32" spans="3:5" s="12" customFormat="1" x14ac:dyDescent="0.25">
      <c r="C32" s="102"/>
      <c r="D32" s="104"/>
    </row>
    <row r="33" s="12" customFormat="1" x14ac:dyDescent="0.25"/>
    <row r="34" s="12" customFormat="1" x14ac:dyDescent="0.25"/>
    <row r="35" s="12" customFormat="1" x14ac:dyDescent="0.25"/>
    <row r="36" s="12" customFormat="1" x14ac:dyDescent="0.25"/>
    <row r="37" s="12" customFormat="1" x14ac:dyDescent="0.25"/>
    <row r="38" s="12" customFormat="1" x14ac:dyDescent="0.25"/>
    <row r="39" s="12" customFormat="1" x14ac:dyDescent="0.25"/>
    <row r="40" s="12" customFormat="1" x14ac:dyDescent="0.25"/>
    <row r="41" s="12" customFormat="1" x14ac:dyDescent="0.25"/>
    <row r="42" s="12" customFormat="1" x14ac:dyDescent="0.25"/>
    <row r="43" s="12" customFormat="1" x14ac:dyDescent="0.25"/>
    <row r="44" s="12" customFormat="1" x14ac:dyDescent="0.25"/>
    <row r="45" s="12" customFormat="1" x14ac:dyDescent="0.25"/>
    <row r="46" s="12" customFormat="1" x14ac:dyDescent="0.25"/>
    <row r="47" s="12" customFormat="1" x14ac:dyDescent="0.25"/>
    <row r="48" s="12" customFormat="1" x14ac:dyDescent="0.25"/>
    <row r="49" s="12" customFormat="1" x14ac:dyDescent="0.25"/>
    <row r="50" s="12" customFormat="1" x14ac:dyDescent="0.25"/>
    <row r="51" s="12" customFormat="1" x14ac:dyDescent="0.25"/>
    <row r="52" s="12" customFormat="1" x14ac:dyDescent="0.25"/>
    <row r="53" s="12" customFormat="1" x14ac:dyDescent="0.25"/>
    <row r="54" s="12" customFormat="1" x14ac:dyDescent="0.25"/>
    <row r="55" s="12" customFormat="1" x14ac:dyDescent="0.25"/>
    <row r="56" s="12" customFormat="1" x14ac:dyDescent="0.25"/>
    <row r="57" s="12" customFormat="1" x14ac:dyDescent="0.25"/>
    <row r="58" s="12" customFormat="1" x14ac:dyDescent="0.25"/>
    <row r="59" s="12" customFormat="1" x14ac:dyDescent="0.25"/>
    <row r="60" s="12" customFormat="1" x14ac:dyDescent="0.25"/>
    <row r="61" s="12" customFormat="1" x14ac:dyDescent="0.25"/>
    <row r="62" s="12" customFormat="1" x14ac:dyDescent="0.25"/>
    <row r="63" s="12" customFormat="1" x14ac:dyDescent="0.25"/>
    <row r="64" s="12" customFormat="1" x14ac:dyDescent="0.25"/>
    <row r="65" s="12" customFormat="1" x14ac:dyDescent="0.25"/>
    <row r="66" s="12" customFormat="1" x14ac:dyDescent="0.25"/>
    <row r="67" s="12" customFormat="1" x14ac:dyDescent="0.25"/>
    <row r="68" s="12" customFormat="1" x14ac:dyDescent="0.25"/>
    <row r="69" s="12" customFormat="1" x14ac:dyDescent="0.25"/>
    <row r="70" s="12" customFormat="1" x14ac:dyDescent="0.25"/>
    <row r="71" s="12" customFormat="1" x14ac:dyDescent="0.25"/>
    <row r="72" s="12" customFormat="1" x14ac:dyDescent="0.25"/>
    <row r="73" s="12" customFormat="1" x14ac:dyDescent="0.25"/>
    <row r="74" s="12" customFormat="1" x14ac:dyDescent="0.25"/>
    <row r="75" s="12" customFormat="1" x14ac:dyDescent="0.25"/>
    <row r="76" s="12" customFormat="1" x14ac:dyDescent="0.25"/>
    <row r="77" s="12" customFormat="1" x14ac:dyDescent="0.25"/>
    <row r="78" s="12" customFormat="1" x14ac:dyDescent="0.25"/>
    <row r="79" s="12" customFormat="1" x14ac:dyDescent="0.25"/>
    <row r="80" s="12" customFormat="1" x14ac:dyDescent="0.25"/>
    <row r="81" s="12" customFormat="1" x14ac:dyDescent="0.25"/>
    <row r="82" s="12" customFormat="1" x14ac:dyDescent="0.25"/>
    <row r="83" s="12" customFormat="1" x14ac:dyDescent="0.25"/>
    <row r="84" s="12" customFormat="1" x14ac:dyDescent="0.25"/>
    <row r="85" s="12" customFormat="1" x14ac:dyDescent="0.25"/>
    <row r="86" s="12" customFormat="1" x14ac:dyDescent="0.25"/>
    <row r="87" s="12" customFormat="1" x14ac:dyDescent="0.25"/>
    <row r="88" s="12" customFormat="1" x14ac:dyDescent="0.25"/>
    <row r="89" s="12" customFormat="1" x14ac:dyDescent="0.25"/>
    <row r="90" s="12" customFormat="1" x14ac:dyDescent="0.25"/>
    <row r="91" s="12" customFormat="1" x14ac:dyDescent="0.25"/>
    <row r="92" s="12" customFormat="1" x14ac:dyDescent="0.25"/>
    <row r="93" s="12" customFormat="1" x14ac:dyDescent="0.25"/>
    <row r="94" s="12" customFormat="1" x14ac:dyDescent="0.25"/>
    <row r="95" s="12" customFormat="1" x14ac:dyDescent="0.25"/>
    <row r="96" s="12" customFormat="1" x14ac:dyDescent="0.25"/>
    <row r="97" s="12" customFormat="1" x14ac:dyDescent="0.25"/>
    <row r="98" s="12" customFormat="1" x14ac:dyDescent="0.25"/>
    <row r="99" s="12" customFormat="1" x14ac:dyDescent="0.25"/>
    <row r="100" s="12" customFormat="1" x14ac:dyDescent="0.25"/>
    <row r="101" s="12" customFormat="1" x14ac:dyDescent="0.25"/>
    <row r="102" s="12" customFormat="1" x14ac:dyDescent="0.25"/>
    <row r="103" s="12" customFormat="1" x14ac:dyDescent="0.25"/>
    <row r="104" s="12" customFormat="1" x14ac:dyDescent="0.25"/>
    <row r="105" s="12" customFormat="1" x14ac:dyDescent="0.25"/>
    <row r="106" s="12" customFormat="1" x14ac:dyDescent="0.25"/>
    <row r="107" s="12" customFormat="1" x14ac:dyDescent="0.25"/>
    <row r="108" s="12" customFormat="1" x14ac:dyDescent="0.25"/>
    <row r="109" s="12" customFormat="1" x14ac:dyDescent="0.25"/>
    <row r="110" s="12" customFormat="1" x14ac:dyDescent="0.25"/>
    <row r="111" s="12" customFormat="1" x14ac:dyDescent="0.25"/>
    <row r="112" s="12" customFormat="1" x14ac:dyDescent="0.25"/>
    <row r="113" s="12" customFormat="1" x14ac:dyDescent="0.25"/>
    <row r="114" s="12" customFormat="1" x14ac:dyDescent="0.25"/>
    <row r="115" s="12" customFormat="1" x14ac:dyDescent="0.25"/>
    <row r="116" s="12" customFormat="1" x14ac:dyDescent="0.25"/>
    <row r="117" s="12" customFormat="1" x14ac:dyDescent="0.25"/>
    <row r="118" s="12" customFormat="1" x14ac:dyDescent="0.25"/>
    <row r="119" s="12" customFormat="1" x14ac:dyDescent="0.25"/>
    <row r="120" s="12" customFormat="1" x14ac:dyDescent="0.25"/>
    <row r="121" s="12" customFormat="1" x14ac:dyDescent="0.25"/>
    <row r="122" s="12" customFormat="1" x14ac:dyDescent="0.25"/>
    <row r="123" s="12" customFormat="1" x14ac:dyDescent="0.25"/>
    <row r="124" s="12" customFormat="1" x14ac:dyDescent="0.25"/>
    <row r="125" s="12" customFormat="1" x14ac:dyDescent="0.25"/>
    <row r="126" s="12" customFormat="1" x14ac:dyDescent="0.25"/>
    <row r="127" s="12" customFormat="1" x14ac:dyDescent="0.25"/>
    <row r="128" s="12" customFormat="1" x14ac:dyDescent="0.25"/>
    <row r="129" s="12" customFormat="1" x14ac:dyDescent="0.25"/>
    <row r="130" s="12" customFormat="1" x14ac:dyDescent="0.25"/>
    <row r="131" s="12" customFormat="1" x14ac:dyDescent="0.25"/>
    <row r="132" s="12" customFormat="1" x14ac:dyDescent="0.25"/>
    <row r="133" s="12" customFormat="1" x14ac:dyDescent="0.25"/>
    <row r="134" s="12" customFormat="1" x14ac:dyDescent="0.25"/>
    <row r="135" s="12" customFormat="1" x14ac:dyDescent="0.25"/>
    <row r="136" s="12" customFormat="1" x14ac:dyDescent="0.25"/>
    <row r="137" s="12" customFormat="1" x14ac:dyDescent="0.25"/>
    <row r="138" s="12" customFormat="1" x14ac:dyDescent="0.25"/>
    <row r="139" s="12" customFormat="1" x14ac:dyDescent="0.25"/>
    <row r="140" s="12" customFormat="1" x14ac:dyDescent="0.25"/>
    <row r="141" s="12" customFormat="1" x14ac:dyDescent="0.25"/>
    <row r="142" s="12" customFormat="1" x14ac:dyDescent="0.25"/>
    <row r="143" s="12" customFormat="1" x14ac:dyDescent="0.25"/>
    <row r="144" s="12" customFormat="1" x14ac:dyDescent="0.25"/>
    <row r="145" s="12" customFormat="1" x14ac:dyDescent="0.25"/>
    <row r="146" s="12" customFormat="1" x14ac:dyDescent="0.25"/>
    <row r="147" s="12" customFormat="1" x14ac:dyDescent="0.25"/>
    <row r="148" s="12" customFormat="1" x14ac:dyDescent="0.25"/>
    <row r="149" s="12" customFormat="1" x14ac:dyDescent="0.25"/>
    <row r="150" s="12" customFormat="1" x14ac:dyDescent="0.25"/>
    <row r="151" s="12" customFormat="1" x14ac:dyDescent="0.25"/>
    <row r="152" s="12" customFormat="1" x14ac:dyDescent="0.25"/>
    <row r="153" s="12" customFormat="1" x14ac:dyDescent="0.25"/>
    <row r="154" s="12" customFormat="1" x14ac:dyDescent="0.25"/>
    <row r="155" s="12" customFormat="1" x14ac:dyDescent="0.25"/>
    <row r="156" s="12" customFormat="1" x14ac:dyDescent="0.25"/>
    <row r="157" s="12" customFormat="1" x14ac:dyDescent="0.25"/>
    <row r="158" s="12" customFormat="1" x14ac:dyDescent="0.25"/>
    <row r="159" s="12" customFormat="1" x14ac:dyDescent="0.25"/>
    <row r="160" s="12" customFormat="1" x14ac:dyDescent="0.25"/>
    <row r="161" s="12" customFormat="1" x14ac:dyDescent="0.25"/>
    <row r="162" s="12" customFormat="1" x14ac:dyDescent="0.25"/>
    <row r="163" s="12" customFormat="1" x14ac:dyDescent="0.25"/>
    <row r="164" s="12" customFormat="1" x14ac:dyDescent="0.25"/>
    <row r="165" s="12" customFormat="1" x14ac:dyDescent="0.25"/>
    <row r="166" s="12" customFormat="1" x14ac:dyDescent="0.25"/>
    <row r="167" s="12" customFormat="1" x14ac:dyDescent="0.25"/>
    <row r="168" s="12" customFormat="1" x14ac:dyDescent="0.25"/>
    <row r="169" s="12" customFormat="1" x14ac:dyDescent="0.25"/>
    <row r="170" s="12" customFormat="1" x14ac:dyDescent="0.25"/>
    <row r="171" s="12" customFormat="1" x14ac:dyDescent="0.25"/>
    <row r="172" s="12" customFormat="1" x14ac:dyDescent="0.25"/>
    <row r="173" s="12" customFormat="1" x14ac:dyDescent="0.25"/>
    <row r="174" s="12" customFormat="1" x14ac:dyDescent="0.25"/>
    <row r="175" s="12" customFormat="1" x14ac:dyDescent="0.25"/>
    <row r="176" s="12" customFormat="1" x14ac:dyDescent="0.25"/>
    <row r="177" s="12" customFormat="1" x14ac:dyDescent="0.25"/>
    <row r="178" s="12" customFormat="1" x14ac:dyDescent="0.25"/>
    <row r="179" s="12" customFormat="1" x14ac:dyDescent="0.25"/>
    <row r="180" s="12" customFormat="1" x14ac:dyDescent="0.25"/>
    <row r="181" s="12" customFormat="1" x14ac:dyDescent="0.25"/>
    <row r="182" s="12" customFormat="1" x14ac:dyDescent="0.25"/>
    <row r="183" s="12" customFormat="1" x14ac:dyDescent="0.25"/>
    <row r="184" s="12" customFormat="1" x14ac:dyDescent="0.25"/>
    <row r="185" s="12" customFormat="1" x14ac:dyDescent="0.25"/>
    <row r="186" s="12" customFormat="1" x14ac:dyDescent="0.25"/>
    <row r="187" s="12" customFormat="1" x14ac:dyDescent="0.25"/>
    <row r="188" s="12" customFormat="1" x14ac:dyDescent="0.25"/>
    <row r="189" s="12" customFormat="1" x14ac:dyDescent="0.25"/>
    <row r="190" s="12" customFormat="1" x14ac:dyDescent="0.25"/>
    <row r="191" s="12" customFormat="1" x14ac:dyDescent="0.25"/>
    <row r="192" s="12" customFormat="1" x14ac:dyDescent="0.25"/>
    <row r="193" s="12" customFormat="1" x14ac:dyDescent="0.25"/>
    <row r="194" s="12" customFormat="1" x14ac:dyDescent="0.25"/>
    <row r="195" s="12" customFormat="1" x14ac:dyDescent="0.25"/>
    <row r="196" s="12" customFormat="1" x14ac:dyDescent="0.25"/>
    <row r="197" s="12" customFormat="1" x14ac:dyDescent="0.25"/>
    <row r="198" s="12" customFormat="1" x14ac:dyDescent="0.25"/>
    <row r="199" s="12" customFormat="1" x14ac:dyDescent="0.25"/>
    <row r="200" s="12" customFormat="1" x14ac:dyDescent="0.25"/>
    <row r="201" s="12" customFormat="1" x14ac:dyDescent="0.25"/>
    <row r="202" s="12" customFormat="1" x14ac:dyDescent="0.25"/>
    <row r="203" s="12" customFormat="1" x14ac:dyDescent="0.25"/>
    <row r="204" s="12" customFormat="1" x14ac:dyDescent="0.25"/>
    <row r="205" s="12" customFormat="1" x14ac:dyDescent="0.25"/>
    <row r="206" s="12" customFormat="1" x14ac:dyDescent="0.25"/>
    <row r="207" s="12" customFormat="1" x14ac:dyDescent="0.25"/>
    <row r="208" s="12" customFormat="1" x14ac:dyDescent="0.25"/>
    <row r="209" s="12" customFormat="1" x14ac:dyDescent="0.25"/>
    <row r="210" s="12" customFormat="1" x14ac:dyDescent="0.25"/>
    <row r="211" s="12" customFormat="1" x14ac:dyDescent="0.25"/>
    <row r="212" s="12" customFormat="1" x14ac:dyDescent="0.25"/>
    <row r="213" s="12" customFormat="1" x14ac:dyDescent="0.25"/>
    <row r="214" s="12" customFormat="1" x14ac:dyDescent="0.25"/>
    <row r="215" s="12" customFormat="1" x14ac:dyDescent="0.25"/>
    <row r="216" s="12" customFormat="1" x14ac:dyDescent="0.25"/>
    <row r="217" s="12" customFormat="1" x14ac:dyDescent="0.25"/>
    <row r="218" s="12" customFormat="1" x14ac:dyDescent="0.25"/>
    <row r="219" s="12" customFormat="1" x14ac:dyDescent="0.25"/>
    <row r="220" s="12" customFormat="1" x14ac:dyDescent="0.25"/>
    <row r="221" s="12" customFormat="1" x14ac:dyDescent="0.25"/>
    <row r="222" s="12" customFormat="1" x14ac:dyDescent="0.25"/>
    <row r="223" s="12" customFormat="1" x14ac:dyDescent="0.25"/>
    <row r="224" s="12" customFormat="1" x14ac:dyDescent="0.25"/>
    <row r="225" s="12" customFormat="1" x14ac:dyDescent="0.25"/>
    <row r="226" s="12" customFormat="1" x14ac:dyDescent="0.25"/>
    <row r="227" s="12" customFormat="1" x14ac:dyDescent="0.25"/>
    <row r="228" s="12" customFormat="1" x14ac:dyDescent="0.25"/>
    <row r="229" s="12" customFormat="1" x14ac:dyDescent="0.25"/>
    <row r="230" s="12" customFormat="1" x14ac:dyDescent="0.25"/>
    <row r="231" s="12" customFormat="1" x14ac:dyDescent="0.25"/>
    <row r="232" s="12" customFormat="1" x14ac:dyDescent="0.25"/>
    <row r="233" s="12" customFormat="1" x14ac:dyDescent="0.25"/>
    <row r="234" s="12" customFormat="1" x14ac:dyDescent="0.25"/>
    <row r="235" s="12" customFormat="1" x14ac:dyDescent="0.25"/>
    <row r="236" s="12" customFormat="1" x14ac:dyDescent="0.25"/>
    <row r="237" s="12" customFormat="1" x14ac:dyDescent="0.25"/>
    <row r="238" s="12" customFormat="1" x14ac:dyDescent="0.25"/>
    <row r="239" s="12" customFormat="1" x14ac:dyDescent="0.25"/>
    <row r="240" s="12" customFormat="1" x14ac:dyDescent="0.25"/>
    <row r="241" s="12" customFormat="1" x14ac:dyDescent="0.25"/>
    <row r="242" s="12" customFormat="1" x14ac:dyDescent="0.25"/>
    <row r="243" s="12" customFormat="1" x14ac:dyDescent="0.25"/>
    <row r="244" s="12" customFormat="1" x14ac:dyDescent="0.25"/>
    <row r="245" s="12" customFormat="1" x14ac:dyDescent="0.25"/>
    <row r="246" s="12" customFormat="1" x14ac:dyDescent="0.25"/>
    <row r="247" s="12" customFormat="1" x14ac:dyDescent="0.25"/>
    <row r="248" s="12" customFormat="1" x14ac:dyDescent="0.25"/>
    <row r="249" s="12" customFormat="1" x14ac:dyDescent="0.25"/>
    <row r="250" s="12" customFormat="1" x14ac:dyDescent="0.25"/>
    <row r="251" s="12" customFormat="1" x14ac:dyDescent="0.25"/>
    <row r="252" s="12" customFormat="1" x14ac:dyDescent="0.25"/>
    <row r="253" s="12" customFormat="1" x14ac:dyDescent="0.25"/>
    <row r="254" s="12" customFormat="1" x14ac:dyDescent="0.25"/>
    <row r="255" s="12" customFormat="1" x14ac:dyDescent="0.25"/>
    <row r="256" s="12" customFormat="1" x14ac:dyDescent="0.25"/>
    <row r="257" s="12" customFormat="1" x14ac:dyDescent="0.25"/>
    <row r="258" s="12" customFormat="1" x14ac:dyDescent="0.25"/>
    <row r="259" s="12" customFormat="1" x14ac:dyDescent="0.25"/>
    <row r="260" s="12" customFormat="1" x14ac:dyDescent="0.25"/>
    <row r="261" s="12" customFormat="1" x14ac:dyDescent="0.25"/>
    <row r="262" s="12" customFormat="1" x14ac:dyDescent="0.25"/>
    <row r="263" s="12" customFormat="1" x14ac:dyDescent="0.25"/>
    <row r="264" s="12" customFormat="1" x14ac:dyDescent="0.25"/>
    <row r="265" s="12" customFormat="1" x14ac:dyDescent="0.25"/>
    <row r="266" s="12" customFormat="1" x14ac:dyDescent="0.25"/>
    <row r="267" s="12" customFormat="1" x14ac:dyDescent="0.25"/>
    <row r="268" s="12" customFormat="1" x14ac:dyDescent="0.25"/>
    <row r="269" s="12" customFormat="1" x14ac:dyDescent="0.25"/>
    <row r="270" s="12" customFormat="1" x14ac:dyDescent="0.25"/>
    <row r="271" s="12" customFormat="1" x14ac:dyDescent="0.25"/>
    <row r="272" s="12" customFormat="1" x14ac:dyDescent="0.25"/>
    <row r="273" s="12" customFormat="1" x14ac:dyDescent="0.25"/>
    <row r="274" s="12" customFormat="1" x14ac:dyDescent="0.25"/>
    <row r="275" s="12" customFormat="1" x14ac:dyDescent="0.25"/>
    <row r="276" s="12" customFormat="1" x14ac:dyDescent="0.25"/>
    <row r="277" s="12" customFormat="1" x14ac:dyDescent="0.25"/>
    <row r="278" s="12" customFormat="1" x14ac:dyDescent="0.25"/>
    <row r="279" s="12" customFormat="1" x14ac:dyDescent="0.25"/>
    <row r="280" s="12" customFormat="1" x14ac:dyDescent="0.25"/>
    <row r="281" s="12" customFormat="1" x14ac:dyDescent="0.25"/>
    <row r="282" s="12" customFormat="1" x14ac:dyDescent="0.25"/>
    <row r="283" s="12" customFormat="1" x14ac:dyDescent="0.25"/>
    <row r="284" s="12" customFormat="1" x14ac:dyDescent="0.25"/>
    <row r="285" s="12" customFormat="1" x14ac:dyDescent="0.25"/>
    <row r="286" s="12" customFormat="1" x14ac:dyDescent="0.25"/>
    <row r="287" s="12" customFormat="1" x14ac:dyDescent="0.25"/>
    <row r="288" s="12" customFormat="1" x14ac:dyDescent="0.25"/>
    <row r="289" s="12" customFormat="1" x14ac:dyDescent="0.25"/>
    <row r="290" s="12" customFormat="1" x14ac:dyDescent="0.25"/>
    <row r="291" s="12" customFormat="1" x14ac:dyDescent="0.25"/>
    <row r="292" s="12" customFormat="1" x14ac:dyDescent="0.25"/>
    <row r="293" s="12" customFormat="1" x14ac:dyDescent="0.25"/>
    <row r="294" s="12" customFormat="1" x14ac:dyDescent="0.25"/>
    <row r="295" s="12" customFormat="1" x14ac:dyDescent="0.25"/>
    <row r="296" s="12" customFormat="1" x14ac:dyDescent="0.25"/>
    <row r="297" s="12" customFormat="1" x14ac:dyDescent="0.25"/>
    <row r="298" s="12" customFormat="1" x14ac:dyDescent="0.25"/>
    <row r="299" s="12" customFormat="1" x14ac:dyDescent="0.25"/>
    <row r="300" s="12" customFormat="1" x14ac:dyDescent="0.25"/>
    <row r="301" s="12" customFormat="1" x14ac:dyDescent="0.25"/>
    <row r="302" s="12" customFormat="1" x14ac:dyDescent="0.25"/>
    <row r="303" s="12" customFormat="1" x14ac:dyDescent="0.25"/>
    <row r="304" s="12" customFormat="1" x14ac:dyDescent="0.25"/>
    <row r="305" s="12" customFormat="1" x14ac:dyDescent="0.25"/>
    <row r="306" s="12" customFormat="1" x14ac:dyDescent="0.25"/>
    <row r="307" s="12" customFormat="1" x14ac:dyDescent="0.25"/>
    <row r="308" s="12" customFormat="1" x14ac:dyDescent="0.25"/>
    <row r="309" s="12" customFormat="1" x14ac:dyDescent="0.25"/>
    <row r="310" s="12" customFormat="1" x14ac:dyDescent="0.25"/>
    <row r="311" s="12" customFormat="1" x14ac:dyDescent="0.25"/>
    <row r="312" s="12" customFormat="1" x14ac:dyDescent="0.25"/>
    <row r="313" s="12" customFormat="1" x14ac:dyDescent="0.25"/>
    <row r="314" s="12" customFormat="1" x14ac:dyDescent="0.25"/>
    <row r="315" s="12" customFormat="1" x14ac:dyDescent="0.25"/>
    <row r="316" s="12" customFormat="1" x14ac:dyDescent="0.25"/>
    <row r="317" s="12" customFormat="1" x14ac:dyDescent="0.25"/>
    <row r="318" s="12" customFormat="1" x14ac:dyDescent="0.25"/>
    <row r="319" s="12" customFormat="1" x14ac:dyDescent="0.25"/>
    <row r="320" s="12" customFormat="1" x14ac:dyDescent="0.25"/>
    <row r="321" s="12" customFormat="1" x14ac:dyDescent="0.25"/>
    <row r="322" s="12" customFormat="1" x14ac:dyDescent="0.25"/>
    <row r="323" s="12" customFormat="1" x14ac:dyDescent="0.25"/>
    <row r="324" s="12" customFormat="1" x14ac:dyDescent="0.25"/>
    <row r="325" s="12" customFormat="1" x14ac:dyDescent="0.25"/>
    <row r="326" s="12" customFormat="1" x14ac:dyDescent="0.25"/>
    <row r="327" s="12" customFormat="1" x14ac:dyDescent="0.25"/>
    <row r="328" s="12" customFormat="1" x14ac:dyDescent="0.25"/>
    <row r="329" s="12" customFormat="1" x14ac:dyDescent="0.25"/>
    <row r="330" s="12" customFormat="1" x14ac:dyDescent="0.25"/>
    <row r="331" s="12" customFormat="1" x14ac:dyDescent="0.25"/>
    <row r="332" s="12" customFormat="1" x14ac:dyDescent="0.25"/>
    <row r="333" s="12" customFormat="1" x14ac:dyDescent="0.25"/>
    <row r="334" s="12" customFormat="1" x14ac:dyDescent="0.25"/>
    <row r="335" s="12" customFormat="1" x14ac:dyDescent="0.25"/>
    <row r="336" s="12" customFormat="1" x14ac:dyDescent="0.25"/>
    <row r="337" s="12" customFormat="1" x14ac:dyDescent="0.25"/>
    <row r="338" s="12" customFormat="1" x14ac:dyDescent="0.25"/>
    <row r="339" s="12" customFormat="1" x14ac:dyDescent="0.25"/>
    <row r="340" s="12" customFormat="1" x14ac:dyDescent="0.25"/>
    <row r="341" s="12" customFormat="1" x14ac:dyDescent="0.25"/>
    <row r="342" s="12" customFormat="1" x14ac:dyDescent="0.25"/>
    <row r="343" s="12" customFormat="1" x14ac:dyDescent="0.25"/>
    <row r="344" s="12" customFormat="1" x14ac:dyDescent="0.25"/>
    <row r="345" s="12" customFormat="1" x14ac:dyDescent="0.25"/>
    <row r="346" s="12" customFormat="1" x14ac:dyDescent="0.25"/>
    <row r="347" s="12" customFormat="1" x14ac:dyDescent="0.25"/>
    <row r="348" s="12" customFormat="1" x14ac:dyDescent="0.25"/>
    <row r="349" s="12" customFormat="1" x14ac:dyDescent="0.25"/>
    <row r="350" s="12" customFormat="1" x14ac:dyDescent="0.25"/>
    <row r="351" s="12" customFormat="1" x14ac:dyDescent="0.25"/>
    <row r="352" s="12" customFormat="1" x14ac:dyDescent="0.25"/>
    <row r="353" s="12" customFormat="1" x14ac:dyDescent="0.25"/>
    <row r="354" s="12" customFormat="1" x14ac:dyDescent="0.25"/>
    <row r="355" s="12" customFormat="1" x14ac:dyDescent="0.25"/>
    <row r="356" s="12" customFormat="1" x14ac:dyDescent="0.25"/>
    <row r="357" s="12" customFormat="1" x14ac:dyDescent="0.25"/>
    <row r="358" s="12" customFormat="1" x14ac:dyDescent="0.25"/>
    <row r="359" s="12" customFormat="1" x14ac:dyDescent="0.25"/>
    <row r="360" s="12" customFormat="1" x14ac:dyDescent="0.25"/>
    <row r="361" s="12" customFormat="1" x14ac:dyDescent="0.25"/>
    <row r="362" s="12" customFormat="1" x14ac:dyDescent="0.25"/>
    <row r="363" s="12" customFormat="1" x14ac:dyDescent="0.25"/>
    <row r="364" s="12" customFormat="1" x14ac:dyDescent="0.25"/>
    <row r="365" s="12" customFormat="1" x14ac:dyDescent="0.25"/>
    <row r="366" s="12" customFormat="1" x14ac:dyDescent="0.25"/>
    <row r="367" s="12" customFormat="1" x14ac:dyDescent="0.25"/>
    <row r="368" s="12" customFormat="1" x14ac:dyDescent="0.25"/>
    <row r="369" s="12" customFormat="1" x14ac:dyDescent="0.25"/>
    <row r="370" s="12" customFormat="1" x14ac:dyDescent="0.25"/>
    <row r="371" s="12" customFormat="1" x14ac:dyDescent="0.25"/>
    <row r="372" s="12" customFormat="1" x14ac:dyDescent="0.25"/>
    <row r="373" s="12" customFormat="1" x14ac:dyDescent="0.25"/>
    <row r="374" s="12" customFormat="1" x14ac:dyDescent="0.25"/>
    <row r="375" s="12" customFormat="1" x14ac:dyDescent="0.25"/>
    <row r="376" s="12" customFormat="1" x14ac:dyDescent="0.25"/>
    <row r="377" s="12" customFormat="1" x14ac:dyDescent="0.25"/>
    <row r="378" s="12" customFormat="1" x14ac:dyDescent="0.25"/>
    <row r="379" s="12" customFormat="1" x14ac:dyDescent="0.25"/>
    <row r="380" s="12" customFormat="1" x14ac:dyDescent="0.25"/>
    <row r="381" s="12" customFormat="1" x14ac:dyDescent="0.25"/>
    <row r="382" s="12" customFormat="1" x14ac:dyDescent="0.25"/>
    <row r="383" s="12" customFormat="1" x14ac:dyDescent="0.25"/>
    <row r="384" s="12" customFormat="1" x14ac:dyDescent="0.25"/>
    <row r="385" s="12" customFormat="1" x14ac:dyDescent="0.25"/>
    <row r="386" s="12" customFormat="1" x14ac:dyDescent="0.25"/>
    <row r="387" s="12" customFormat="1" x14ac:dyDescent="0.25"/>
    <row r="388" s="12" customFormat="1" x14ac:dyDescent="0.25"/>
    <row r="389" s="12" customFormat="1" x14ac:dyDescent="0.25"/>
    <row r="390" s="12" customFormat="1" x14ac:dyDescent="0.25"/>
    <row r="391" s="12" customFormat="1" x14ac:dyDescent="0.25"/>
    <row r="392" s="12" customFormat="1" x14ac:dyDescent="0.25"/>
    <row r="393" s="12" customFormat="1" x14ac:dyDescent="0.25"/>
    <row r="394" s="12" customFormat="1" x14ac:dyDescent="0.25"/>
    <row r="395" s="12" customFormat="1" x14ac:dyDescent="0.25"/>
    <row r="396" s="12" customFormat="1" x14ac:dyDescent="0.25"/>
    <row r="397" s="12" customFormat="1" x14ac:dyDescent="0.25"/>
    <row r="398" s="12" customFormat="1" x14ac:dyDescent="0.25"/>
    <row r="399" s="12" customFormat="1" x14ac:dyDescent="0.25"/>
    <row r="400" s="12" customFormat="1" x14ac:dyDescent="0.25"/>
    <row r="401" s="12" customFormat="1" x14ac:dyDescent="0.25"/>
    <row r="402" s="12" customFormat="1" x14ac:dyDescent="0.25"/>
    <row r="403" s="12" customFormat="1" x14ac:dyDescent="0.25"/>
    <row r="404" s="12" customFormat="1" x14ac:dyDescent="0.25"/>
    <row r="405" s="12" customFormat="1" x14ac:dyDescent="0.25"/>
    <row r="406" s="12" customFormat="1" x14ac:dyDescent="0.25"/>
    <row r="407" s="12" customFormat="1" x14ac:dyDescent="0.25"/>
    <row r="408" s="12" customFormat="1" x14ac:dyDescent="0.25"/>
    <row r="409" s="12" customFormat="1" x14ac:dyDescent="0.25"/>
    <row r="410" s="12" customFormat="1" x14ac:dyDescent="0.25"/>
    <row r="411" s="12" customFormat="1" x14ac:dyDescent="0.25"/>
    <row r="412" s="12" customFormat="1" x14ac:dyDescent="0.25"/>
    <row r="413" s="12" customFormat="1" x14ac:dyDescent="0.25"/>
    <row r="414" s="12" customFormat="1" x14ac:dyDescent="0.25"/>
    <row r="415" s="12" customFormat="1" x14ac:dyDescent="0.25"/>
    <row r="416" s="12" customFormat="1" x14ac:dyDescent="0.25"/>
    <row r="417" s="12" customFormat="1" x14ac:dyDescent="0.25"/>
    <row r="418" s="12" customFormat="1" x14ac:dyDescent="0.25"/>
    <row r="419" s="12" customFormat="1" x14ac:dyDescent="0.25"/>
    <row r="420" s="12" customFormat="1" x14ac:dyDescent="0.25"/>
    <row r="421" s="12" customFormat="1" x14ac:dyDescent="0.25"/>
    <row r="422" s="12" customFormat="1" x14ac:dyDescent="0.25"/>
    <row r="423" s="12" customFormat="1" x14ac:dyDescent="0.25"/>
    <row r="424" s="12" customFormat="1" x14ac:dyDescent="0.25"/>
    <row r="425" s="12" customFormat="1" x14ac:dyDescent="0.25"/>
    <row r="426" s="12" customFormat="1" x14ac:dyDescent="0.25"/>
    <row r="427" s="12" customFormat="1" x14ac:dyDescent="0.25"/>
    <row r="428" s="12" customFormat="1" x14ac:dyDescent="0.25"/>
    <row r="429" s="12" customFormat="1" x14ac:dyDescent="0.25"/>
    <row r="430" s="12" customFormat="1" x14ac:dyDescent="0.25"/>
    <row r="431" s="12" customFormat="1" x14ac:dyDescent="0.25"/>
    <row r="432" s="12" customFormat="1" x14ac:dyDescent="0.25"/>
    <row r="433" s="12" customFormat="1" x14ac:dyDescent="0.25"/>
    <row r="434" s="12" customFormat="1" x14ac:dyDescent="0.25"/>
    <row r="435" s="12" customFormat="1" x14ac:dyDescent="0.25"/>
    <row r="436" s="12" customFormat="1" x14ac:dyDescent="0.25"/>
    <row r="437" s="12" customFormat="1" x14ac:dyDescent="0.25"/>
    <row r="438" s="12" customFormat="1" x14ac:dyDescent="0.25"/>
    <row r="439" s="12" customFormat="1" x14ac:dyDescent="0.25"/>
    <row r="440" s="12" customFormat="1" x14ac:dyDescent="0.25"/>
    <row r="441" s="12" customFormat="1" x14ac:dyDescent="0.25"/>
    <row r="442" s="12" customFormat="1" x14ac:dyDescent="0.25"/>
    <row r="443" s="12" customFormat="1" x14ac:dyDescent="0.25"/>
    <row r="444" s="12" customFormat="1" x14ac:dyDescent="0.25"/>
    <row r="445" s="12" customFormat="1" x14ac:dyDescent="0.25"/>
    <row r="446" s="12" customFormat="1" x14ac:dyDescent="0.25"/>
    <row r="447" s="12" customFormat="1" x14ac:dyDescent="0.25"/>
    <row r="448" s="12" customFormat="1" x14ac:dyDescent="0.25"/>
    <row r="449" s="12" customFormat="1" x14ac:dyDescent="0.25"/>
    <row r="450" s="12" customFormat="1" x14ac:dyDescent="0.25"/>
    <row r="451" s="12" customFormat="1" x14ac:dyDescent="0.25"/>
    <row r="452" s="12" customFormat="1" x14ac:dyDescent="0.25"/>
    <row r="453" s="12" customFormat="1" x14ac:dyDescent="0.25"/>
    <row r="454" s="12" customFormat="1" x14ac:dyDescent="0.25"/>
    <row r="455" s="12" customFormat="1" x14ac:dyDescent="0.25"/>
    <row r="456" s="12" customFormat="1" x14ac:dyDescent="0.25"/>
    <row r="457" s="12" customFormat="1" x14ac:dyDescent="0.25"/>
    <row r="458" s="12" customFormat="1" x14ac:dyDescent="0.25"/>
    <row r="459" s="12" customFormat="1" x14ac:dyDescent="0.25"/>
    <row r="460" s="12" customFormat="1" x14ac:dyDescent="0.25"/>
    <row r="461" s="12" customFormat="1" x14ac:dyDescent="0.25"/>
    <row r="462" s="12" customFormat="1" x14ac:dyDescent="0.25"/>
    <row r="463" s="12" customFormat="1" x14ac:dyDescent="0.25"/>
    <row r="464" s="12" customFormat="1" x14ac:dyDescent="0.25"/>
    <row r="465" s="12" customFormat="1" x14ac:dyDescent="0.25"/>
    <row r="466" s="12" customFormat="1" x14ac:dyDescent="0.25"/>
    <row r="467" s="12" customFormat="1" x14ac:dyDescent="0.25"/>
    <row r="468" s="12" customFormat="1" x14ac:dyDescent="0.25"/>
    <row r="469" s="12" customFormat="1" x14ac:dyDescent="0.25"/>
    <row r="470" s="12" customFormat="1" x14ac:dyDescent="0.25"/>
    <row r="471" s="12" customFormat="1" x14ac:dyDescent="0.25"/>
    <row r="472" s="12" customFormat="1" x14ac:dyDescent="0.25"/>
    <row r="473" s="12" customFormat="1" x14ac:dyDescent="0.25"/>
    <row r="474" s="12" customFormat="1" x14ac:dyDescent="0.25"/>
    <row r="475" s="12" customFormat="1" x14ac:dyDescent="0.25"/>
    <row r="476" s="12" customFormat="1" x14ac:dyDescent="0.25"/>
    <row r="477" s="12" customFormat="1" x14ac:dyDescent="0.25"/>
    <row r="478" s="12" customFormat="1" x14ac:dyDescent="0.25"/>
    <row r="479" s="12" customFormat="1" x14ac:dyDescent="0.25"/>
    <row r="480" s="12" customFormat="1" x14ac:dyDescent="0.25"/>
    <row r="481" s="12" customFormat="1" x14ac:dyDescent="0.25"/>
    <row r="482" s="12" customFormat="1" x14ac:dyDescent="0.25"/>
    <row r="483" s="12" customFormat="1" x14ac:dyDescent="0.25"/>
    <row r="484" s="12" customFormat="1" x14ac:dyDescent="0.25"/>
    <row r="485" s="12" customFormat="1" x14ac:dyDescent="0.25"/>
    <row r="486" s="12" customFormat="1" x14ac:dyDescent="0.25"/>
    <row r="487" s="12" customFormat="1" x14ac:dyDescent="0.25"/>
    <row r="488" s="12" customFormat="1" x14ac:dyDescent="0.25"/>
    <row r="489" s="12" customFormat="1" x14ac:dyDescent="0.25"/>
    <row r="490" s="12" customFormat="1" x14ac:dyDescent="0.25"/>
    <row r="491" s="12" customFormat="1" x14ac:dyDescent="0.25"/>
    <row r="492" s="12" customFormat="1" x14ac:dyDescent="0.25"/>
    <row r="493" s="12" customFormat="1" x14ac:dyDescent="0.25"/>
    <row r="494" s="12" customFormat="1" x14ac:dyDescent="0.25"/>
    <row r="495" s="12" customFormat="1" x14ac:dyDescent="0.25"/>
    <row r="496" s="12" customFormat="1" x14ac:dyDescent="0.25"/>
    <row r="497" s="12" customFormat="1" x14ac:dyDescent="0.25"/>
    <row r="498" s="12" customFormat="1" x14ac:dyDescent="0.25"/>
    <row r="499" s="12" customFormat="1" x14ac:dyDescent="0.25"/>
    <row r="500" s="12" customFormat="1" x14ac:dyDescent="0.25"/>
    <row r="501" s="12" customFormat="1" x14ac:dyDescent="0.25"/>
    <row r="502" s="12" customFormat="1" x14ac:dyDescent="0.25"/>
    <row r="503" s="12" customFormat="1" x14ac:dyDescent="0.25"/>
    <row r="504" s="12" customFormat="1" x14ac:dyDescent="0.25"/>
    <row r="505" s="12" customFormat="1" x14ac:dyDescent="0.25"/>
    <row r="506" s="12" customFormat="1" x14ac:dyDescent="0.25"/>
    <row r="507" s="12" customFormat="1" x14ac:dyDescent="0.25"/>
    <row r="508" s="12" customFormat="1" x14ac:dyDescent="0.25"/>
    <row r="509" s="12" customFormat="1" x14ac:dyDescent="0.25"/>
    <row r="510" s="12" customFormat="1" x14ac:dyDescent="0.25"/>
    <row r="511" s="12" customFormat="1" x14ac:dyDescent="0.25"/>
    <row r="512" s="12" customFormat="1" x14ac:dyDescent="0.25"/>
    <row r="513" s="12" customFormat="1" x14ac:dyDescent="0.25"/>
    <row r="514" s="12" customFormat="1" x14ac:dyDescent="0.25"/>
    <row r="515" s="12" customFormat="1" x14ac:dyDescent="0.25"/>
    <row r="516" s="12" customFormat="1" x14ac:dyDescent="0.25"/>
    <row r="517" s="12" customFormat="1" x14ac:dyDescent="0.25"/>
    <row r="518" s="12" customFormat="1" x14ac:dyDescent="0.25"/>
    <row r="519" s="12" customFormat="1" x14ac:dyDescent="0.25"/>
    <row r="520" s="12" customFormat="1" x14ac:dyDescent="0.25"/>
    <row r="521" s="12" customFormat="1" x14ac:dyDescent="0.25"/>
    <row r="522" s="12" customFormat="1" x14ac:dyDescent="0.25"/>
    <row r="523" s="12" customFormat="1" x14ac:dyDescent="0.25"/>
    <row r="524" s="12" customFormat="1" x14ac:dyDescent="0.25"/>
    <row r="525" s="12" customFormat="1" x14ac:dyDescent="0.25"/>
    <row r="526" s="12" customFormat="1" x14ac:dyDescent="0.25"/>
    <row r="527" s="12" customFormat="1" x14ac:dyDescent="0.25"/>
    <row r="528" s="12" customFormat="1" x14ac:dyDescent="0.25"/>
    <row r="529" s="12" customFormat="1" x14ac:dyDescent="0.25"/>
    <row r="530" s="12" customFormat="1" x14ac:dyDescent="0.25"/>
    <row r="531" s="12" customFormat="1" x14ac:dyDescent="0.25"/>
    <row r="532" s="12" customFormat="1" x14ac:dyDescent="0.25"/>
    <row r="533" s="12" customFormat="1" x14ac:dyDescent="0.25"/>
    <row r="534" s="12" customFormat="1" x14ac:dyDescent="0.25"/>
    <row r="535" s="12" customFormat="1" x14ac:dyDescent="0.25"/>
    <row r="536" s="12" customFormat="1" x14ac:dyDescent="0.25"/>
    <row r="537" s="12" customFormat="1" x14ac:dyDescent="0.25"/>
    <row r="538" s="12" customFormat="1" x14ac:dyDescent="0.25"/>
    <row r="539" s="12" customFormat="1" x14ac:dyDescent="0.25"/>
    <row r="540" s="12" customFormat="1" x14ac:dyDescent="0.25"/>
    <row r="541" s="12" customFormat="1" x14ac:dyDescent="0.25"/>
    <row r="542" s="12" customFormat="1" x14ac:dyDescent="0.25"/>
    <row r="543" s="12" customFormat="1" x14ac:dyDescent="0.25"/>
    <row r="544" s="12" customFormat="1" x14ac:dyDescent="0.25"/>
    <row r="545" s="12" customFormat="1" x14ac:dyDescent="0.25"/>
    <row r="546" s="12" customFormat="1" x14ac:dyDescent="0.25"/>
    <row r="547" s="12" customFormat="1" x14ac:dyDescent="0.25"/>
    <row r="548" s="12" customFormat="1" x14ac:dyDescent="0.25"/>
    <row r="549" s="12" customFormat="1" x14ac:dyDescent="0.25"/>
    <row r="550" s="12" customFormat="1" x14ac:dyDescent="0.25"/>
    <row r="551" s="12" customFormat="1" x14ac:dyDescent="0.25"/>
    <row r="552" s="12" customFormat="1" x14ac:dyDescent="0.25"/>
    <row r="553" s="12" customFormat="1" x14ac:dyDescent="0.25"/>
    <row r="554" s="12" customFormat="1" x14ac:dyDescent="0.25"/>
    <row r="555" s="12" customFormat="1" x14ac:dyDescent="0.25"/>
    <row r="556" s="12" customFormat="1" x14ac:dyDescent="0.25"/>
    <row r="557" s="12" customFormat="1" x14ac:dyDescent="0.25"/>
    <row r="558" s="12" customFormat="1" x14ac:dyDescent="0.25"/>
    <row r="559" s="12" customFormat="1" x14ac:dyDescent="0.25"/>
    <row r="560" s="12" customFormat="1" x14ac:dyDescent="0.25"/>
    <row r="561" s="12" customFormat="1" x14ac:dyDescent="0.25"/>
    <row r="562" s="12" customFormat="1" x14ac:dyDescent="0.25"/>
    <row r="563" s="12" customFormat="1" x14ac:dyDescent="0.25"/>
    <row r="564" s="12" customFormat="1" x14ac:dyDescent="0.25"/>
    <row r="565" s="12" customFormat="1" x14ac:dyDescent="0.25"/>
    <row r="566" s="12" customFormat="1" x14ac:dyDescent="0.25"/>
    <row r="567" s="12" customFormat="1" x14ac:dyDescent="0.25"/>
    <row r="568" s="12" customFormat="1" x14ac:dyDescent="0.25"/>
    <row r="569" s="12" customFormat="1" x14ac:dyDescent="0.25"/>
    <row r="570" s="12" customFormat="1" x14ac:dyDescent="0.25"/>
    <row r="571" s="12" customFormat="1" x14ac:dyDescent="0.25"/>
    <row r="572" s="12" customFormat="1" x14ac:dyDescent="0.25"/>
    <row r="573" s="12" customFormat="1" x14ac:dyDescent="0.25"/>
    <row r="574" s="12" customFormat="1" x14ac:dyDescent="0.25"/>
    <row r="575" s="12" customFormat="1" x14ac:dyDescent="0.25"/>
    <row r="576" s="12" customFormat="1" x14ac:dyDescent="0.25"/>
    <row r="577" s="12" customFormat="1" x14ac:dyDescent="0.25"/>
    <row r="578" s="12" customFormat="1" x14ac:dyDescent="0.25"/>
    <row r="579" s="12" customFormat="1" x14ac:dyDescent="0.25"/>
    <row r="580" s="12" customFormat="1" x14ac:dyDescent="0.25"/>
    <row r="581" s="12" customFormat="1" x14ac:dyDescent="0.25"/>
    <row r="582" s="12" customFormat="1" x14ac:dyDescent="0.25"/>
    <row r="583" s="12" customFormat="1" x14ac:dyDescent="0.25"/>
    <row r="584" s="12" customFormat="1" x14ac:dyDescent="0.25"/>
    <row r="585" s="12" customFormat="1" x14ac:dyDescent="0.25"/>
    <row r="586" s="12" customFormat="1" x14ac:dyDescent="0.25"/>
    <row r="587" s="12" customFormat="1" x14ac:dyDescent="0.25"/>
    <row r="588" s="12" customFormat="1" x14ac:dyDescent="0.25"/>
    <row r="589" s="12" customFormat="1" x14ac:dyDescent="0.25"/>
    <row r="590" s="12" customFormat="1" x14ac:dyDescent="0.25"/>
    <row r="591" s="12" customFormat="1" x14ac:dyDescent="0.25"/>
    <row r="592" s="12" customFormat="1" x14ac:dyDescent="0.25"/>
    <row r="593" s="12" customFormat="1" x14ac:dyDescent="0.25"/>
    <row r="594" s="12" customFormat="1" x14ac:dyDescent="0.25"/>
    <row r="595" s="12" customFormat="1" x14ac:dyDescent="0.25"/>
    <row r="596" s="12" customFormat="1" x14ac:dyDescent="0.25"/>
    <row r="597" s="12" customFormat="1" x14ac:dyDescent="0.25"/>
    <row r="598" s="12" customFormat="1" x14ac:dyDescent="0.25"/>
    <row r="599" s="12" customFormat="1" x14ac:dyDescent="0.25"/>
    <row r="600" s="12" customFormat="1" x14ac:dyDescent="0.25"/>
    <row r="601" s="12" customFormat="1" x14ac:dyDescent="0.25"/>
    <row r="602" s="12" customFormat="1" x14ac:dyDescent="0.25"/>
    <row r="603" s="12" customFormat="1" x14ac:dyDescent="0.25"/>
    <row r="604" s="12" customFormat="1" x14ac:dyDescent="0.25"/>
    <row r="605" s="12" customFormat="1" x14ac:dyDescent="0.25"/>
    <row r="606" s="12" customFormat="1" x14ac:dyDescent="0.25"/>
    <row r="607" s="12" customFormat="1" x14ac:dyDescent="0.25"/>
    <row r="608" s="12" customFormat="1" x14ac:dyDescent="0.25"/>
    <row r="609" s="12" customFormat="1" x14ac:dyDescent="0.25"/>
    <row r="610" s="12" customFormat="1" x14ac:dyDescent="0.25"/>
    <row r="611" s="12" customFormat="1" x14ac:dyDescent="0.25"/>
    <row r="612" s="12" customFormat="1" x14ac:dyDescent="0.25"/>
    <row r="613" s="12" customFormat="1" x14ac:dyDescent="0.25"/>
    <row r="614" s="12" customFormat="1" x14ac:dyDescent="0.25"/>
    <row r="615" s="12" customFormat="1" x14ac:dyDescent="0.25"/>
    <row r="616" s="12" customFormat="1" x14ac:dyDescent="0.25"/>
    <row r="617" s="12" customFormat="1" x14ac:dyDescent="0.25"/>
    <row r="618" s="12" customFormat="1" x14ac:dyDescent="0.25"/>
    <row r="619" s="12" customFormat="1" x14ac:dyDescent="0.25"/>
    <row r="620" s="12" customFormat="1" x14ac:dyDescent="0.25"/>
    <row r="621" s="12" customFormat="1" x14ac:dyDescent="0.25"/>
    <row r="622" s="12" customFormat="1" x14ac:dyDescent="0.25"/>
    <row r="623" s="12" customFormat="1" x14ac:dyDescent="0.25"/>
    <row r="624" s="12" customFormat="1" x14ac:dyDescent="0.25"/>
    <row r="625" s="12" customFormat="1" x14ac:dyDescent="0.25"/>
    <row r="626" s="12" customFormat="1" x14ac:dyDescent="0.25"/>
    <row r="627" s="12" customFormat="1" x14ac:dyDescent="0.25"/>
    <row r="628" s="12" customFormat="1" x14ac:dyDescent="0.25"/>
    <row r="629" s="12" customFormat="1" x14ac:dyDescent="0.25"/>
    <row r="630" s="12" customFormat="1" x14ac:dyDescent="0.25"/>
    <row r="631" s="12" customFormat="1" x14ac:dyDescent="0.25"/>
    <row r="632" s="12" customFormat="1" x14ac:dyDescent="0.25"/>
    <row r="633" s="12" customFormat="1" x14ac:dyDescent="0.25"/>
    <row r="634" s="12" customFormat="1" x14ac:dyDescent="0.25"/>
    <row r="635" s="12" customFormat="1" x14ac:dyDescent="0.25"/>
    <row r="636" s="12" customFormat="1" x14ac:dyDescent="0.25"/>
    <row r="637" s="12" customFormat="1" x14ac:dyDescent="0.25"/>
    <row r="638" s="12" customFormat="1" x14ac:dyDescent="0.25"/>
    <row r="639" s="12" customFormat="1" x14ac:dyDescent="0.25"/>
    <row r="640" s="12" customFormat="1" x14ac:dyDescent="0.25"/>
    <row r="641" s="12" customFormat="1" x14ac:dyDescent="0.25"/>
    <row r="642" s="12" customFormat="1" x14ac:dyDescent="0.25"/>
    <row r="643" s="12" customFormat="1" x14ac:dyDescent="0.25"/>
    <row r="644" s="12" customFormat="1" x14ac:dyDescent="0.25"/>
    <row r="645" s="12" customFormat="1" x14ac:dyDescent="0.25"/>
    <row r="646" s="12" customFormat="1" x14ac:dyDescent="0.25"/>
    <row r="647" s="12" customFormat="1" x14ac:dyDescent="0.25"/>
    <row r="648" s="12" customFormat="1" x14ac:dyDescent="0.25"/>
    <row r="649" s="12" customFormat="1" x14ac:dyDescent="0.25"/>
    <row r="650" s="12" customFormat="1" x14ac:dyDescent="0.25"/>
    <row r="651" s="12" customFormat="1" x14ac:dyDescent="0.25"/>
    <row r="652" s="12" customFormat="1" x14ac:dyDescent="0.25"/>
    <row r="653" s="12" customFormat="1" x14ac:dyDescent="0.25"/>
    <row r="654" s="12" customFormat="1" x14ac:dyDescent="0.25"/>
    <row r="655" s="12" customFormat="1" x14ac:dyDescent="0.25"/>
    <row r="656" s="12" customFormat="1" x14ac:dyDescent="0.25"/>
    <row r="657" s="12" customFormat="1" x14ac:dyDescent="0.25"/>
    <row r="658" s="12" customFormat="1" x14ac:dyDescent="0.25"/>
    <row r="659" s="12" customFormat="1" x14ac:dyDescent="0.25"/>
    <row r="660" s="12" customFormat="1" x14ac:dyDescent="0.25"/>
    <row r="661" s="12" customFormat="1" x14ac:dyDescent="0.25"/>
    <row r="662" s="12" customFormat="1" x14ac:dyDescent="0.25"/>
    <row r="663" s="12" customFormat="1" x14ac:dyDescent="0.25"/>
    <row r="664" s="12" customFormat="1" x14ac:dyDescent="0.25"/>
    <row r="665" s="12" customFormat="1" x14ac:dyDescent="0.25"/>
    <row r="666" s="12" customFormat="1" x14ac:dyDescent="0.25"/>
    <row r="667" s="12" customFormat="1" x14ac:dyDescent="0.25"/>
    <row r="668" s="12" customFormat="1" x14ac:dyDescent="0.25"/>
    <row r="669" s="12" customFormat="1" x14ac:dyDescent="0.25"/>
    <row r="670" s="12" customFormat="1" x14ac:dyDescent="0.25"/>
    <row r="671" s="12" customFormat="1" x14ac:dyDescent="0.25"/>
    <row r="672" s="12" customFormat="1" x14ac:dyDescent="0.25"/>
    <row r="673" s="12" customFormat="1" x14ac:dyDescent="0.25"/>
    <row r="674" s="12" customFormat="1" x14ac:dyDescent="0.25"/>
    <row r="675" s="12" customFormat="1" x14ac:dyDescent="0.25"/>
    <row r="676" s="12" customFormat="1" x14ac:dyDescent="0.25"/>
    <row r="677" s="12" customFormat="1" x14ac:dyDescent="0.25"/>
    <row r="678" s="12" customFormat="1" x14ac:dyDescent="0.25"/>
    <row r="679" s="12" customFormat="1" x14ac:dyDescent="0.25"/>
    <row r="680" s="12" customFormat="1" x14ac:dyDescent="0.25"/>
    <row r="681" s="12" customFormat="1" x14ac:dyDescent="0.25"/>
    <row r="682" s="12" customFormat="1" x14ac:dyDescent="0.25"/>
    <row r="683" s="12" customFormat="1" x14ac:dyDescent="0.25"/>
    <row r="684" s="12" customFormat="1" x14ac:dyDescent="0.25"/>
    <row r="685" s="12" customFormat="1" x14ac:dyDescent="0.25"/>
    <row r="686" s="12" customFormat="1" x14ac:dyDescent="0.25"/>
    <row r="687" s="12" customFormat="1" x14ac:dyDescent="0.25"/>
    <row r="688" s="12" customFormat="1" x14ac:dyDescent="0.25"/>
    <row r="689" s="12" customFormat="1" x14ac:dyDescent="0.25"/>
    <row r="690" s="12" customFormat="1" x14ac:dyDescent="0.25"/>
    <row r="691" s="12" customFormat="1" x14ac:dyDescent="0.25"/>
    <row r="692" s="12" customFormat="1" x14ac:dyDescent="0.25"/>
    <row r="693" s="12" customFormat="1" x14ac:dyDescent="0.25"/>
    <row r="694" s="12" customFormat="1" x14ac:dyDescent="0.25"/>
    <row r="695" s="12" customFormat="1" x14ac:dyDescent="0.25"/>
    <row r="696" s="12" customFormat="1" x14ac:dyDescent="0.25"/>
    <row r="697" s="12" customFormat="1" x14ac:dyDescent="0.25"/>
    <row r="698" s="12" customFormat="1" x14ac:dyDescent="0.25"/>
    <row r="699" s="12" customFormat="1" x14ac:dyDescent="0.25"/>
    <row r="700" s="12" customFormat="1" x14ac:dyDescent="0.25"/>
    <row r="701" s="12" customFormat="1" x14ac:dyDescent="0.25"/>
    <row r="702" s="12" customFormat="1" x14ac:dyDescent="0.25"/>
    <row r="703" s="12" customFormat="1" x14ac:dyDescent="0.25"/>
    <row r="704" s="12" customFormat="1" x14ac:dyDescent="0.25"/>
    <row r="705" s="12" customFormat="1" x14ac:dyDescent="0.25"/>
    <row r="706" s="12" customFormat="1" x14ac:dyDescent="0.25"/>
    <row r="707" s="12" customFormat="1" x14ac:dyDescent="0.25"/>
    <row r="708" s="12" customFormat="1" x14ac:dyDescent="0.25"/>
    <row r="709" s="12" customFormat="1" x14ac:dyDescent="0.25"/>
    <row r="710" s="12" customFormat="1" x14ac:dyDescent="0.25"/>
    <row r="711" s="12" customFormat="1" x14ac:dyDescent="0.25"/>
    <row r="712" s="12" customFormat="1" x14ac:dyDescent="0.25"/>
    <row r="713" s="12" customFormat="1" x14ac:dyDescent="0.25"/>
    <row r="714" s="12" customFormat="1" x14ac:dyDescent="0.25"/>
    <row r="715" s="12" customFormat="1" x14ac:dyDescent="0.25"/>
    <row r="716" s="12" customFormat="1" x14ac:dyDescent="0.25"/>
    <row r="717" s="12" customFormat="1" x14ac:dyDescent="0.25"/>
    <row r="718" s="12" customFormat="1" x14ac:dyDescent="0.25"/>
    <row r="719" s="12" customFormat="1" x14ac:dyDescent="0.25"/>
    <row r="720" s="12" customFormat="1" x14ac:dyDescent="0.25"/>
    <row r="721" spans="3:12" s="12" customFormat="1" x14ac:dyDescent="0.25"/>
    <row r="722" spans="3:12" s="12" customFormat="1" x14ac:dyDescent="0.25"/>
    <row r="723" spans="3:12" s="12" customFormat="1" x14ac:dyDescent="0.25"/>
    <row r="724" spans="3:12" s="12" customFormat="1" x14ac:dyDescent="0.25"/>
    <row r="725" spans="3:12" s="12" customFormat="1" x14ac:dyDescent="0.25"/>
    <row r="726" spans="3:12" s="12" customFormat="1" x14ac:dyDescent="0.25"/>
    <row r="727" spans="3:12" s="12" customFormat="1" x14ac:dyDescent="0.25">
      <c r="K727" s="93"/>
      <c r="L727" s="93"/>
    </row>
    <row r="728" spans="3:12" s="12" customFormat="1" x14ac:dyDescent="0.25">
      <c r="K728" s="93"/>
      <c r="L728" s="93"/>
    </row>
    <row r="729" spans="3:12" x14ac:dyDescent="0.25">
      <c r="C729" s="12"/>
      <c r="D729" s="12"/>
      <c r="E729" s="12"/>
      <c r="F729" s="12"/>
      <c r="G729" s="12"/>
      <c r="H729" s="12"/>
      <c r="I729" s="12"/>
      <c r="J729" s="12"/>
    </row>
    <row r="730" spans="3:12" x14ac:dyDescent="0.25">
      <c r="C730" s="12"/>
      <c r="D730" s="12"/>
      <c r="E730" s="12"/>
      <c r="F730" s="12"/>
      <c r="G730" s="12"/>
      <c r="H730" s="12"/>
      <c r="I730" s="12"/>
      <c r="J730" s="12"/>
    </row>
    <row r="731" spans="3:12" x14ac:dyDescent="0.25">
      <c r="C731" s="12"/>
      <c r="D731" s="12"/>
      <c r="E731" s="12"/>
      <c r="F731" s="12"/>
      <c r="G731" s="12"/>
      <c r="H731" s="12"/>
      <c r="I731" s="12"/>
      <c r="J731" s="12"/>
    </row>
    <row r="732" spans="3:12" x14ac:dyDescent="0.25">
      <c r="C732" s="12"/>
      <c r="D732" s="12"/>
      <c r="E732" s="12"/>
      <c r="F732" s="12"/>
      <c r="G732" s="12"/>
      <c r="H732" s="12"/>
      <c r="I732" s="12"/>
      <c r="J732" s="12"/>
    </row>
    <row r="733" spans="3:12" x14ac:dyDescent="0.25">
      <c r="C733" s="12"/>
      <c r="D733" s="12"/>
      <c r="E733" s="12"/>
      <c r="F733" s="12"/>
      <c r="G733" s="12"/>
      <c r="H733" s="12"/>
      <c r="I733" s="12"/>
      <c r="J733" s="12"/>
    </row>
    <row r="734" spans="3:12" x14ac:dyDescent="0.25">
      <c r="C734" s="12"/>
      <c r="D734" s="12"/>
      <c r="E734" s="12"/>
      <c r="F734" s="12"/>
      <c r="G734" s="12"/>
      <c r="H734" s="12"/>
      <c r="I734" s="12"/>
      <c r="J734" s="12"/>
    </row>
    <row r="735" spans="3:12" x14ac:dyDescent="0.25">
      <c r="C735" s="12"/>
      <c r="D735" s="12"/>
      <c r="E735" s="12"/>
      <c r="F735" s="12"/>
      <c r="G735" s="12"/>
      <c r="H735" s="12"/>
      <c r="I735" s="12"/>
      <c r="J735" s="12"/>
    </row>
    <row r="736" spans="3:12" x14ac:dyDescent="0.25">
      <c r="C736" s="12"/>
      <c r="D736" s="12"/>
      <c r="E736" s="12"/>
      <c r="F736" s="12"/>
      <c r="G736" s="12"/>
      <c r="H736" s="12"/>
      <c r="I736" s="12"/>
      <c r="J736" s="12"/>
    </row>
    <row r="737" spans="3:10" x14ac:dyDescent="0.25">
      <c r="C737" s="12"/>
      <c r="D737" s="12"/>
      <c r="E737" s="12"/>
      <c r="F737" s="12"/>
      <c r="G737" s="12"/>
      <c r="H737" s="12"/>
      <c r="I737" s="12"/>
      <c r="J737" s="12"/>
    </row>
    <row r="738" spans="3:10" x14ac:dyDescent="0.25">
      <c r="C738" s="12"/>
      <c r="D738" s="12"/>
      <c r="E738" s="12"/>
      <c r="F738" s="12"/>
      <c r="G738" s="12"/>
      <c r="H738" s="12"/>
      <c r="I738" s="12"/>
      <c r="J738" s="12"/>
    </row>
    <row r="739" spans="3:10" x14ac:dyDescent="0.25">
      <c r="C739" s="12"/>
      <c r="D739" s="12"/>
      <c r="E739" s="12"/>
      <c r="F739" s="12"/>
      <c r="G739" s="12"/>
      <c r="H739" s="12"/>
      <c r="I739" s="12"/>
      <c r="J739" s="12"/>
    </row>
  </sheetData>
  <sheetProtection selectLockedCells="1"/>
  <mergeCells count="2">
    <mergeCell ref="A2:S3"/>
    <mergeCell ref="C1:D1"/>
  </mergeCells>
  <conditionalFormatting sqref="E10">
    <cfRule type="expression" dxfId="122" priority="14">
      <formula>E10="Red"</formula>
    </cfRule>
  </conditionalFormatting>
  <conditionalFormatting sqref="E10">
    <cfRule type="expression" dxfId="121" priority="12">
      <formula>E10="Green"</formula>
    </cfRule>
    <cfRule type="expression" dxfId="120" priority="13">
      <formula>E10="Amber"</formula>
    </cfRule>
  </conditionalFormatting>
  <conditionalFormatting sqref="E5:E9">
    <cfRule type="cellIs" dxfId="119" priority="1" operator="equal">
      <formula>"Not Applicable"</formula>
    </cfRule>
    <cfRule type="cellIs" dxfId="118" priority="2" operator="equal">
      <formula>"Not Started"</formula>
    </cfRule>
    <cfRule type="cellIs" dxfId="117" priority="3" operator="equal">
      <formula>"Low level of progress "</formula>
    </cfRule>
    <cfRule type="cellIs" dxfId="116" priority="4" operator="equal">
      <formula>"Significant Progress"</formula>
    </cfRule>
    <cfRule type="cellIs" dxfId="115" priority="5" operator="equal">
      <formula>"Area of Excellence"</formula>
    </cfRule>
  </conditionalFormatting>
  <dataValidations count="1">
    <dataValidation type="list" allowBlank="1" showInputMessage="1" showErrorMessage="1" sqref="E10" xr:uid="{8F6A0FD6-1DD4-4F0E-8E0B-338309F88A7D}">
      <formula1>#REF!</formula1>
    </dataValidation>
  </dataValidations>
  <pageMargins left="0.7" right="0.7" top="0.75" bottom="0.75" header="0.3" footer="0.3"/>
  <pageSetup paperSize="9" scale="33" fitToWidth="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2F3712C-3E3F-4536-B49B-17F68243A8ED}">
          <x14:formula1>
            <xm:f>'Data and Calculations'!$B$3:$B$7</xm:f>
          </x14:formula1>
          <xm:sqref>E5:E9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E5956-DF75-4C2E-AB79-0E1239EAD198}">
  <sheetPr>
    <tabColor rgb="FF41B6E6"/>
    <pageSetUpPr fitToPage="1"/>
  </sheetPr>
  <dimension ref="A1:BT742"/>
  <sheetViews>
    <sheetView topLeftCell="C1" zoomScale="98" zoomScaleNormal="98" workbookViewId="0">
      <selection activeCell="D39" sqref="D39"/>
    </sheetView>
  </sheetViews>
  <sheetFormatPr defaultColWidth="8.85546875" defaultRowHeight="15" x14ac:dyDescent="0.25"/>
  <cols>
    <col min="1" max="2" width="20.5703125" style="93" hidden="1" customWidth="1"/>
    <col min="3" max="3" width="75.140625" style="93" customWidth="1"/>
    <col min="4" max="4" width="95.42578125" style="93" customWidth="1"/>
    <col min="5" max="5" width="22" style="93" customWidth="1"/>
    <col min="6" max="6" width="29.5703125" style="93" customWidth="1"/>
    <col min="7" max="7" width="30.5703125" style="93" customWidth="1"/>
    <col min="8" max="8" width="30.28515625" style="93" customWidth="1"/>
    <col min="9" max="9" width="28.28515625" style="93" customWidth="1"/>
    <col min="10" max="10" width="36.28515625" style="93" customWidth="1"/>
    <col min="11" max="19" width="8.85546875" style="93"/>
    <col min="20" max="72" width="8.85546875" style="12"/>
    <col min="73" max="16384" width="8.85546875" style="93"/>
  </cols>
  <sheetData>
    <row r="1" spans="1:19" ht="31.5" customHeight="1" x14ac:dyDescent="0.25">
      <c r="A1" s="12"/>
      <c r="B1" s="12"/>
      <c r="C1" s="246" t="s">
        <v>175</v>
      </c>
      <c r="D1" s="246"/>
      <c r="E1" s="214"/>
      <c r="F1" s="92"/>
      <c r="G1" s="92"/>
      <c r="H1" s="92"/>
      <c r="I1" s="92"/>
      <c r="J1" s="26"/>
      <c r="K1" s="12"/>
      <c r="L1" s="12"/>
      <c r="M1" s="12"/>
      <c r="N1" s="12"/>
      <c r="O1" s="12"/>
      <c r="P1" s="12"/>
      <c r="Q1" s="12"/>
      <c r="R1" s="12"/>
      <c r="S1" s="12"/>
    </row>
    <row r="2" spans="1:19" x14ac:dyDescent="0.25">
      <c r="A2" s="241"/>
      <c r="B2" s="241"/>
      <c r="C2" s="241"/>
      <c r="D2" s="241"/>
      <c r="E2" s="241"/>
      <c r="F2" s="241"/>
      <c r="G2" s="241"/>
      <c r="H2" s="241"/>
      <c r="I2" s="241"/>
      <c r="J2" s="241"/>
      <c r="K2" s="241"/>
      <c r="L2" s="241"/>
      <c r="M2" s="241"/>
      <c r="N2" s="241"/>
      <c r="O2" s="241"/>
      <c r="P2" s="241"/>
      <c r="Q2" s="241"/>
      <c r="R2" s="241"/>
      <c r="S2" s="241"/>
    </row>
    <row r="3" spans="1:19" x14ac:dyDescent="0.25">
      <c r="A3" s="242"/>
      <c r="B3" s="242"/>
      <c r="C3" s="241"/>
      <c r="D3" s="241"/>
      <c r="E3" s="241"/>
      <c r="F3" s="241"/>
      <c r="G3" s="241"/>
      <c r="H3" s="241"/>
      <c r="I3" s="241"/>
      <c r="J3" s="241"/>
      <c r="K3" s="242"/>
      <c r="L3" s="242"/>
      <c r="M3" s="242"/>
      <c r="N3" s="242"/>
      <c r="O3" s="242"/>
      <c r="P3" s="242"/>
      <c r="Q3" s="242"/>
      <c r="R3" s="242"/>
      <c r="S3" s="242"/>
    </row>
    <row r="4" spans="1:19" x14ac:dyDescent="0.25">
      <c r="A4" s="12"/>
      <c r="B4" s="12"/>
      <c r="C4" s="183" t="s">
        <v>137</v>
      </c>
      <c r="D4" s="183" t="s">
        <v>9</v>
      </c>
      <c r="E4" s="183" t="s">
        <v>35</v>
      </c>
      <c r="F4" s="183" t="s">
        <v>11</v>
      </c>
      <c r="G4" s="183" t="s">
        <v>12</v>
      </c>
      <c r="H4" s="183" t="s">
        <v>13</v>
      </c>
      <c r="I4" s="183" t="s">
        <v>14</v>
      </c>
      <c r="J4" s="183" t="s">
        <v>15</v>
      </c>
      <c r="K4" s="12"/>
      <c r="L4" s="12"/>
      <c r="M4" s="12"/>
      <c r="N4" s="12"/>
      <c r="O4" s="12"/>
      <c r="P4" s="12"/>
      <c r="Q4" s="12"/>
      <c r="R4" s="12"/>
      <c r="S4" s="12"/>
    </row>
    <row r="5" spans="1:19" ht="112.5" customHeight="1" x14ac:dyDescent="0.25">
      <c r="A5" s="12" t="s">
        <v>25</v>
      </c>
      <c r="B5" s="12"/>
      <c r="C5" s="157" t="s">
        <v>86</v>
      </c>
      <c r="D5" s="202" t="s">
        <v>174</v>
      </c>
      <c r="E5" s="155" t="s">
        <v>17</v>
      </c>
      <c r="F5" s="159"/>
      <c r="G5" s="159"/>
      <c r="H5" s="159"/>
      <c r="I5" s="159"/>
      <c r="J5" s="159"/>
      <c r="K5" s="46"/>
      <c r="L5" s="12"/>
      <c r="M5" s="12"/>
      <c r="N5" s="12"/>
      <c r="O5" s="12"/>
      <c r="P5" s="12"/>
      <c r="Q5" s="12"/>
      <c r="R5" s="12"/>
      <c r="S5" s="12"/>
    </row>
    <row r="6" spans="1:19" ht="96.75" customHeight="1" x14ac:dyDescent="0.25">
      <c r="A6" s="12" t="s">
        <v>25</v>
      </c>
      <c r="B6" s="12"/>
      <c r="C6" s="168" t="s">
        <v>99</v>
      </c>
      <c r="D6" s="171" t="s">
        <v>173</v>
      </c>
      <c r="E6" s="155" t="s">
        <v>17</v>
      </c>
      <c r="F6" s="165"/>
      <c r="G6" s="165"/>
      <c r="H6" s="165"/>
      <c r="I6" s="165"/>
      <c r="J6" s="165"/>
      <c r="K6" s="12"/>
      <c r="L6" s="12"/>
      <c r="M6" s="12"/>
      <c r="N6" s="12"/>
      <c r="O6" s="12"/>
      <c r="P6" s="12"/>
      <c r="Q6" s="12"/>
      <c r="R6" s="12"/>
      <c r="S6" s="12"/>
    </row>
    <row r="7" spans="1:19" ht="62.25" customHeight="1" x14ac:dyDescent="0.25">
      <c r="A7" s="12" t="s">
        <v>25</v>
      </c>
      <c r="B7" s="12"/>
      <c r="C7" s="157" t="s">
        <v>87</v>
      </c>
      <c r="D7" s="170" t="s">
        <v>136</v>
      </c>
      <c r="E7" s="155" t="s">
        <v>17</v>
      </c>
      <c r="F7" s="159"/>
      <c r="G7" s="159"/>
      <c r="H7" s="159"/>
      <c r="I7" s="159"/>
      <c r="J7" s="159"/>
      <c r="K7" s="12"/>
      <c r="L7" s="12"/>
      <c r="M7" s="12"/>
      <c r="N7" s="12"/>
      <c r="O7" s="12"/>
      <c r="P7" s="12"/>
      <c r="Q7" s="12"/>
      <c r="R7" s="12"/>
      <c r="S7" s="12"/>
    </row>
    <row r="8" spans="1:19" ht="146.25" customHeight="1" x14ac:dyDescent="0.25">
      <c r="A8" s="12" t="s">
        <v>25</v>
      </c>
      <c r="B8" s="12"/>
      <c r="C8" s="168" t="s">
        <v>111</v>
      </c>
      <c r="D8" s="171" t="s">
        <v>155</v>
      </c>
      <c r="E8" s="155" t="s">
        <v>17</v>
      </c>
      <c r="F8" s="165"/>
      <c r="G8" s="165"/>
      <c r="H8" s="165"/>
      <c r="I8" s="165"/>
      <c r="J8" s="165"/>
      <c r="K8" s="12"/>
      <c r="L8" s="12"/>
      <c r="M8" s="12"/>
      <c r="N8" s="12"/>
      <c r="O8" s="12"/>
      <c r="P8" s="12"/>
      <c r="Q8" s="12"/>
      <c r="R8" s="12"/>
      <c r="S8" s="12"/>
    </row>
    <row r="9" spans="1:19" s="12" customFormat="1" ht="58.5" customHeight="1" x14ac:dyDescent="0.25">
      <c r="A9" s="12" t="s">
        <v>25</v>
      </c>
      <c r="C9" s="157" t="s">
        <v>88</v>
      </c>
      <c r="D9" s="170" t="s">
        <v>109</v>
      </c>
      <c r="E9" s="155" t="s">
        <v>17</v>
      </c>
      <c r="F9" s="198"/>
      <c r="G9" s="198"/>
      <c r="H9" s="198"/>
      <c r="I9" s="198"/>
      <c r="J9" s="198"/>
    </row>
    <row r="10" spans="1:19" s="12" customFormat="1" ht="156.75" customHeight="1" x14ac:dyDescent="0.25">
      <c r="A10" s="12" t="s">
        <v>25</v>
      </c>
      <c r="C10" s="168" t="s">
        <v>89</v>
      </c>
      <c r="D10" s="171" t="s">
        <v>156</v>
      </c>
      <c r="E10" s="155" t="s">
        <v>17</v>
      </c>
      <c r="F10" s="180"/>
      <c r="G10" s="180"/>
      <c r="H10" s="180"/>
      <c r="I10" s="180"/>
      <c r="J10" s="180"/>
    </row>
    <row r="11" spans="1:19" s="12" customFormat="1" ht="15" hidden="1" customHeight="1" x14ac:dyDescent="0.25">
      <c r="C11" s="181" t="s">
        <v>8</v>
      </c>
      <c r="D11" s="187" t="s">
        <v>9</v>
      </c>
      <c r="E11" s="197" t="s">
        <v>35</v>
      </c>
      <c r="F11" s="95" t="s">
        <v>11</v>
      </c>
      <c r="G11" s="95" t="s">
        <v>12</v>
      </c>
      <c r="H11" s="95" t="s">
        <v>13</v>
      </c>
      <c r="I11" s="95" t="s">
        <v>14</v>
      </c>
      <c r="J11" s="95" t="s">
        <v>15</v>
      </c>
    </row>
    <row r="12" spans="1:19" s="12" customFormat="1" ht="13.5" hidden="1" customHeight="1" x14ac:dyDescent="0.25">
      <c r="A12" s="12" t="s">
        <v>25</v>
      </c>
      <c r="C12" s="126"/>
      <c r="D12" s="133"/>
      <c r="E12" s="94" t="s">
        <v>19</v>
      </c>
      <c r="F12" s="119"/>
      <c r="G12" s="118"/>
      <c r="H12" s="119"/>
      <c r="I12" s="118"/>
      <c r="J12" s="120"/>
    </row>
    <row r="13" spans="1:19" s="12" customFormat="1" ht="11.25" hidden="1" customHeight="1" x14ac:dyDescent="0.25">
      <c r="A13" s="12" t="s">
        <v>25</v>
      </c>
      <c r="C13" s="127"/>
      <c r="D13" s="136"/>
      <c r="E13" s="94" t="s">
        <v>19</v>
      </c>
    </row>
    <row r="14" spans="1:19" s="12" customFormat="1" x14ac:dyDescent="0.25">
      <c r="C14" s="222" t="s">
        <v>55</v>
      </c>
      <c r="D14" s="223"/>
      <c r="E14" s="221"/>
      <c r="F14" s="121"/>
      <c r="G14" s="121"/>
      <c r="H14" s="121"/>
      <c r="I14" s="121"/>
    </row>
    <row r="15" spans="1:19" s="12" customFormat="1" x14ac:dyDescent="0.25">
      <c r="C15" s="98"/>
      <c r="D15" s="99"/>
      <c r="E15" s="46"/>
      <c r="F15" s="46"/>
      <c r="G15" s="46"/>
      <c r="H15" s="46"/>
      <c r="I15" s="46"/>
    </row>
    <row r="16" spans="1:19" s="12" customFormat="1" x14ac:dyDescent="0.25">
      <c r="C16" s="98"/>
      <c r="D16" s="99"/>
      <c r="E16" s="46"/>
      <c r="F16" s="46"/>
      <c r="G16" s="46"/>
      <c r="H16" s="46"/>
      <c r="I16" s="46"/>
    </row>
    <row r="17" spans="3:9" s="12" customFormat="1" x14ac:dyDescent="0.25">
      <c r="C17" s="98"/>
      <c r="D17" s="99"/>
      <c r="E17" s="46"/>
      <c r="F17" s="46"/>
      <c r="G17" s="46"/>
      <c r="H17" s="46"/>
      <c r="I17" s="46"/>
    </row>
    <row r="18" spans="3:9" s="12" customFormat="1" x14ac:dyDescent="0.25">
      <c r="C18" s="98"/>
      <c r="D18" s="99"/>
      <c r="E18" s="46"/>
      <c r="F18" s="46"/>
      <c r="G18" s="46"/>
      <c r="H18" s="46"/>
      <c r="I18" s="46"/>
    </row>
    <row r="19" spans="3:9" s="12" customFormat="1" x14ac:dyDescent="0.25">
      <c r="C19" s="98"/>
      <c r="D19" s="99"/>
      <c r="E19" s="46"/>
      <c r="F19" s="46"/>
      <c r="G19" s="46"/>
      <c r="H19" s="46"/>
      <c r="I19" s="46"/>
    </row>
    <row r="20" spans="3:9" s="12" customFormat="1" x14ac:dyDescent="0.25">
      <c r="C20" s="98"/>
      <c r="D20" s="99"/>
      <c r="E20" s="46"/>
      <c r="F20" s="46"/>
      <c r="G20" s="46"/>
      <c r="H20" s="46"/>
      <c r="I20" s="46"/>
    </row>
    <row r="21" spans="3:9" s="12" customFormat="1" x14ac:dyDescent="0.25">
      <c r="C21" s="98"/>
      <c r="D21" s="99"/>
      <c r="E21" s="46"/>
      <c r="F21" s="46"/>
      <c r="G21" s="46"/>
      <c r="H21" s="46"/>
      <c r="I21" s="46"/>
    </row>
    <row r="22" spans="3:9" s="12" customFormat="1" x14ac:dyDescent="0.25">
      <c r="C22" s="98"/>
      <c r="D22" s="99"/>
      <c r="E22" s="46"/>
      <c r="F22" s="46"/>
      <c r="G22" s="46"/>
      <c r="H22" s="46"/>
      <c r="I22" s="46"/>
    </row>
    <row r="23" spans="3:9" s="12" customFormat="1" x14ac:dyDescent="0.25">
      <c r="C23" s="98"/>
      <c r="D23" s="99"/>
      <c r="E23" s="46"/>
      <c r="F23" s="46"/>
      <c r="G23" s="46"/>
      <c r="H23" s="46"/>
      <c r="I23" s="46"/>
    </row>
    <row r="24" spans="3:9" s="12" customFormat="1" x14ac:dyDescent="0.25">
      <c r="C24" s="98"/>
      <c r="D24" s="99"/>
      <c r="E24" s="46"/>
      <c r="F24" s="46"/>
      <c r="G24" s="46"/>
      <c r="H24" s="46"/>
      <c r="I24" s="46"/>
    </row>
    <row r="25" spans="3:9" s="12" customFormat="1" x14ac:dyDescent="0.25">
      <c r="C25" s="98"/>
      <c r="D25" s="99"/>
      <c r="E25" s="46"/>
      <c r="F25" s="46"/>
      <c r="G25" s="46"/>
      <c r="H25" s="46"/>
      <c r="I25" s="46"/>
    </row>
    <row r="26" spans="3:9" s="12" customFormat="1" x14ac:dyDescent="0.25">
      <c r="C26" s="98"/>
      <c r="D26" s="99"/>
      <c r="E26" s="46"/>
      <c r="F26" s="46"/>
      <c r="G26" s="46"/>
      <c r="H26" s="46"/>
      <c r="I26" s="46"/>
    </row>
    <row r="27" spans="3:9" s="12" customFormat="1" x14ac:dyDescent="0.25">
      <c r="C27" s="98"/>
      <c r="D27" s="99"/>
      <c r="E27" s="46"/>
      <c r="F27" s="46"/>
      <c r="G27" s="46"/>
      <c r="H27" s="46"/>
      <c r="I27" s="46"/>
    </row>
    <row r="28" spans="3:9" s="12" customFormat="1" x14ac:dyDescent="0.25">
      <c r="C28" s="98"/>
      <c r="D28" s="99"/>
      <c r="E28" s="46"/>
    </row>
    <row r="29" spans="3:9" s="12" customFormat="1" x14ac:dyDescent="0.25">
      <c r="C29" s="98"/>
      <c r="D29" s="99"/>
    </row>
    <row r="30" spans="3:9" s="12" customFormat="1" x14ac:dyDescent="0.25">
      <c r="C30" s="102"/>
      <c r="D30" s="104"/>
    </row>
    <row r="31" spans="3:9" s="12" customFormat="1" x14ac:dyDescent="0.25"/>
    <row r="32" spans="3:9" s="12" customFormat="1" x14ac:dyDescent="0.25"/>
    <row r="33" s="12" customFormat="1" x14ac:dyDescent="0.25"/>
    <row r="34" s="12" customFormat="1" x14ac:dyDescent="0.25"/>
    <row r="35" s="12" customFormat="1" x14ac:dyDescent="0.25"/>
    <row r="36" s="12" customFormat="1" x14ac:dyDescent="0.25"/>
    <row r="37" s="12" customFormat="1" x14ac:dyDescent="0.25"/>
    <row r="38" s="12" customFormat="1" x14ac:dyDescent="0.25"/>
    <row r="39" s="12" customFormat="1" x14ac:dyDescent="0.25"/>
    <row r="40" s="12" customFormat="1" x14ac:dyDescent="0.25"/>
    <row r="41" s="12" customFormat="1" x14ac:dyDescent="0.25"/>
    <row r="42" s="12" customFormat="1" x14ac:dyDescent="0.25"/>
    <row r="43" s="12" customFormat="1" x14ac:dyDescent="0.25"/>
    <row r="44" s="12" customFormat="1" x14ac:dyDescent="0.25"/>
    <row r="45" s="12" customFormat="1" x14ac:dyDescent="0.25"/>
    <row r="46" s="12" customFormat="1" x14ac:dyDescent="0.25"/>
    <row r="47" s="12" customFormat="1" x14ac:dyDescent="0.25"/>
    <row r="48" s="12" customFormat="1" x14ac:dyDescent="0.25"/>
    <row r="49" s="12" customFormat="1" x14ac:dyDescent="0.25"/>
    <row r="50" s="12" customFormat="1" x14ac:dyDescent="0.25"/>
    <row r="51" s="12" customFormat="1" x14ac:dyDescent="0.25"/>
    <row r="52" s="12" customFormat="1" x14ac:dyDescent="0.25"/>
    <row r="53" s="12" customFormat="1" x14ac:dyDescent="0.25"/>
    <row r="54" s="12" customFormat="1" x14ac:dyDescent="0.25"/>
    <row r="55" s="12" customFormat="1" x14ac:dyDescent="0.25"/>
    <row r="56" s="12" customFormat="1" x14ac:dyDescent="0.25"/>
    <row r="57" s="12" customFormat="1" x14ac:dyDescent="0.25"/>
    <row r="58" s="12" customFormat="1" x14ac:dyDescent="0.25"/>
    <row r="59" s="12" customFormat="1" x14ac:dyDescent="0.25"/>
    <row r="60" s="12" customFormat="1" x14ac:dyDescent="0.25"/>
    <row r="61" s="12" customFormat="1" x14ac:dyDescent="0.25"/>
    <row r="62" s="12" customFormat="1" x14ac:dyDescent="0.25"/>
    <row r="63" s="12" customFormat="1" x14ac:dyDescent="0.25"/>
    <row r="64" s="12" customFormat="1" x14ac:dyDescent="0.25"/>
    <row r="65" s="12" customFormat="1" x14ac:dyDescent="0.25"/>
    <row r="66" s="12" customFormat="1" x14ac:dyDescent="0.25"/>
    <row r="67" s="12" customFormat="1" x14ac:dyDescent="0.25"/>
    <row r="68" s="12" customFormat="1" x14ac:dyDescent="0.25"/>
    <row r="69" s="12" customFormat="1" x14ac:dyDescent="0.25"/>
    <row r="70" s="12" customFormat="1" x14ac:dyDescent="0.25"/>
    <row r="71" s="12" customFormat="1" x14ac:dyDescent="0.25"/>
    <row r="72" s="12" customFormat="1" x14ac:dyDescent="0.25"/>
    <row r="73" s="12" customFormat="1" x14ac:dyDescent="0.25"/>
    <row r="74" s="12" customFormat="1" x14ac:dyDescent="0.25"/>
    <row r="75" s="12" customFormat="1" x14ac:dyDescent="0.25"/>
    <row r="76" s="12" customFormat="1" x14ac:dyDescent="0.25"/>
    <row r="77" s="12" customFormat="1" x14ac:dyDescent="0.25"/>
    <row r="78" s="12" customFormat="1" x14ac:dyDescent="0.25"/>
    <row r="79" s="12" customFormat="1" x14ac:dyDescent="0.25"/>
    <row r="80" s="12" customFormat="1" x14ac:dyDescent="0.25"/>
    <row r="81" s="12" customFormat="1" x14ac:dyDescent="0.25"/>
    <row r="82" s="12" customFormat="1" x14ac:dyDescent="0.25"/>
    <row r="83" s="12" customFormat="1" x14ac:dyDescent="0.25"/>
    <row r="84" s="12" customFormat="1" x14ac:dyDescent="0.25"/>
    <row r="85" s="12" customFormat="1" x14ac:dyDescent="0.25"/>
    <row r="86" s="12" customFormat="1" x14ac:dyDescent="0.25"/>
    <row r="87" s="12" customFormat="1" x14ac:dyDescent="0.25"/>
    <row r="88" s="12" customFormat="1" x14ac:dyDescent="0.25"/>
    <row r="89" s="12" customFormat="1" x14ac:dyDescent="0.25"/>
    <row r="90" s="12" customFormat="1" x14ac:dyDescent="0.25"/>
    <row r="91" s="12" customFormat="1" x14ac:dyDescent="0.25"/>
    <row r="92" s="12" customFormat="1" x14ac:dyDescent="0.25"/>
    <row r="93" s="12" customFormat="1" x14ac:dyDescent="0.25"/>
    <row r="94" s="12" customFormat="1" x14ac:dyDescent="0.25"/>
    <row r="95" s="12" customFormat="1" x14ac:dyDescent="0.25"/>
    <row r="96" s="12" customFormat="1" x14ac:dyDescent="0.25"/>
    <row r="97" s="12" customFormat="1" x14ac:dyDescent="0.25"/>
    <row r="98" s="12" customFormat="1" x14ac:dyDescent="0.25"/>
    <row r="99" s="12" customFormat="1" x14ac:dyDescent="0.25"/>
    <row r="100" s="12" customFormat="1" x14ac:dyDescent="0.25"/>
    <row r="101" s="12" customFormat="1" x14ac:dyDescent="0.25"/>
    <row r="102" s="12" customFormat="1" x14ac:dyDescent="0.25"/>
    <row r="103" s="12" customFormat="1" x14ac:dyDescent="0.25"/>
    <row r="104" s="12" customFormat="1" x14ac:dyDescent="0.25"/>
    <row r="105" s="12" customFormat="1" x14ac:dyDescent="0.25"/>
    <row r="106" s="12" customFormat="1" x14ac:dyDescent="0.25"/>
    <row r="107" s="12" customFormat="1" x14ac:dyDescent="0.25"/>
    <row r="108" s="12" customFormat="1" x14ac:dyDescent="0.25"/>
    <row r="109" s="12" customFormat="1" x14ac:dyDescent="0.25"/>
    <row r="110" s="12" customFormat="1" x14ac:dyDescent="0.25"/>
    <row r="111" s="12" customFormat="1" x14ac:dyDescent="0.25"/>
    <row r="112" s="12" customFormat="1" x14ac:dyDescent="0.25"/>
    <row r="113" s="12" customFormat="1" x14ac:dyDescent="0.25"/>
    <row r="114" s="12" customFormat="1" x14ac:dyDescent="0.25"/>
    <row r="115" s="12" customFormat="1" x14ac:dyDescent="0.25"/>
    <row r="116" s="12" customFormat="1" x14ac:dyDescent="0.25"/>
    <row r="117" s="12" customFormat="1" x14ac:dyDescent="0.25"/>
    <row r="118" s="12" customFormat="1" x14ac:dyDescent="0.25"/>
    <row r="119" s="12" customFormat="1" x14ac:dyDescent="0.25"/>
    <row r="120" s="12" customFormat="1" x14ac:dyDescent="0.25"/>
    <row r="121" s="12" customFormat="1" x14ac:dyDescent="0.25"/>
    <row r="122" s="12" customFormat="1" x14ac:dyDescent="0.25"/>
    <row r="123" s="12" customFormat="1" x14ac:dyDescent="0.25"/>
    <row r="124" s="12" customFormat="1" x14ac:dyDescent="0.25"/>
    <row r="125" s="12" customFormat="1" x14ac:dyDescent="0.25"/>
    <row r="126" s="12" customFormat="1" x14ac:dyDescent="0.25"/>
    <row r="127" s="12" customFormat="1" x14ac:dyDescent="0.25"/>
    <row r="128" s="12" customFormat="1" x14ac:dyDescent="0.25"/>
    <row r="129" s="12" customFormat="1" x14ac:dyDescent="0.25"/>
    <row r="130" s="12" customFormat="1" x14ac:dyDescent="0.25"/>
    <row r="131" s="12" customFormat="1" x14ac:dyDescent="0.25"/>
    <row r="132" s="12" customFormat="1" x14ac:dyDescent="0.25"/>
    <row r="133" s="12" customFormat="1" x14ac:dyDescent="0.25"/>
    <row r="134" s="12" customFormat="1" x14ac:dyDescent="0.25"/>
    <row r="135" s="12" customFormat="1" x14ac:dyDescent="0.25"/>
    <row r="136" s="12" customFormat="1" x14ac:dyDescent="0.25"/>
    <row r="137" s="12" customFormat="1" x14ac:dyDescent="0.25"/>
    <row r="138" s="12" customFormat="1" x14ac:dyDescent="0.25"/>
    <row r="139" s="12" customFormat="1" x14ac:dyDescent="0.25"/>
    <row r="140" s="12" customFormat="1" x14ac:dyDescent="0.25"/>
    <row r="141" s="12" customFormat="1" x14ac:dyDescent="0.25"/>
    <row r="142" s="12" customFormat="1" x14ac:dyDescent="0.25"/>
    <row r="143" s="12" customFormat="1" x14ac:dyDescent="0.25"/>
    <row r="144" s="12" customFormat="1" x14ac:dyDescent="0.25"/>
    <row r="145" s="12" customFormat="1" x14ac:dyDescent="0.25"/>
    <row r="146" s="12" customFormat="1" x14ac:dyDescent="0.25"/>
    <row r="147" s="12" customFormat="1" x14ac:dyDescent="0.25"/>
    <row r="148" s="12" customFormat="1" x14ac:dyDescent="0.25"/>
    <row r="149" s="12" customFormat="1" x14ac:dyDescent="0.25"/>
    <row r="150" s="12" customFormat="1" x14ac:dyDescent="0.25"/>
    <row r="151" s="12" customFormat="1" x14ac:dyDescent="0.25"/>
    <row r="152" s="12" customFormat="1" x14ac:dyDescent="0.25"/>
    <row r="153" s="12" customFormat="1" x14ac:dyDescent="0.25"/>
    <row r="154" s="12" customFormat="1" x14ac:dyDescent="0.25"/>
    <row r="155" s="12" customFormat="1" x14ac:dyDescent="0.25"/>
    <row r="156" s="12" customFormat="1" x14ac:dyDescent="0.25"/>
    <row r="157" s="12" customFormat="1" x14ac:dyDescent="0.25"/>
    <row r="158" s="12" customFormat="1" x14ac:dyDescent="0.25"/>
    <row r="159" s="12" customFormat="1" x14ac:dyDescent="0.25"/>
    <row r="160" s="12" customFormat="1" x14ac:dyDescent="0.25"/>
    <row r="161" s="12" customFormat="1" x14ac:dyDescent="0.25"/>
    <row r="162" s="12" customFormat="1" x14ac:dyDescent="0.25"/>
    <row r="163" s="12" customFormat="1" x14ac:dyDescent="0.25"/>
    <row r="164" s="12" customFormat="1" x14ac:dyDescent="0.25"/>
    <row r="165" s="12" customFormat="1" x14ac:dyDescent="0.25"/>
    <row r="166" s="12" customFormat="1" x14ac:dyDescent="0.25"/>
    <row r="167" s="12" customFormat="1" x14ac:dyDescent="0.25"/>
    <row r="168" s="12" customFormat="1" x14ac:dyDescent="0.25"/>
    <row r="169" s="12" customFormat="1" x14ac:dyDescent="0.25"/>
    <row r="170" s="12" customFormat="1" x14ac:dyDescent="0.25"/>
    <row r="171" s="12" customFormat="1" x14ac:dyDescent="0.25"/>
    <row r="172" s="12" customFormat="1" x14ac:dyDescent="0.25"/>
    <row r="173" s="12" customFormat="1" x14ac:dyDescent="0.25"/>
    <row r="174" s="12" customFormat="1" x14ac:dyDescent="0.25"/>
    <row r="175" s="12" customFormat="1" x14ac:dyDescent="0.25"/>
    <row r="176" s="12" customFormat="1" x14ac:dyDescent="0.25"/>
    <row r="177" s="12" customFormat="1" x14ac:dyDescent="0.25"/>
    <row r="178" s="12" customFormat="1" x14ac:dyDescent="0.25"/>
    <row r="179" s="12" customFormat="1" x14ac:dyDescent="0.25"/>
    <row r="180" s="12" customFormat="1" x14ac:dyDescent="0.25"/>
    <row r="181" s="12" customFormat="1" x14ac:dyDescent="0.25"/>
    <row r="182" s="12" customFormat="1" x14ac:dyDescent="0.25"/>
    <row r="183" s="12" customFormat="1" x14ac:dyDescent="0.25"/>
    <row r="184" s="12" customFormat="1" x14ac:dyDescent="0.25"/>
    <row r="185" s="12" customFormat="1" x14ac:dyDescent="0.25"/>
    <row r="186" s="12" customFormat="1" x14ac:dyDescent="0.25"/>
    <row r="187" s="12" customFormat="1" x14ac:dyDescent="0.25"/>
    <row r="188" s="12" customFormat="1" x14ac:dyDescent="0.25"/>
    <row r="189" s="12" customFormat="1" x14ac:dyDescent="0.25"/>
    <row r="190" s="12" customFormat="1" x14ac:dyDescent="0.25"/>
    <row r="191" s="12" customFormat="1" x14ac:dyDescent="0.25"/>
    <row r="192" s="12" customFormat="1" x14ac:dyDescent="0.25"/>
    <row r="193" s="12" customFormat="1" x14ac:dyDescent="0.25"/>
    <row r="194" s="12" customFormat="1" x14ac:dyDescent="0.25"/>
    <row r="195" s="12" customFormat="1" x14ac:dyDescent="0.25"/>
    <row r="196" s="12" customFormat="1" x14ac:dyDescent="0.25"/>
    <row r="197" s="12" customFormat="1" x14ac:dyDescent="0.25"/>
    <row r="198" s="12" customFormat="1" x14ac:dyDescent="0.25"/>
    <row r="199" s="12" customFormat="1" x14ac:dyDescent="0.25"/>
    <row r="200" s="12" customFormat="1" x14ac:dyDescent="0.25"/>
    <row r="201" s="12" customFormat="1" x14ac:dyDescent="0.25"/>
    <row r="202" s="12" customFormat="1" x14ac:dyDescent="0.25"/>
    <row r="203" s="12" customFormat="1" x14ac:dyDescent="0.25"/>
    <row r="204" s="12" customFormat="1" x14ac:dyDescent="0.25"/>
    <row r="205" s="12" customFormat="1" x14ac:dyDescent="0.25"/>
    <row r="206" s="12" customFormat="1" x14ac:dyDescent="0.25"/>
    <row r="207" s="12" customFormat="1" x14ac:dyDescent="0.25"/>
    <row r="208" s="12" customFormat="1" x14ac:dyDescent="0.25"/>
    <row r="209" s="12" customFormat="1" x14ac:dyDescent="0.25"/>
    <row r="210" s="12" customFormat="1" x14ac:dyDescent="0.25"/>
    <row r="211" s="12" customFormat="1" x14ac:dyDescent="0.25"/>
    <row r="212" s="12" customFormat="1" x14ac:dyDescent="0.25"/>
    <row r="213" s="12" customFormat="1" x14ac:dyDescent="0.25"/>
    <row r="214" s="12" customFormat="1" x14ac:dyDescent="0.25"/>
    <row r="215" s="12" customFormat="1" x14ac:dyDescent="0.25"/>
    <row r="216" s="12" customFormat="1" x14ac:dyDescent="0.25"/>
    <row r="217" s="12" customFormat="1" x14ac:dyDescent="0.25"/>
    <row r="218" s="12" customFormat="1" x14ac:dyDescent="0.25"/>
    <row r="219" s="12" customFormat="1" x14ac:dyDescent="0.25"/>
    <row r="220" s="12" customFormat="1" x14ac:dyDescent="0.25"/>
    <row r="221" s="12" customFormat="1" x14ac:dyDescent="0.25"/>
    <row r="222" s="12" customFormat="1" x14ac:dyDescent="0.25"/>
    <row r="223" s="12" customFormat="1" x14ac:dyDescent="0.25"/>
    <row r="224" s="12" customFormat="1" x14ac:dyDescent="0.25"/>
    <row r="225" s="12" customFormat="1" x14ac:dyDescent="0.25"/>
    <row r="226" s="12" customFormat="1" x14ac:dyDescent="0.25"/>
    <row r="227" s="12" customFormat="1" x14ac:dyDescent="0.25"/>
    <row r="228" s="12" customFormat="1" x14ac:dyDescent="0.25"/>
    <row r="229" s="12" customFormat="1" x14ac:dyDescent="0.25"/>
    <row r="230" s="12" customFormat="1" x14ac:dyDescent="0.25"/>
    <row r="231" s="12" customFormat="1" x14ac:dyDescent="0.25"/>
    <row r="232" s="12" customFormat="1" x14ac:dyDescent="0.25"/>
    <row r="233" s="12" customFormat="1" x14ac:dyDescent="0.25"/>
    <row r="234" s="12" customFormat="1" x14ac:dyDescent="0.25"/>
    <row r="235" s="12" customFormat="1" x14ac:dyDescent="0.25"/>
    <row r="236" s="12" customFormat="1" x14ac:dyDescent="0.25"/>
    <row r="237" s="12" customFormat="1" x14ac:dyDescent="0.25"/>
    <row r="238" s="12" customFormat="1" x14ac:dyDescent="0.25"/>
    <row r="239" s="12" customFormat="1" x14ac:dyDescent="0.25"/>
    <row r="240" s="12" customFormat="1" x14ac:dyDescent="0.25"/>
    <row r="241" s="12" customFormat="1" x14ac:dyDescent="0.25"/>
    <row r="242" s="12" customFormat="1" x14ac:dyDescent="0.25"/>
    <row r="243" s="12" customFormat="1" x14ac:dyDescent="0.25"/>
    <row r="244" s="12" customFormat="1" x14ac:dyDescent="0.25"/>
    <row r="245" s="12" customFormat="1" x14ac:dyDescent="0.25"/>
    <row r="246" s="12" customFormat="1" x14ac:dyDescent="0.25"/>
    <row r="247" s="12" customFormat="1" x14ac:dyDescent="0.25"/>
    <row r="248" s="12" customFormat="1" x14ac:dyDescent="0.25"/>
    <row r="249" s="12" customFormat="1" x14ac:dyDescent="0.25"/>
    <row r="250" s="12" customFormat="1" x14ac:dyDescent="0.25"/>
    <row r="251" s="12" customFormat="1" x14ac:dyDescent="0.25"/>
    <row r="252" s="12" customFormat="1" x14ac:dyDescent="0.25"/>
    <row r="253" s="12" customFormat="1" x14ac:dyDescent="0.25"/>
    <row r="254" s="12" customFormat="1" x14ac:dyDescent="0.25"/>
    <row r="255" s="12" customFormat="1" x14ac:dyDescent="0.25"/>
    <row r="256" s="12" customFormat="1" x14ac:dyDescent="0.25"/>
    <row r="257" s="12" customFormat="1" x14ac:dyDescent="0.25"/>
    <row r="258" s="12" customFormat="1" x14ac:dyDescent="0.25"/>
    <row r="259" s="12" customFormat="1" x14ac:dyDescent="0.25"/>
    <row r="260" s="12" customFormat="1" x14ac:dyDescent="0.25"/>
    <row r="261" s="12" customFormat="1" x14ac:dyDescent="0.25"/>
    <row r="262" s="12" customFormat="1" x14ac:dyDescent="0.25"/>
    <row r="263" s="12" customFormat="1" x14ac:dyDescent="0.25"/>
    <row r="264" s="12" customFormat="1" x14ac:dyDescent="0.25"/>
    <row r="265" s="12" customFormat="1" x14ac:dyDescent="0.25"/>
    <row r="266" s="12" customFormat="1" x14ac:dyDescent="0.25"/>
    <row r="267" s="12" customFormat="1" x14ac:dyDescent="0.25"/>
    <row r="268" s="12" customFormat="1" x14ac:dyDescent="0.25"/>
    <row r="269" s="12" customFormat="1" x14ac:dyDescent="0.25"/>
    <row r="270" s="12" customFormat="1" x14ac:dyDescent="0.25"/>
    <row r="271" s="12" customFormat="1" x14ac:dyDescent="0.25"/>
    <row r="272" s="12" customFormat="1" x14ac:dyDescent="0.25"/>
    <row r="273" s="12" customFormat="1" x14ac:dyDescent="0.25"/>
    <row r="274" s="12" customFormat="1" x14ac:dyDescent="0.25"/>
    <row r="275" s="12" customFormat="1" x14ac:dyDescent="0.25"/>
    <row r="276" s="12" customFormat="1" x14ac:dyDescent="0.25"/>
    <row r="277" s="12" customFormat="1" x14ac:dyDescent="0.25"/>
    <row r="278" s="12" customFormat="1" x14ac:dyDescent="0.25"/>
    <row r="279" s="12" customFormat="1" x14ac:dyDescent="0.25"/>
    <row r="280" s="12" customFormat="1" x14ac:dyDescent="0.25"/>
    <row r="281" s="12" customFormat="1" x14ac:dyDescent="0.25"/>
    <row r="282" s="12" customFormat="1" x14ac:dyDescent="0.25"/>
    <row r="283" s="12" customFormat="1" x14ac:dyDescent="0.25"/>
    <row r="284" s="12" customFormat="1" x14ac:dyDescent="0.25"/>
    <row r="285" s="12" customFormat="1" x14ac:dyDescent="0.25"/>
    <row r="286" s="12" customFormat="1" x14ac:dyDescent="0.25"/>
    <row r="287" s="12" customFormat="1" x14ac:dyDescent="0.25"/>
    <row r="288" s="12" customFormat="1" x14ac:dyDescent="0.25"/>
    <row r="289" s="12" customFormat="1" x14ac:dyDescent="0.25"/>
    <row r="290" s="12" customFormat="1" x14ac:dyDescent="0.25"/>
    <row r="291" s="12" customFormat="1" x14ac:dyDescent="0.25"/>
    <row r="292" s="12" customFormat="1" x14ac:dyDescent="0.25"/>
    <row r="293" s="12" customFormat="1" x14ac:dyDescent="0.25"/>
    <row r="294" s="12" customFormat="1" x14ac:dyDescent="0.25"/>
    <row r="295" s="12" customFormat="1" x14ac:dyDescent="0.25"/>
    <row r="296" s="12" customFormat="1" x14ac:dyDescent="0.25"/>
    <row r="297" s="12" customFormat="1" x14ac:dyDescent="0.25"/>
    <row r="298" s="12" customFormat="1" x14ac:dyDescent="0.25"/>
    <row r="299" s="12" customFormat="1" x14ac:dyDescent="0.25"/>
    <row r="300" s="12" customFormat="1" x14ac:dyDescent="0.25"/>
    <row r="301" s="12" customFormat="1" x14ac:dyDescent="0.25"/>
    <row r="302" s="12" customFormat="1" x14ac:dyDescent="0.25"/>
    <row r="303" s="12" customFormat="1" x14ac:dyDescent="0.25"/>
    <row r="304" s="12" customFormat="1" x14ac:dyDescent="0.25"/>
    <row r="305" s="12" customFormat="1" x14ac:dyDescent="0.25"/>
    <row r="306" s="12" customFormat="1" x14ac:dyDescent="0.25"/>
    <row r="307" s="12" customFormat="1" x14ac:dyDescent="0.25"/>
    <row r="308" s="12" customFormat="1" x14ac:dyDescent="0.25"/>
    <row r="309" s="12" customFormat="1" x14ac:dyDescent="0.25"/>
    <row r="310" s="12" customFormat="1" x14ac:dyDescent="0.25"/>
    <row r="311" s="12" customFormat="1" x14ac:dyDescent="0.25"/>
    <row r="312" s="12" customFormat="1" x14ac:dyDescent="0.25"/>
    <row r="313" s="12" customFormat="1" x14ac:dyDescent="0.25"/>
    <row r="314" s="12" customFormat="1" x14ac:dyDescent="0.25"/>
    <row r="315" s="12" customFormat="1" x14ac:dyDescent="0.25"/>
    <row r="316" s="12" customFormat="1" x14ac:dyDescent="0.25"/>
    <row r="317" s="12" customFormat="1" x14ac:dyDescent="0.25"/>
    <row r="318" s="12" customFormat="1" x14ac:dyDescent="0.25"/>
    <row r="319" s="12" customFormat="1" x14ac:dyDescent="0.25"/>
    <row r="320" s="12" customFormat="1" x14ac:dyDescent="0.25"/>
    <row r="321" s="12" customFormat="1" x14ac:dyDescent="0.25"/>
    <row r="322" s="12" customFormat="1" x14ac:dyDescent="0.25"/>
    <row r="323" s="12" customFormat="1" x14ac:dyDescent="0.25"/>
    <row r="324" s="12" customFormat="1" x14ac:dyDescent="0.25"/>
    <row r="325" s="12" customFormat="1" x14ac:dyDescent="0.25"/>
    <row r="326" s="12" customFormat="1" x14ac:dyDescent="0.25"/>
    <row r="327" s="12" customFormat="1" x14ac:dyDescent="0.25"/>
    <row r="328" s="12" customFormat="1" x14ac:dyDescent="0.25"/>
    <row r="329" s="12" customFormat="1" x14ac:dyDescent="0.25"/>
    <row r="330" s="12" customFormat="1" x14ac:dyDescent="0.25"/>
    <row r="331" s="12" customFormat="1" x14ac:dyDescent="0.25"/>
    <row r="332" s="12" customFormat="1" x14ac:dyDescent="0.25"/>
    <row r="333" s="12" customFormat="1" x14ac:dyDescent="0.25"/>
    <row r="334" s="12" customFormat="1" x14ac:dyDescent="0.25"/>
    <row r="335" s="12" customFormat="1" x14ac:dyDescent="0.25"/>
    <row r="336" s="12" customFormat="1" x14ac:dyDescent="0.25"/>
    <row r="337" s="12" customFormat="1" x14ac:dyDescent="0.25"/>
    <row r="338" s="12" customFormat="1" x14ac:dyDescent="0.25"/>
    <row r="339" s="12" customFormat="1" x14ac:dyDescent="0.25"/>
    <row r="340" s="12" customFormat="1" x14ac:dyDescent="0.25"/>
    <row r="341" s="12" customFormat="1" x14ac:dyDescent="0.25"/>
    <row r="342" s="12" customFormat="1" x14ac:dyDescent="0.25"/>
    <row r="343" s="12" customFormat="1" x14ac:dyDescent="0.25"/>
    <row r="344" s="12" customFormat="1" x14ac:dyDescent="0.25"/>
    <row r="345" s="12" customFormat="1" x14ac:dyDescent="0.25"/>
    <row r="346" s="12" customFormat="1" x14ac:dyDescent="0.25"/>
    <row r="347" s="12" customFormat="1" x14ac:dyDescent="0.25"/>
    <row r="348" s="12" customFormat="1" x14ac:dyDescent="0.25"/>
    <row r="349" s="12" customFormat="1" x14ac:dyDescent="0.25"/>
    <row r="350" s="12" customFormat="1" x14ac:dyDescent="0.25"/>
    <row r="351" s="12" customFormat="1" x14ac:dyDescent="0.25"/>
    <row r="352" s="12" customFormat="1" x14ac:dyDescent="0.25"/>
    <row r="353" s="12" customFormat="1" x14ac:dyDescent="0.25"/>
    <row r="354" s="12" customFormat="1" x14ac:dyDescent="0.25"/>
    <row r="355" s="12" customFormat="1" x14ac:dyDescent="0.25"/>
    <row r="356" s="12" customFormat="1" x14ac:dyDescent="0.25"/>
    <row r="357" s="12" customFormat="1" x14ac:dyDescent="0.25"/>
    <row r="358" s="12" customFormat="1" x14ac:dyDescent="0.25"/>
    <row r="359" s="12" customFormat="1" x14ac:dyDescent="0.25"/>
    <row r="360" s="12" customFormat="1" x14ac:dyDescent="0.25"/>
    <row r="361" s="12" customFormat="1" x14ac:dyDescent="0.25"/>
    <row r="362" s="12" customFormat="1" x14ac:dyDescent="0.25"/>
    <row r="363" s="12" customFormat="1" x14ac:dyDescent="0.25"/>
    <row r="364" s="12" customFormat="1" x14ac:dyDescent="0.25"/>
    <row r="365" s="12" customFormat="1" x14ac:dyDescent="0.25"/>
    <row r="366" s="12" customFormat="1" x14ac:dyDescent="0.25"/>
    <row r="367" s="12" customFormat="1" x14ac:dyDescent="0.25"/>
    <row r="368" s="12" customFormat="1" x14ac:dyDescent="0.25"/>
    <row r="369" s="12" customFormat="1" x14ac:dyDescent="0.25"/>
    <row r="370" s="12" customFormat="1" x14ac:dyDescent="0.25"/>
    <row r="371" s="12" customFormat="1" x14ac:dyDescent="0.25"/>
    <row r="372" s="12" customFormat="1" x14ac:dyDescent="0.25"/>
    <row r="373" s="12" customFormat="1" x14ac:dyDescent="0.25"/>
    <row r="374" s="12" customFormat="1" x14ac:dyDescent="0.25"/>
    <row r="375" s="12" customFormat="1" x14ac:dyDescent="0.25"/>
    <row r="376" s="12" customFormat="1" x14ac:dyDescent="0.25"/>
    <row r="377" s="12" customFormat="1" x14ac:dyDescent="0.25"/>
    <row r="378" s="12" customFormat="1" x14ac:dyDescent="0.25"/>
    <row r="379" s="12" customFormat="1" x14ac:dyDescent="0.25"/>
    <row r="380" s="12" customFormat="1" x14ac:dyDescent="0.25"/>
    <row r="381" s="12" customFormat="1" x14ac:dyDescent="0.25"/>
    <row r="382" s="12" customFormat="1" x14ac:dyDescent="0.25"/>
    <row r="383" s="12" customFormat="1" x14ac:dyDescent="0.25"/>
    <row r="384" s="12" customFormat="1" x14ac:dyDescent="0.25"/>
    <row r="385" s="12" customFormat="1" x14ac:dyDescent="0.25"/>
    <row r="386" s="12" customFormat="1" x14ac:dyDescent="0.25"/>
    <row r="387" s="12" customFormat="1" x14ac:dyDescent="0.25"/>
    <row r="388" s="12" customFormat="1" x14ac:dyDescent="0.25"/>
    <row r="389" s="12" customFormat="1" x14ac:dyDescent="0.25"/>
    <row r="390" s="12" customFormat="1" x14ac:dyDescent="0.25"/>
    <row r="391" s="12" customFormat="1" x14ac:dyDescent="0.25"/>
    <row r="392" s="12" customFormat="1" x14ac:dyDescent="0.25"/>
    <row r="393" s="12" customFormat="1" x14ac:dyDescent="0.25"/>
    <row r="394" s="12" customFormat="1" x14ac:dyDescent="0.25"/>
    <row r="395" s="12" customFormat="1" x14ac:dyDescent="0.25"/>
    <row r="396" s="12" customFormat="1" x14ac:dyDescent="0.25"/>
    <row r="397" s="12" customFormat="1" x14ac:dyDescent="0.25"/>
    <row r="398" s="12" customFormat="1" x14ac:dyDescent="0.25"/>
    <row r="399" s="12" customFormat="1" x14ac:dyDescent="0.25"/>
    <row r="400" s="12" customFormat="1" x14ac:dyDescent="0.25"/>
    <row r="401" s="12" customFormat="1" x14ac:dyDescent="0.25"/>
    <row r="402" s="12" customFormat="1" x14ac:dyDescent="0.25"/>
    <row r="403" s="12" customFormat="1" x14ac:dyDescent="0.25"/>
    <row r="404" s="12" customFormat="1" x14ac:dyDescent="0.25"/>
    <row r="405" s="12" customFormat="1" x14ac:dyDescent="0.25"/>
    <row r="406" s="12" customFormat="1" x14ac:dyDescent="0.25"/>
    <row r="407" s="12" customFormat="1" x14ac:dyDescent="0.25"/>
    <row r="408" s="12" customFormat="1" x14ac:dyDescent="0.25"/>
    <row r="409" s="12" customFormat="1" x14ac:dyDescent="0.25"/>
    <row r="410" s="12" customFormat="1" x14ac:dyDescent="0.25"/>
    <row r="411" s="12" customFormat="1" x14ac:dyDescent="0.25"/>
    <row r="412" s="12" customFormat="1" x14ac:dyDescent="0.25"/>
    <row r="413" s="12" customFormat="1" x14ac:dyDescent="0.25"/>
    <row r="414" s="12" customFormat="1" x14ac:dyDescent="0.25"/>
    <row r="415" s="12" customFormat="1" x14ac:dyDescent="0.25"/>
    <row r="416" s="12" customFormat="1" x14ac:dyDescent="0.25"/>
    <row r="417" s="12" customFormat="1" x14ac:dyDescent="0.25"/>
    <row r="418" s="12" customFormat="1" x14ac:dyDescent="0.25"/>
    <row r="419" s="12" customFormat="1" x14ac:dyDescent="0.25"/>
    <row r="420" s="12" customFormat="1" x14ac:dyDescent="0.25"/>
    <row r="421" s="12" customFormat="1" x14ac:dyDescent="0.25"/>
    <row r="422" s="12" customFormat="1" x14ac:dyDescent="0.25"/>
    <row r="423" s="12" customFormat="1" x14ac:dyDescent="0.25"/>
    <row r="424" s="12" customFormat="1" x14ac:dyDescent="0.25"/>
    <row r="425" s="12" customFormat="1" x14ac:dyDescent="0.25"/>
    <row r="426" s="12" customFormat="1" x14ac:dyDescent="0.25"/>
    <row r="427" s="12" customFormat="1" x14ac:dyDescent="0.25"/>
    <row r="428" s="12" customFormat="1" x14ac:dyDescent="0.25"/>
    <row r="429" s="12" customFormat="1" x14ac:dyDescent="0.25"/>
    <row r="430" s="12" customFormat="1" x14ac:dyDescent="0.25"/>
    <row r="431" s="12" customFormat="1" x14ac:dyDescent="0.25"/>
    <row r="432" s="12" customFormat="1" x14ac:dyDescent="0.25"/>
    <row r="433" s="12" customFormat="1" x14ac:dyDescent="0.25"/>
    <row r="434" s="12" customFormat="1" x14ac:dyDescent="0.25"/>
    <row r="435" s="12" customFormat="1" x14ac:dyDescent="0.25"/>
    <row r="436" s="12" customFormat="1" x14ac:dyDescent="0.25"/>
    <row r="437" s="12" customFormat="1" x14ac:dyDescent="0.25"/>
    <row r="438" s="12" customFormat="1" x14ac:dyDescent="0.25"/>
    <row r="439" s="12" customFormat="1" x14ac:dyDescent="0.25"/>
    <row r="440" s="12" customFormat="1" x14ac:dyDescent="0.25"/>
    <row r="441" s="12" customFormat="1" x14ac:dyDescent="0.25"/>
    <row r="442" s="12" customFormat="1" x14ac:dyDescent="0.25"/>
    <row r="443" s="12" customFormat="1" x14ac:dyDescent="0.25"/>
    <row r="444" s="12" customFormat="1" x14ac:dyDescent="0.25"/>
    <row r="445" s="12" customFormat="1" x14ac:dyDescent="0.25"/>
    <row r="446" s="12" customFormat="1" x14ac:dyDescent="0.25"/>
    <row r="447" s="12" customFormat="1" x14ac:dyDescent="0.25"/>
    <row r="448" s="12" customFormat="1" x14ac:dyDescent="0.25"/>
    <row r="449" s="12" customFormat="1" x14ac:dyDescent="0.25"/>
    <row r="450" s="12" customFormat="1" x14ac:dyDescent="0.25"/>
    <row r="451" s="12" customFormat="1" x14ac:dyDescent="0.25"/>
    <row r="452" s="12" customFormat="1" x14ac:dyDescent="0.25"/>
    <row r="453" s="12" customFormat="1" x14ac:dyDescent="0.25"/>
    <row r="454" s="12" customFormat="1" x14ac:dyDescent="0.25"/>
    <row r="455" s="12" customFormat="1" x14ac:dyDescent="0.25"/>
    <row r="456" s="12" customFormat="1" x14ac:dyDescent="0.25"/>
    <row r="457" s="12" customFormat="1" x14ac:dyDescent="0.25"/>
    <row r="458" s="12" customFormat="1" x14ac:dyDescent="0.25"/>
    <row r="459" s="12" customFormat="1" x14ac:dyDescent="0.25"/>
    <row r="460" s="12" customFormat="1" x14ac:dyDescent="0.25"/>
    <row r="461" s="12" customFormat="1" x14ac:dyDescent="0.25"/>
    <row r="462" s="12" customFormat="1" x14ac:dyDescent="0.25"/>
    <row r="463" s="12" customFormat="1" x14ac:dyDescent="0.25"/>
    <row r="464" s="12" customFormat="1" x14ac:dyDescent="0.25"/>
    <row r="465" s="12" customFormat="1" x14ac:dyDescent="0.25"/>
    <row r="466" s="12" customFormat="1" x14ac:dyDescent="0.25"/>
    <row r="467" s="12" customFormat="1" x14ac:dyDescent="0.25"/>
    <row r="468" s="12" customFormat="1" x14ac:dyDescent="0.25"/>
    <row r="469" s="12" customFormat="1" x14ac:dyDescent="0.25"/>
    <row r="470" s="12" customFormat="1" x14ac:dyDescent="0.25"/>
    <row r="471" s="12" customFormat="1" x14ac:dyDescent="0.25"/>
    <row r="472" s="12" customFormat="1" x14ac:dyDescent="0.25"/>
    <row r="473" s="12" customFormat="1" x14ac:dyDescent="0.25"/>
    <row r="474" s="12" customFormat="1" x14ac:dyDescent="0.25"/>
    <row r="475" s="12" customFormat="1" x14ac:dyDescent="0.25"/>
    <row r="476" s="12" customFormat="1" x14ac:dyDescent="0.25"/>
    <row r="477" s="12" customFormat="1" x14ac:dyDescent="0.25"/>
    <row r="478" s="12" customFormat="1" x14ac:dyDescent="0.25"/>
    <row r="479" s="12" customFormat="1" x14ac:dyDescent="0.25"/>
    <row r="480" s="12" customFormat="1" x14ac:dyDescent="0.25"/>
    <row r="481" s="12" customFormat="1" x14ac:dyDescent="0.25"/>
    <row r="482" s="12" customFormat="1" x14ac:dyDescent="0.25"/>
    <row r="483" s="12" customFormat="1" x14ac:dyDescent="0.25"/>
    <row r="484" s="12" customFormat="1" x14ac:dyDescent="0.25"/>
    <row r="485" s="12" customFormat="1" x14ac:dyDescent="0.25"/>
    <row r="486" s="12" customFormat="1" x14ac:dyDescent="0.25"/>
    <row r="487" s="12" customFormat="1" x14ac:dyDescent="0.25"/>
    <row r="488" s="12" customFormat="1" x14ac:dyDescent="0.25"/>
    <row r="489" s="12" customFormat="1" x14ac:dyDescent="0.25"/>
    <row r="490" s="12" customFormat="1" x14ac:dyDescent="0.25"/>
    <row r="491" s="12" customFormat="1" x14ac:dyDescent="0.25"/>
    <row r="492" s="12" customFormat="1" x14ac:dyDescent="0.25"/>
    <row r="493" s="12" customFormat="1" x14ac:dyDescent="0.25"/>
    <row r="494" s="12" customFormat="1" x14ac:dyDescent="0.25"/>
    <row r="495" s="12" customFormat="1" x14ac:dyDescent="0.25"/>
    <row r="496" s="12" customFormat="1" x14ac:dyDescent="0.25"/>
    <row r="497" s="12" customFormat="1" x14ac:dyDescent="0.25"/>
    <row r="498" s="12" customFormat="1" x14ac:dyDescent="0.25"/>
    <row r="499" s="12" customFormat="1" x14ac:dyDescent="0.25"/>
    <row r="500" s="12" customFormat="1" x14ac:dyDescent="0.25"/>
    <row r="501" s="12" customFormat="1" x14ac:dyDescent="0.25"/>
    <row r="502" s="12" customFormat="1" x14ac:dyDescent="0.25"/>
    <row r="503" s="12" customFormat="1" x14ac:dyDescent="0.25"/>
    <row r="504" s="12" customFormat="1" x14ac:dyDescent="0.25"/>
    <row r="505" s="12" customFormat="1" x14ac:dyDescent="0.25"/>
    <row r="506" s="12" customFormat="1" x14ac:dyDescent="0.25"/>
    <row r="507" s="12" customFormat="1" x14ac:dyDescent="0.25"/>
    <row r="508" s="12" customFormat="1" x14ac:dyDescent="0.25"/>
    <row r="509" s="12" customFormat="1" x14ac:dyDescent="0.25"/>
    <row r="510" s="12" customFormat="1" x14ac:dyDescent="0.25"/>
    <row r="511" s="12" customFormat="1" x14ac:dyDescent="0.25"/>
    <row r="512" s="12" customFormat="1" x14ac:dyDescent="0.25"/>
    <row r="513" s="12" customFormat="1" x14ac:dyDescent="0.25"/>
    <row r="514" s="12" customFormat="1" x14ac:dyDescent="0.25"/>
    <row r="515" s="12" customFormat="1" x14ac:dyDescent="0.25"/>
    <row r="516" s="12" customFormat="1" x14ac:dyDescent="0.25"/>
    <row r="517" s="12" customFormat="1" x14ac:dyDescent="0.25"/>
    <row r="518" s="12" customFormat="1" x14ac:dyDescent="0.25"/>
    <row r="519" s="12" customFormat="1" x14ac:dyDescent="0.25"/>
    <row r="520" s="12" customFormat="1" x14ac:dyDescent="0.25"/>
    <row r="521" s="12" customFormat="1" x14ac:dyDescent="0.25"/>
    <row r="522" s="12" customFormat="1" x14ac:dyDescent="0.25"/>
    <row r="523" s="12" customFormat="1" x14ac:dyDescent="0.25"/>
    <row r="524" s="12" customFormat="1" x14ac:dyDescent="0.25"/>
    <row r="525" s="12" customFormat="1" x14ac:dyDescent="0.25"/>
    <row r="526" s="12" customFormat="1" x14ac:dyDescent="0.25"/>
    <row r="527" s="12" customFormat="1" x14ac:dyDescent="0.25"/>
    <row r="528" s="12" customFormat="1" x14ac:dyDescent="0.25"/>
    <row r="529" s="12" customFormat="1" x14ac:dyDescent="0.25"/>
    <row r="530" s="12" customFormat="1" x14ac:dyDescent="0.25"/>
    <row r="531" s="12" customFormat="1" x14ac:dyDescent="0.25"/>
    <row r="532" s="12" customFormat="1" x14ac:dyDescent="0.25"/>
    <row r="533" s="12" customFormat="1" x14ac:dyDescent="0.25"/>
    <row r="534" s="12" customFormat="1" x14ac:dyDescent="0.25"/>
    <row r="535" s="12" customFormat="1" x14ac:dyDescent="0.25"/>
    <row r="536" s="12" customFormat="1" x14ac:dyDescent="0.25"/>
    <row r="537" s="12" customFormat="1" x14ac:dyDescent="0.25"/>
    <row r="538" s="12" customFormat="1" x14ac:dyDescent="0.25"/>
    <row r="539" s="12" customFormat="1" x14ac:dyDescent="0.25"/>
    <row r="540" s="12" customFormat="1" x14ac:dyDescent="0.25"/>
    <row r="541" s="12" customFormat="1" x14ac:dyDescent="0.25"/>
    <row r="542" s="12" customFormat="1" x14ac:dyDescent="0.25"/>
    <row r="543" s="12" customFormat="1" x14ac:dyDescent="0.25"/>
    <row r="544" s="12" customFormat="1" x14ac:dyDescent="0.25"/>
    <row r="545" s="12" customFormat="1" x14ac:dyDescent="0.25"/>
    <row r="546" s="12" customFormat="1" x14ac:dyDescent="0.25"/>
    <row r="547" s="12" customFormat="1" x14ac:dyDescent="0.25"/>
    <row r="548" s="12" customFormat="1" x14ac:dyDescent="0.25"/>
    <row r="549" s="12" customFormat="1" x14ac:dyDescent="0.25"/>
    <row r="550" s="12" customFormat="1" x14ac:dyDescent="0.25"/>
    <row r="551" s="12" customFormat="1" x14ac:dyDescent="0.25"/>
    <row r="552" s="12" customFormat="1" x14ac:dyDescent="0.25"/>
    <row r="553" s="12" customFormat="1" x14ac:dyDescent="0.25"/>
    <row r="554" s="12" customFormat="1" x14ac:dyDescent="0.25"/>
    <row r="555" s="12" customFormat="1" x14ac:dyDescent="0.25"/>
    <row r="556" s="12" customFormat="1" x14ac:dyDescent="0.25"/>
    <row r="557" s="12" customFormat="1" x14ac:dyDescent="0.25"/>
    <row r="558" s="12" customFormat="1" x14ac:dyDescent="0.25"/>
    <row r="559" s="12" customFormat="1" x14ac:dyDescent="0.25"/>
    <row r="560" s="12" customFormat="1" x14ac:dyDescent="0.25"/>
    <row r="561" s="12" customFormat="1" x14ac:dyDescent="0.25"/>
    <row r="562" s="12" customFormat="1" x14ac:dyDescent="0.25"/>
    <row r="563" s="12" customFormat="1" x14ac:dyDescent="0.25"/>
    <row r="564" s="12" customFormat="1" x14ac:dyDescent="0.25"/>
    <row r="565" s="12" customFormat="1" x14ac:dyDescent="0.25"/>
    <row r="566" s="12" customFormat="1" x14ac:dyDescent="0.25"/>
    <row r="567" s="12" customFormat="1" x14ac:dyDescent="0.25"/>
    <row r="568" s="12" customFormat="1" x14ac:dyDescent="0.25"/>
    <row r="569" s="12" customFormat="1" x14ac:dyDescent="0.25"/>
    <row r="570" s="12" customFormat="1" x14ac:dyDescent="0.25"/>
    <row r="571" s="12" customFormat="1" x14ac:dyDescent="0.25"/>
    <row r="572" s="12" customFormat="1" x14ac:dyDescent="0.25"/>
    <row r="573" s="12" customFormat="1" x14ac:dyDescent="0.25"/>
    <row r="574" s="12" customFormat="1" x14ac:dyDescent="0.25"/>
    <row r="575" s="12" customFormat="1" x14ac:dyDescent="0.25"/>
    <row r="576" s="12" customFormat="1" x14ac:dyDescent="0.25"/>
    <row r="577" s="12" customFormat="1" x14ac:dyDescent="0.25"/>
    <row r="578" s="12" customFormat="1" x14ac:dyDescent="0.25"/>
    <row r="579" s="12" customFormat="1" x14ac:dyDescent="0.25"/>
    <row r="580" s="12" customFormat="1" x14ac:dyDescent="0.25"/>
    <row r="581" s="12" customFormat="1" x14ac:dyDescent="0.25"/>
    <row r="582" s="12" customFormat="1" x14ac:dyDescent="0.25"/>
    <row r="583" s="12" customFormat="1" x14ac:dyDescent="0.25"/>
    <row r="584" s="12" customFormat="1" x14ac:dyDescent="0.25"/>
    <row r="585" s="12" customFormat="1" x14ac:dyDescent="0.25"/>
    <row r="586" s="12" customFormat="1" x14ac:dyDescent="0.25"/>
    <row r="587" s="12" customFormat="1" x14ac:dyDescent="0.25"/>
    <row r="588" s="12" customFormat="1" x14ac:dyDescent="0.25"/>
    <row r="589" s="12" customFormat="1" x14ac:dyDescent="0.25"/>
    <row r="590" s="12" customFormat="1" x14ac:dyDescent="0.25"/>
    <row r="591" s="12" customFormat="1" x14ac:dyDescent="0.25"/>
    <row r="592" s="12" customFormat="1" x14ac:dyDescent="0.25"/>
    <row r="593" s="12" customFormat="1" x14ac:dyDescent="0.25"/>
    <row r="594" s="12" customFormat="1" x14ac:dyDescent="0.25"/>
    <row r="595" s="12" customFormat="1" x14ac:dyDescent="0.25"/>
    <row r="596" s="12" customFormat="1" x14ac:dyDescent="0.25"/>
    <row r="597" s="12" customFormat="1" x14ac:dyDescent="0.25"/>
    <row r="598" s="12" customFormat="1" x14ac:dyDescent="0.25"/>
    <row r="599" s="12" customFormat="1" x14ac:dyDescent="0.25"/>
    <row r="600" s="12" customFormat="1" x14ac:dyDescent="0.25"/>
    <row r="601" s="12" customFormat="1" x14ac:dyDescent="0.25"/>
    <row r="602" s="12" customFormat="1" x14ac:dyDescent="0.25"/>
    <row r="603" s="12" customFormat="1" x14ac:dyDescent="0.25"/>
    <row r="604" s="12" customFormat="1" x14ac:dyDescent="0.25"/>
    <row r="605" s="12" customFormat="1" x14ac:dyDescent="0.25"/>
    <row r="606" s="12" customFormat="1" x14ac:dyDescent="0.25"/>
    <row r="607" s="12" customFormat="1" x14ac:dyDescent="0.25"/>
    <row r="608" s="12" customFormat="1" x14ac:dyDescent="0.25"/>
    <row r="609" s="12" customFormat="1" x14ac:dyDescent="0.25"/>
    <row r="610" s="12" customFormat="1" x14ac:dyDescent="0.25"/>
    <row r="611" s="12" customFormat="1" x14ac:dyDescent="0.25"/>
    <row r="612" s="12" customFormat="1" x14ac:dyDescent="0.25"/>
    <row r="613" s="12" customFormat="1" x14ac:dyDescent="0.25"/>
    <row r="614" s="12" customFormat="1" x14ac:dyDescent="0.25"/>
    <row r="615" s="12" customFormat="1" x14ac:dyDescent="0.25"/>
    <row r="616" s="12" customFormat="1" x14ac:dyDescent="0.25"/>
    <row r="617" s="12" customFormat="1" x14ac:dyDescent="0.25"/>
    <row r="618" s="12" customFormat="1" x14ac:dyDescent="0.25"/>
    <row r="619" s="12" customFormat="1" x14ac:dyDescent="0.25"/>
    <row r="620" s="12" customFormat="1" x14ac:dyDescent="0.25"/>
    <row r="621" s="12" customFormat="1" x14ac:dyDescent="0.25"/>
    <row r="622" s="12" customFormat="1" x14ac:dyDescent="0.25"/>
    <row r="623" s="12" customFormat="1" x14ac:dyDescent="0.25"/>
    <row r="624" s="12" customFormat="1" x14ac:dyDescent="0.25"/>
    <row r="625" s="12" customFormat="1" x14ac:dyDescent="0.25"/>
    <row r="626" s="12" customFormat="1" x14ac:dyDescent="0.25"/>
    <row r="627" s="12" customFormat="1" x14ac:dyDescent="0.25"/>
    <row r="628" s="12" customFormat="1" x14ac:dyDescent="0.25"/>
    <row r="629" s="12" customFormat="1" x14ac:dyDescent="0.25"/>
    <row r="630" s="12" customFormat="1" x14ac:dyDescent="0.25"/>
    <row r="631" s="12" customFormat="1" x14ac:dyDescent="0.25"/>
    <row r="632" s="12" customFormat="1" x14ac:dyDescent="0.25"/>
    <row r="633" s="12" customFormat="1" x14ac:dyDescent="0.25"/>
    <row r="634" s="12" customFormat="1" x14ac:dyDescent="0.25"/>
    <row r="635" s="12" customFormat="1" x14ac:dyDescent="0.25"/>
    <row r="636" s="12" customFormat="1" x14ac:dyDescent="0.25"/>
    <row r="637" s="12" customFormat="1" x14ac:dyDescent="0.25"/>
    <row r="638" s="12" customFormat="1" x14ac:dyDescent="0.25"/>
    <row r="639" s="12" customFormat="1" x14ac:dyDescent="0.25"/>
    <row r="640" s="12" customFormat="1" x14ac:dyDescent="0.25"/>
    <row r="641" s="12" customFormat="1" x14ac:dyDescent="0.25"/>
    <row r="642" s="12" customFormat="1" x14ac:dyDescent="0.25"/>
    <row r="643" s="12" customFormat="1" x14ac:dyDescent="0.25"/>
    <row r="644" s="12" customFormat="1" x14ac:dyDescent="0.25"/>
    <row r="645" s="12" customFormat="1" x14ac:dyDescent="0.25"/>
    <row r="646" s="12" customFormat="1" x14ac:dyDescent="0.25"/>
    <row r="647" s="12" customFormat="1" x14ac:dyDescent="0.25"/>
    <row r="648" s="12" customFormat="1" x14ac:dyDescent="0.25"/>
    <row r="649" s="12" customFormat="1" x14ac:dyDescent="0.25"/>
    <row r="650" s="12" customFormat="1" x14ac:dyDescent="0.25"/>
    <row r="651" s="12" customFormat="1" x14ac:dyDescent="0.25"/>
    <row r="652" s="12" customFormat="1" x14ac:dyDescent="0.25"/>
    <row r="653" s="12" customFormat="1" x14ac:dyDescent="0.25"/>
    <row r="654" s="12" customFormat="1" x14ac:dyDescent="0.25"/>
    <row r="655" s="12" customFormat="1" x14ac:dyDescent="0.25"/>
    <row r="656" s="12" customFormat="1" x14ac:dyDescent="0.25"/>
    <row r="657" s="12" customFormat="1" x14ac:dyDescent="0.25"/>
    <row r="658" s="12" customFormat="1" x14ac:dyDescent="0.25"/>
    <row r="659" s="12" customFormat="1" x14ac:dyDescent="0.25"/>
    <row r="660" s="12" customFormat="1" x14ac:dyDescent="0.25"/>
    <row r="661" s="12" customFormat="1" x14ac:dyDescent="0.25"/>
    <row r="662" s="12" customFormat="1" x14ac:dyDescent="0.25"/>
    <row r="663" s="12" customFormat="1" x14ac:dyDescent="0.25"/>
    <row r="664" s="12" customFormat="1" x14ac:dyDescent="0.25"/>
    <row r="665" s="12" customFormat="1" x14ac:dyDescent="0.25"/>
    <row r="666" s="12" customFormat="1" x14ac:dyDescent="0.25"/>
    <row r="667" s="12" customFormat="1" x14ac:dyDescent="0.25"/>
    <row r="668" s="12" customFormat="1" x14ac:dyDescent="0.25"/>
    <row r="669" s="12" customFormat="1" x14ac:dyDescent="0.25"/>
    <row r="670" s="12" customFormat="1" x14ac:dyDescent="0.25"/>
    <row r="671" s="12" customFormat="1" x14ac:dyDescent="0.25"/>
    <row r="672" s="12" customFormat="1" x14ac:dyDescent="0.25"/>
    <row r="673" s="12" customFormat="1" x14ac:dyDescent="0.25"/>
    <row r="674" s="12" customFormat="1" x14ac:dyDescent="0.25"/>
    <row r="675" s="12" customFormat="1" x14ac:dyDescent="0.25"/>
    <row r="676" s="12" customFormat="1" x14ac:dyDescent="0.25"/>
    <row r="677" s="12" customFormat="1" x14ac:dyDescent="0.25"/>
    <row r="678" s="12" customFormat="1" x14ac:dyDescent="0.25"/>
    <row r="679" s="12" customFormat="1" x14ac:dyDescent="0.25"/>
    <row r="680" s="12" customFormat="1" x14ac:dyDescent="0.25"/>
    <row r="681" s="12" customFormat="1" x14ac:dyDescent="0.25"/>
    <row r="682" s="12" customFormat="1" x14ac:dyDescent="0.25"/>
    <row r="683" s="12" customFormat="1" x14ac:dyDescent="0.25"/>
    <row r="684" s="12" customFormat="1" x14ac:dyDescent="0.25"/>
    <row r="685" s="12" customFormat="1" x14ac:dyDescent="0.25"/>
    <row r="686" s="12" customFormat="1" x14ac:dyDescent="0.25"/>
    <row r="687" s="12" customFormat="1" x14ac:dyDescent="0.25"/>
    <row r="688" s="12" customFormat="1" x14ac:dyDescent="0.25"/>
    <row r="689" s="12" customFormat="1" x14ac:dyDescent="0.25"/>
    <row r="690" s="12" customFormat="1" x14ac:dyDescent="0.25"/>
    <row r="691" s="12" customFormat="1" x14ac:dyDescent="0.25"/>
    <row r="692" s="12" customFormat="1" x14ac:dyDescent="0.25"/>
    <row r="693" s="12" customFormat="1" x14ac:dyDescent="0.25"/>
    <row r="694" s="12" customFormat="1" x14ac:dyDescent="0.25"/>
    <row r="695" s="12" customFormat="1" x14ac:dyDescent="0.25"/>
    <row r="696" s="12" customFormat="1" x14ac:dyDescent="0.25"/>
    <row r="697" s="12" customFormat="1" x14ac:dyDescent="0.25"/>
    <row r="698" s="12" customFormat="1" x14ac:dyDescent="0.25"/>
    <row r="699" s="12" customFormat="1" x14ac:dyDescent="0.25"/>
    <row r="700" s="12" customFormat="1" x14ac:dyDescent="0.25"/>
    <row r="701" s="12" customFormat="1" x14ac:dyDescent="0.25"/>
    <row r="702" s="12" customFormat="1" x14ac:dyDescent="0.25"/>
    <row r="703" s="12" customFormat="1" x14ac:dyDescent="0.25"/>
    <row r="704" s="12" customFormat="1" x14ac:dyDescent="0.25"/>
    <row r="705" s="12" customFormat="1" x14ac:dyDescent="0.25"/>
    <row r="706" s="12" customFormat="1" x14ac:dyDescent="0.25"/>
    <row r="707" s="12" customFormat="1" x14ac:dyDescent="0.25"/>
    <row r="708" s="12" customFormat="1" x14ac:dyDescent="0.25"/>
    <row r="709" s="12" customFormat="1" x14ac:dyDescent="0.25"/>
    <row r="710" s="12" customFormat="1" x14ac:dyDescent="0.25"/>
    <row r="711" s="12" customFormat="1" x14ac:dyDescent="0.25"/>
    <row r="712" s="12" customFormat="1" x14ac:dyDescent="0.25"/>
    <row r="713" s="12" customFormat="1" x14ac:dyDescent="0.25"/>
    <row r="714" s="12" customFormat="1" x14ac:dyDescent="0.25"/>
    <row r="715" s="12" customFormat="1" x14ac:dyDescent="0.25"/>
    <row r="716" s="12" customFormat="1" x14ac:dyDescent="0.25"/>
    <row r="717" s="12" customFormat="1" x14ac:dyDescent="0.25"/>
    <row r="718" s="12" customFormat="1" x14ac:dyDescent="0.25"/>
    <row r="719" s="12" customFormat="1" x14ac:dyDescent="0.25"/>
    <row r="720" s="12" customFormat="1" x14ac:dyDescent="0.25"/>
    <row r="721" spans="3:12" s="12" customFormat="1" x14ac:dyDescent="0.25"/>
    <row r="722" spans="3:12" s="12" customFormat="1" x14ac:dyDescent="0.25"/>
    <row r="723" spans="3:12" s="12" customFormat="1" x14ac:dyDescent="0.25"/>
    <row r="724" spans="3:12" s="12" customFormat="1" x14ac:dyDescent="0.25"/>
    <row r="725" spans="3:12" s="12" customFormat="1" x14ac:dyDescent="0.25"/>
    <row r="726" spans="3:12" s="12" customFormat="1" x14ac:dyDescent="0.25"/>
    <row r="727" spans="3:12" s="12" customFormat="1" x14ac:dyDescent="0.25"/>
    <row r="728" spans="3:12" s="12" customFormat="1" x14ac:dyDescent="0.25"/>
    <row r="729" spans="3:12" s="12" customFormat="1" x14ac:dyDescent="0.25"/>
    <row r="730" spans="3:12" s="12" customFormat="1" x14ac:dyDescent="0.25">
      <c r="K730" s="93"/>
      <c r="L730" s="93"/>
    </row>
    <row r="731" spans="3:12" s="12" customFormat="1" x14ac:dyDescent="0.25">
      <c r="K731" s="93"/>
      <c r="L731" s="93"/>
    </row>
    <row r="732" spans="3:12" x14ac:dyDescent="0.25">
      <c r="C732" s="12"/>
      <c r="D732" s="12"/>
      <c r="E732" s="12"/>
      <c r="F732" s="12"/>
      <c r="G732" s="12"/>
      <c r="H732" s="12"/>
      <c r="I732" s="12"/>
      <c r="J732" s="12"/>
    </row>
    <row r="733" spans="3:12" x14ac:dyDescent="0.25">
      <c r="C733" s="12"/>
      <c r="D733" s="12"/>
      <c r="E733" s="12"/>
      <c r="F733" s="12"/>
      <c r="G733" s="12"/>
      <c r="H733" s="12"/>
      <c r="I733" s="12"/>
      <c r="J733" s="12"/>
    </row>
    <row r="734" spans="3:12" x14ac:dyDescent="0.25">
      <c r="C734" s="12"/>
      <c r="D734" s="12"/>
      <c r="E734" s="12"/>
      <c r="F734" s="12"/>
      <c r="G734" s="12"/>
      <c r="H734" s="12"/>
      <c r="I734" s="12"/>
      <c r="J734" s="12"/>
    </row>
    <row r="735" spans="3:12" x14ac:dyDescent="0.25">
      <c r="C735" s="12"/>
      <c r="D735" s="12"/>
      <c r="E735" s="12"/>
      <c r="F735" s="12"/>
      <c r="G735" s="12"/>
      <c r="H735" s="12"/>
      <c r="I735" s="12"/>
      <c r="J735" s="12"/>
    </row>
    <row r="736" spans="3:12" x14ac:dyDescent="0.25">
      <c r="C736" s="12"/>
      <c r="D736" s="12"/>
      <c r="E736" s="12"/>
      <c r="F736" s="12"/>
      <c r="G736" s="12"/>
      <c r="H736" s="12"/>
      <c r="I736" s="12"/>
      <c r="J736" s="12"/>
    </row>
    <row r="737" spans="3:10" x14ac:dyDescent="0.25">
      <c r="C737" s="12"/>
      <c r="D737" s="12"/>
      <c r="E737" s="12"/>
      <c r="F737" s="12"/>
      <c r="G737" s="12"/>
      <c r="H737" s="12"/>
      <c r="I737" s="12"/>
      <c r="J737" s="12"/>
    </row>
    <row r="738" spans="3:10" x14ac:dyDescent="0.25">
      <c r="C738" s="12"/>
      <c r="D738" s="12"/>
      <c r="E738" s="12"/>
      <c r="F738" s="12"/>
      <c r="G738" s="12"/>
      <c r="H738" s="12"/>
      <c r="I738" s="12"/>
      <c r="J738" s="12"/>
    </row>
    <row r="739" spans="3:10" x14ac:dyDescent="0.25">
      <c r="C739" s="12"/>
      <c r="D739" s="12"/>
      <c r="E739" s="12"/>
      <c r="F739" s="12"/>
      <c r="G739" s="12"/>
      <c r="H739" s="12"/>
      <c r="I739" s="12"/>
      <c r="J739" s="12"/>
    </row>
    <row r="740" spans="3:10" x14ac:dyDescent="0.25">
      <c r="C740" s="12"/>
      <c r="D740" s="12"/>
      <c r="E740" s="12"/>
      <c r="F740" s="12"/>
      <c r="G740" s="12"/>
      <c r="H740" s="12"/>
      <c r="I740" s="12"/>
      <c r="J740" s="12"/>
    </row>
    <row r="741" spans="3:10" x14ac:dyDescent="0.25">
      <c r="C741" s="12"/>
      <c r="D741" s="12"/>
      <c r="E741" s="12"/>
      <c r="F741" s="12"/>
      <c r="G741" s="12"/>
      <c r="H741" s="12"/>
      <c r="I741" s="12"/>
      <c r="J741" s="12"/>
    </row>
    <row r="742" spans="3:10" x14ac:dyDescent="0.25">
      <c r="C742" s="12"/>
      <c r="D742" s="12"/>
      <c r="E742" s="12"/>
      <c r="F742" s="12"/>
      <c r="G742" s="12"/>
      <c r="H742" s="12"/>
      <c r="I742" s="12"/>
      <c r="J742" s="12"/>
    </row>
  </sheetData>
  <sheetProtection selectLockedCells="1"/>
  <mergeCells count="2">
    <mergeCell ref="A2:S3"/>
    <mergeCell ref="C1:D1"/>
  </mergeCells>
  <conditionalFormatting sqref="E5:E10 E12:E13">
    <cfRule type="cellIs" dxfId="114" priority="1" operator="equal">
      <formula>"Not Applicable"</formula>
    </cfRule>
    <cfRule type="cellIs" dxfId="113" priority="2" operator="equal">
      <formula>"Not Started"</formula>
    </cfRule>
    <cfRule type="cellIs" dxfId="112" priority="3" operator="equal">
      <formula>"Low level of progress "</formula>
    </cfRule>
    <cfRule type="cellIs" dxfId="111" priority="4" operator="equal">
      <formula>"Significant Progress"</formula>
    </cfRule>
    <cfRule type="cellIs" dxfId="110" priority="5" operator="equal">
      <formula>"Area of Excellence"</formula>
    </cfRule>
  </conditionalFormatting>
  <pageMargins left="0.7" right="0.7" top="0.75" bottom="0.75" header="0.3" footer="0.3"/>
  <pageSetup paperSize="9" scale="33" fitToWidth="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14B1F64-D1EE-4C52-B46B-EEE27A0C5115}">
          <x14:formula1>
            <xm:f>'Data and Calculations'!$B$3:$B$7</xm:f>
          </x14:formula1>
          <xm:sqref>E5:E10 E12:E13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40091220DCBD94892B782363D0DA5A2" ma:contentTypeVersion="12" ma:contentTypeDescription="Create a new document." ma:contentTypeScope="" ma:versionID="9a7ff81fcc0fc4bd08471e80d83a7229">
  <xsd:schema xmlns:xsd="http://www.w3.org/2001/XMLSchema" xmlns:xs="http://www.w3.org/2001/XMLSchema" xmlns:p="http://schemas.microsoft.com/office/2006/metadata/properties" xmlns:ns2="39110a9e-48f3-4a9c-a857-38a30a949163" xmlns:ns3="5dfec608-d2d0-47d9-b93f-e287ba54fb5e" targetNamespace="http://schemas.microsoft.com/office/2006/metadata/properties" ma:root="true" ma:fieldsID="5fc5b99993123983ad52968d3a9cd63d" ns2:_="" ns3:_="">
    <xsd:import namespace="39110a9e-48f3-4a9c-a857-38a30a949163"/>
    <xsd:import namespace="5dfec608-d2d0-47d9-b93f-e287ba54fb5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110a9e-48f3-4a9c-a857-38a30a94916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dfec608-d2d0-47d9-b93f-e287ba54fb5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3B39EBA-96F8-4CF9-A316-CD7D4D3BC6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110a9e-48f3-4a9c-a857-38a30a949163"/>
    <ds:schemaRef ds:uri="5dfec608-d2d0-47d9-b93f-e287ba54fb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FAF6E0-4AAF-4C14-8A6B-5C30238D46BB}">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F5D089A9-D3F2-4184-BBFF-F052C1443D0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8</vt:i4>
      </vt:variant>
    </vt:vector>
  </HeadingPairs>
  <TitlesOfParts>
    <vt:vector size="19" baseType="lpstr">
      <vt:lpstr>Introduction</vt:lpstr>
      <vt:lpstr>Dashboard</vt:lpstr>
      <vt:lpstr>Health and wellbeing</vt:lpstr>
      <vt:lpstr>Autonomy &amp; shared profession   </vt:lpstr>
      <vt:lpstr>Leadership and teamwork</vt:lpstr>
      <vt:lpstr>Prof. development and careers</vt:lpstr>
      <vt:lpstr>Pride &amp; meaningful recognition</vt:lpstr>
      <vt:lpstr>Flexible working</vt:lpstr>
      <vt:lpstr>Excellence in care</vt:lpstr>
      <vt:lpstr>Tagged Results</vt:lpstr>
      <vt:lpstr>Data and Calculations</vt:lpstr>
      <vt:lpstr>'Autonomy &amp; shared profession   '!Print_Area</vt:lpstr>
      <vt:lpstr>Dashboard!Print_Area</vt:lpstr>
      <vt:lpstr>'Excellence in care'!Print_Area</vt:lpstr>
      <vt:lpstr>'Flexible working'!Print_Area</vt:lpstr>
      <vt:lpstr>'Health and wellbeing'!Print_Area</vt:lpstr>
      <vt:lpstr>Introduction!Print_Area</vt:lpstr>
      <vt:lpstr>'Leadership and teamwork'!Print_Area</vt:lpstr>
      <vt:lpstr>'Pride &amp; meaningful recognition'!Print_Area</vt:lpstr>
    </vt:vector>
  </TitlesOfParts>
  <Manager/>
  <Company>IMS3</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Russell, David</dc:creator>
  <cp:keywords/>
  <dc:description/>
  <cp:lastModifiedBy>Gulshan Hussain</cp:lastModifiedBy>
  <cp:revision/>
  <dcterms:created xsi:type="dcterms:W3CDTF">2018-01-13T12:42:55Z</dcterms:created>
  <dcterms:modified xsi:type="dcterms:W3CDTF">2022-07-07T05:41:42Z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0x010100740091220DCBD94892B782363D0DA5A2</vt:lpwstr>
  </property>
</Properties>
</file>