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08"/>
  <workbookPr defaultThemeVersion="124226"/>
  <mc:AlternateContent xmlns:mc="http://schemas.openxmlformats.org/markup-compatibility/2006">
    <mc:Choice Requires="x15">
      <x15ac:absPath xmlns:x15ac="http://schemas.microsoft.com/office/spreadsheetml/2010/11/ac" url="https://nhs.sharepoint.com/sites/msteams_1b7ee0/Shared Documents/Retention/Restricted Library/LOAP Retention Programme/People Promise Exemplar Programme/Accreditation/SME People Promise Accreditation Quality Framework/Master templates/Staff Experience Assessment Tool/"/>
    </mc:Choice>
  </mc:AlternateContent>
  <xr:revisionPtr revIDLastSave="0" documentId="8_{D255FE49-3E29-4C1E-A3A1-B938AF0777EC}" xr6:coauthVersionLast="47" xr6:coauthVersionMax="47" xr10:uidLastSave="{00000000-0000-0000-0000-000000000000}"/>
  <bookViews>
    <workbookView xWindow="-110" yWindow="-110" windowWidth="22780" windowHeight="14540" tabRatio="710" xr2:uid="{00000000-000D-0000-FFFF-FFFF00000000}"/>
  </bookViews>
  <sheets>
    <sheet name="Introduction" sheetId="11" r:id="rId1"/>
    <sheet name="Dashboard" sheetId="12" r:id="rId2"/>
    <sheet name="We are compassionate &amp; inclus" sheetId="9" r:id="rId3"/>
    <sheet name="We each have a voice that count" sheetId="10" r:id="rId4"/>
    <sheet name="We are safe and healthy" sheetId="8" r:id="rId5"/>
    <sheet name="We are recognised and rewarded" sheetId="19" r:id="rId6"/>
    <sheet name="We are always learning" sheetId="2" r:id="rId7"/>
    <sheet name="We work flexibly" sheetId="18" r:id="rId8"/>
    <sheet name="We are a team" sheetId="20" r:id="rId9"/>
    <sheet name="Tagged Results" sheetId="24" state="hidden" r:id="rId10"/>
    <sheet name="Data and Calculations" sheetId="22" state="hidden" r:id="rId11"/>
  </sheets>
  <definedNames>
    <definedName name="_xlnm.Print_Area" localSheetId="1">Dashboard!$C$1:$AC$9</definedName>
    <definedName name="_xlnm.Print_Area" localSheetId="0">Introduction!$A$3:$AR$91</definedName>
    <definedName name="_xlnm.Print_Area" localSheetId="8">'We are a team'!$A$1:$S$8</definedName>
    <definedName name="_xlnm.Print_Area" localSheetId="6">'We are always learning'!#REF!</definedName>
    <definedName name="_xlnm.Print_Area" localSheetId="2">'We are compassionate &amp; inclus'!$A$1:$T$8</definedName>
    <definedName name="_xlnm.Print_Area" localSheetId="5">'We are recognised and rewarded'!$A$1:$R$8</definedName>
    <definedName name="_xlnm.Print_Area" localSheetId="4">'We are safe and healthy'!$C$4:$J$10</definedName>
    <definedName name="_xlnm.Print_Area" localSheetId="3">'We each have a voice that count'!$A$1:$U$15</definedName>
    <definedName name="_xlnm.Print_Area" localSheetId="7">'We work flexibly'!$A$1:$S$12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5" i="24" l="1" a="1"/>
  <c r="C25" i="24" s="1"/>
  <c r="C48" i="22"/>
  <c r="E48" i="22" s="1"/>
  <c r="C49" i="22"/>
  <c r="E49" i="22" s="1"/>
  <c r="C50" i="22"/>
  <c r="E50" i="22" s="1"/>
  <c r="C51" i="22"/>
  <c r="E51" i="22" s="1"/>
  <c r="C52" i="22"/>
  <c r="E52" i="22" s="1"/>
  <c r="K11" i="8" l="1"/>
  <c r="F48" i="22"/>
  <c r="G48" i="22"/>
  <c r="H48" i="22" s="1"/>
  <c r="L44" i="22"/>
  <c r="L43" i="22"/>
  <c r="L42" i="22"/>
  <c r="L41" i="22"/>
  <c r="L40" i="22"/>
  <c r="L39" i="22"/>
  <c r="L38" i="22"/>
  <c r="L37" i="22"/>
  <c r="L36" i="22"/>
  <c r="L35" i="22"/>
  <c r="L34" i="22"/>
  <c r="L33" i="22"/>
  <c r="L32" i="22"/>
  <c r="L31" i="22"/>
  <c r="L30" i="22"/>
  <c r="C82" i="22"/>
  <c r="C81" i="22"/>
  <c r="C80" i="22"/>
  <c r="C79" i="22"/>
  <c r="C78" i="22"/>
  <c r="C87" i="22"/>
  <c r="C86" i="22"/>
  <c r="E86" i="22" s="1"/>
  <c r="C85" i="22"/>
  <c r="E85" i="22" s="1"/>
  <c r="C84" i="22"/>
  <c r="E84" i="22" s="1"/>
  <c r="C83" i="22"/>
  <c r="E83" i="22" s="1"/>
  <c r="E87" i="22" l="1"/>
  <c r="G83" i="22" s="1"/>
  <c r="H83" i="22" s="1"/>
  <c r="M44" i="22" s="1"/>
  <c r="C55" i="24" a="1"/>
  <c r="C55" i="24" s="1"/>
  <c r="C53" i="24" a="1"/>
  <c r="C53" i="24" s="1"/>
  <c r="C51" i="24" a="1"/>
  <c r="C51" i="24" s="1"/>
  <c r="C49" i="24" a="1"/>
  <c r="C49" i="24" s="1"/>
  <c r="C48" i="24" a="1"/>
  <c r="C48" i="24" s="1"/>
  <c r="C46" i="24" a="1"/>
  <c r="C46" i="24" s="1"/>
  <c r="C45" i="24" a="1"/>
  <c r="C45" i="24" s="1"/>
  <c r="C44" i="24" a="1"/>
  <c r="C44" i="24" s="1"/>
  <c r="C42" i="24" a="1"/>
  <c r="C42" i="24" s="1"/>
  <c r="C39" i="24" a="1"/>
  <c r="C39" i="24" s="1"/>
  <c r="C23" i="24" a="1"/>
  <c r="C23" i="24" s="1"/>
  <c r="C22" i="24" a="1"/>
  <c r="C22" i="24" s="1"/>
  <c r="C20" i="24" a="1"/>
  <c r="C20" i="24" s="1"/>
  <c r="C19" i="24" a="1"/>
  <c r="C16" i="24" a="1"/>
  <c r="C16" i="24" s="1"/>
  <c r="C15" i="24" a="1"/>
  <c r="C15" i="24" s="1"/>
  <c r="C13" i="24" a="1"/>
  <c r="C13" i="24" s="1"/>
  <c r="C12" i="24" a="1"/>
  <c r="C12" i="24" s="1"/>
  <c r="C9" i="24" a="1"/>
  <c r="C9" i="24" s="1"/>
  <c r="C6" i="24" a="1"/>
  <c r="F83" i="22" l="1"/>
  <c r="C19" i="24"/>
  <c r="C6" i="24"/>
  <c r="C106" i="22"/>
  <c r="E106" i="22" s="1"/>
  <c r="C105" i="22"/>
  <c r="E105" i="22" s="1"/>
  <c r="C104" i="22"/>
  <c r="E104" i="22" s="1"/>
  <c r="C107" i="22"/>
  <c r="E107" i="22" s="1"/>
  <c r="C108" i="22"/>
  <c r="E108" i="22" s="1"/>
  <c r="C119" i="22"/>
  <c r="E119" i="22" s="1"/>
  <c r="C120" i="22"/>
  <c r="E120" i="22" s="1"/>
  <c r="C123" i="22"/>
  <c r="E123" i="22" s="1"/>
  <c r="C122" i="22"/>
  <c r="E122" i="22" s="1"/>
  <c r="C121" i="22"/>
  <c r="E121" i="22" s="1"/>
  <c r="G104" i="22" l="1"/>
  <c r="H104" i="22" s="1"/>
  <c r="F104" i="22"/>
  <c r="F119" i="22"/>
  <c r="G119" i="22"/>
  <c r="H119" i="22" s="1"/>
  <c r="C14" i="22" l="1"/>
  <c r="E14" i="22" s="1"/>
  <c r="C67" i="22"/>
  <c r="E67" i="22" s="1"/>
  <c r="C66" i="22"/>
  <c r="E66" i="22" s="1"/>
  <c r="C65" i="22"/>
  <c r="E65" i="22" s="1"/>
  <c r="C64" i="22"/>
  <c r="E64" i="22" s="1"/>
  <c r="C63" i="22"/>
  <c r="E63" i="22" s="1"/>
  <c r="C62" i="22"/>
  <c r="E62" i="22" s="1"/>
  <c r="C61" i="22"/>
  <c r="E61" i="22" s="1"/>
  <c r="C60" i="22"/>
  <c r="E60" i="22" s="1"/>
  <c r="C59" i="22"/>
  <c r="E59" i="22" s="1"/>
  <c r="C57" i="22"/>
  <c r="E57" i="22" s="1"/>
  <c r="C56" i="22"/>
  <c r="E56" i="22" s="1"/>
  <c r="C55" i="22"/>
  <c r="E55" i="22" s="1"/>
  <c r="C54" i="22"/>
  <c r="E54" i="22" s="1"/>
  <c r="C37" i="22"/>
  <c r="E37" i="22" s="1"/>
  <c r="C36" i="22"/>
  <c r="E36" i="22" s="1"/>
  <c r="C35" i="22"/>
  <c r="E35" i="22" s="1"/>
  <c r="C34" i="22"/>
  <c r="E34" i="22" s="1"/>
  <c r="C32" i="22"/>
  <c r="C31" i="22"/>
  <c r="E31" i="22" s="1"/>
  <c r="C30" i="22"/>
  <c r="E30" i="22" s="1"/>
  <c r="C29" i="22"/>
  <c r="E29" i="22" s="1"/>
  <c r="C47" i="22"/>
  <c r="C46" i="22"/>
  <c r="E46" i="22" s="1"/>
  <c r="C45" i="22"/>
  <c r="E45" i="22" s="1"/>
  <c r="C44" i="22"/>
  <c r="E44" i="22" s="1"/>
  <c r="C42" i="22"/>
  <c r="E42" i="22" s="1"/>
  <c r="C41" i="22"/>
  <c r="E41" i="22" s="1"/>
  <c r="C40" i="22"/>
  <c r="E40" i="22" s="1"/>
  <c r="C39" i="22"/>
  <c r="E39" i="22" s="1"/>
  <c r="C27" i="22"/>
  <c r="C26" i="22"/>
  <c r="C25" i="22"/>
  <c r="C24" i="22"/>
  <c r="C22" i="22"/>
  <c r="E22" i="22" s="1"/>
  <c r="C21" i="22"/>
  <c r="E21" i="22" s="1"/>
  <c r="C20" i="22"/>
  <c r="E20" i="22" s="1"/>
  <c r="C19" i="22"/>
  <c r="E19" i="22" s="1"/>
  <c r="C18" i="22"/>
  <c r="E18" i="22" s="1"/>
  <c r="C17" i="22"/>
  <c r="E17" i="22" s="1"/>
  <c r="C16" i="22"/>
  <c r="E16" i="22" s="1"/>
  <c r="C15" i="22"/>
  <c r="E15" i="22" s="1"/>
  <c r="C13" i="22"/>
  <c r="E13" i="22" s="1"/>
  <c r="C72" i="22"/>
  <c r="E72" i="22" s="1"/>
  <c r="C77" i="22"/>
  <c r="E77" i="22" s="1"/>
  <c r="E82" i="22"/>
  <c r="E81" i="22"/>
  <c r="C76" i="22"/>
  <c r="E76" i="22" s="1"/>
  <c r="C71" i="22"/>
  <c r="E71" i="22" s="1"/>
  <c r="E80" i="22"/>
  <c r="C75" i="22"/>
  <c r="E75" i="22" s="1"/>
  <c r="C70" i="22"/>
  <c r="E70" i="22" s="1"/>
  <c r="E79" i="22"/>
  <c r="C69" i="22"/>
  <c r="E69" i="22" s="1"/>
  <c r="C74" i="22"/>
  <c r="E74" i="22" s="1"/>
  <c r="E78" i="22"/>
  <c r="C73" i="22"/>
  <c r="E73" i="22" s="1"/>
  <c r="C68" i="22"/>
  <c r="E68" i="22" s="1"/>
  <c r="C58" i="22"/>
  <c r="E58" i="22" s="1"/>
  <c r="C53" i="22"/>
  <c r="E53" i="22" s="1"/>
  <c r="C33" i="22"/>
  <c r="E33" i="22" s="1"/>
  <c r="C28" i="22"/>
  <c r="E28" i="22" s="1"/>
  <c r="C43" i="22"/>
  <c r="E43" i="22" s="1"/>
  <c r="C38" i="22"/>
  <c r="C23" i="22"/>
  <c r="E23" i="22" s="1"/>
  <c r="E47" i="22" l="1"/>
  <c r="G43" i="22" s="1"/>
  <c r="H43" i="22" s="1"/>
  <c r="M36" i="22" s="1"/>
  <c r="E32" i="22"/>
  <c r="M4" i="22" s="1"/>
  <c r="N4" i="22" s="1"/>
  <c r="M6" i="22"/>
  <c r="N6" i="22" s="1"/>
  <c r="M7" i="22"/>
  <c r="N7" i="22" s="1"/>
  <c r="G78" i="22"/>
  <c r="H78" i="22" s="1"/>
  <c r="M43" i="22" s="1"/>
  <c r="F78" i="22"/>
  <c r="M9" i="22"/>
  <c r="N9" i="22" s="1"/>
  <c r="G13" i="22"/>
  <c r="H13" i="22" s="1"/>
  <c r="M30" i="22" s="1"/>
  <c r="M8" i="22"/>
  <c r="N8" i="22" s="1"/>
  <c r="G33" i="22"/>
  <c r="H33" i="22" s="1"/>
  <c r="M34" i="22" s="1"/>
  <c r="M37" i="22"/>
  <c r="G58" i="22"/>
  <c r="H58" i="22" s="1"/>
  <c r="M39" i="22" s="1"/>
  <c r="G53" i="22"/>
  <c r="H53" i="22" s="1"/>
  <c r="M38" i="22" s="1"/>
  <c r="G68" i="22"/>
  <c r="H68" i="22" s="1"/>
  <c r="M41" i="22" s="1"/>
  <c r="G63" i="22"/>
  <c r="H63" i="22" s="1"/>
  <c r="M40" i="22" s="1"/>
  <c r="G73" i="22"/>
  <c r="H73" i="22" s="1"/>
  <c r="M42" i="22" s="1"/>
  <c r="G18" i="22"/>
  <c r="H18" i="22" s="1"/>
  <c r="M31" i="22" s="1"/>
  <c r="E38" i="22"/>
  <c r="E27" i="22"/>
  <c r="E26" i="22"/>
  <c r="E25" i="22"/>
  <c r="E24" i="22"/>
  <c r="F13" i="22"/>
  <c r="M5" i="22" l="1"/>
  <c r="N5" i="22" s="1"/>
  <c r="G28" i="22"/>
  <c r="H28" i="22" s="1"/>
  <c r="M33" i="22" s="1"/>
  <c r="M3" i="22"/>
  <c r="N3" i="22" s="1"/>
  <c r="G38" i="22"/>
  <c r="H38" i="22" s="1"/>
  <c r="M35" i="22" s="1"/>
  <c r="G23" i="22"/>
  <c r="H23" i="22" s="1"/>
  <c r="M32" i="22" s="1"/>
  <c r="C113" i="22" l="1"/>
  <c r="E113" i="22" s="1"/>
  <c r="C112" i="22"/>
  <c r="E112" i="22" s="1"/>
  <c r="C111" i="22"/>
  <c r="E111" i="22" s="1"/>
  <c r="C109" i="22"/>
  <c r="E109" i="22" s="1"/>
  <c r="C110" i="22"/>
  <c r="E110" i="22" s="1"/>
  <c r="F28" i="22"/>
  <c r="F68" i="22"/>
  <c r="F73" i="22"/>
  <c r="F33" i="22"/>
  <c r="F18" i="22"/>
  <c r="F53" i="22"/>
  <c r="F38" i="22"/>
  <c r="F23" i="22"/>
  <c r="F58" i="22"/>
  <c r="F63" i="22"/>
  <c r="F43" i="22"/>
  <c r="G109" i="22" l="1"/>
  <c r="H109" i="22" s="1"/>
  <c r="F109" i="22"/>
  <c r="J6" i="9" l="1"/>
  <c r="K11" i="10"/>
  <c r="K14" i="10"/>
  <c r="K15" i="10"/>
  <c r="K5" i="10"/>
  <c r="C35" i="24" a="1"/>
  <c r="C35" i="24" s="1"/>
  <c r="C31" i="24" l="1" a="1"/>
  <c r="K6" i="9"/>
  <c r="K8" i="8"/>
  <c r="K5" i="8"/>
  <c r="C31" i="24" l="1"/>
  <c r="C114" i="22"/>
  <c r="E114" i="22" s="1"/>
  <c r="C118" i="22"/>
  <c r="E118" i="22" s="1"/>
  <c r="C115" i="22"/>
  <c r="E115" i="22" s="1"/>
  <c r="C117" i="22"/>
  <c r="E117" i="22" s="1"/>
  <c r="C116" i="22"/>
  <c r="E116" i="22" s="1"/>
  <c r="G114" i="22" l="1"/>
  <c r="H114" i="22" s="1"/>
  <c r="F114" i="22"/>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<sst xmlns="http://schemas.openxmlformats.org/spreadsheetml/2006/main" count="526" uniqueCount="190">
  <si>
    <t>Version control:</t>
  </si>
  <si>
    <t>V8.0 150725</t>
  </si>
  <si>
    <t xml:space="preserve"> Staff Experience Assessment Tool Dashboard</t>
  </si>
  <si>
    <t>Version Control</t>
  </si>
  <si>
    <t>Assessment completed by:</t>
  </si>
  <si>
    <t>SRO:</t>
  </si>
  <si>
    <t>Date completed:</t>
  </si>
  <si>
    <t>Predominantly 'area of excellence' scores - Area of best practice</t>
  </si>
  <si>
    <t>Predominantly 'significant progress' scores - Multiple effective interventions in place</t>
  </si>
  <si>
    <t>Predominantly 'low level of progress' scores - Minimal interventions in place</t>
  </si>
  <si>
    <t>Predominantly not started scores - Limited to no interventions in place</t>
  </si>
  <si>
    <t>List of key actions</t>
  </si>
  <si>
    <t>Date for review</t>
  </si>
  <si>
    <t xml:space="preserve">We are compassionate and inclusive: Leadership and belonging </t>
  </si>
  <si>
    <t>Question</t>
  </si>
  <si>
    <t>What does this look like?</t>
  </si>
  <si>
    <t>RAG status</t>
  </si>
  <si>
    <t>Current Strengths</t>
  </si>
  <si>
    <t>Areas for Improvement</t>
  </si>
  <si>
    <t>Actions</t>
  </si>
  <si>
    <t>Action Owner</t>
  </si>
  <si>
    <t>Review Date</t>
  </si>
  <si>
    <t>Organisation</t>
  </si>
  <si>
    <t>1. Are leaders highly visible, approachable, and accessible to staff. Do leaders demonstrate compassion and role model the right behaviours?</t>
  </si>
  <si>
    <t>1.1.  Leaders enable effective two-way communication from and between staff.
1.2.  Line managers adopt compassionate feedback as part of the appraisal process.</t>
  </si>
  <si>
    <t>Not Started</t>
  </si>
  <si>
    <t>2. Do leaders prioritise the employees experience of work?</t>
  </si>
  <si>
    <t>2.1. Feedback from staff is explored, and actions taken based on this feedback are communicated to staff.
2.2. Staff experience of work is regularly assessed, evaluated, and responded to through methods such as surveys, focus groups and individual conversations with leaders or supervisors.</t>
  </si>
  <si>
    <t>Teams</t>
  </si>
  <si>
    <t>3. Do leaders advocate for staffs needs including resources to deliver quality care?</t>
  </si>
  <si>
    <t>3.1. Staff at all levels are engaged in informing and developing solutions and activities to improve clinical care and patient experience, and these are championed and supported by senior leaders.
3.2. Senior leaders are actively engaged and participate in organisational culture development activity.</t>
  </si>
  <si>
    <t>4. Do organisational strategies support the diversity of values within the workforce?</t>
  </si>
  <si>
    <r>
      <t xml:space="preserve">4.1. There is a compassionate and inclusive culture in the organisation promoting positive, inclusive work environments where people want to come to work and have a real sense of belonging. </t>
    </r>
    <r>
      <rPr>
        <sz val="12"/>
        <color theme="1"/>
        <rFont val="Arial"/>
        <family val="2"/>
      </rPr>
      <t xml:space="preserve">For more information see: </t>
    </r>
    <r>
      <rPr>
        <b/>
        <sz val="12"/>
        <color theme="1"/>
        <rFont val="Arial"/>
        <family val="2"/>
      </rPr>
      <t xml:space="preserve">https://www.england.nhs.uk/looking-after-our-people/the-programme-and-resources/we-are-compassionate-and-inclusive/  </t>
    </r>
    <r>
      <rPr>
        <sz val="12"/>
        <rFont val="Arial"/>
        <family val="2"/>
      </rPr>
      <t xml:space="preserve">
4.2. Organisational retention plans recognise and include differing demographics and characteristics of all staff.
4.3. Line managers embed ‘how to have difficult conversations about race and other protected characteristics’ within their teams as part of their 1:1 and personal and professional development conversations. For more information see: </t>
    </r>
    <r>
      <rPr>
        <b/>
        <sz val="12"/>
        <color theme="1"/>
        <rFont val="Arial"/>
        <family val="2"/>
      </rPr>
      <t xml:space="preserve">https://www.leadershipacademy.nhs.uk/scopeforgrowth/ </t>
    </r>
    <r>
      <rPr>
        <sz val="12"/>
        <color rgb="FFBF2B9F"/>
        <rFont val="Arial"/>
        <family val="2"/>
      </rPr>
      <t xml:space="preserve">
</t>
    </r>
    <r>
      <rPr>
        <sz val="12"/>
        <rFont val="Arial"/>
        <family val="2"/>
      </rPr>
      <t xml:space="preserve">
4.4 The organisation regularly uses cultural assessment programmes, such as The Culture Leadership Programme (CLP) which also focuses on leadership behaviours. For more information see:</t>
    </r>
    <r>
      <rPr>
        <b/>
        <sz val="12"/>
        <color theme="1"/>
        <rFont val="Arial"/>
        <family val="2"/>
      </rPr>
      <t xml:space="preserve"> https://www.england.nhs.uk/culture/culture-leadership-programme/</t>
    </r>
    <r>
      <rPr>
        <sz val="12"/>
        <rFont val="Arial"/>
        <family val="2"/>
      </rPr>
      <t xml:space="preserve">
4.5. The organisation actively reviews representation of marginalised characteristics to ensure there are considered and evidenced improvements in representation in senior roles.
4.6. The organisation is committed to delivering the High Impact Actions in the NHS Equality Diversity and Inclusion (EDI) Improvement Plan and uses data to evidence areas requiring improvements. For more information see:</t>
    </r>
    <r>
      <rPr>
        <b/>
        <sz val="12"/>
        <rFont val="Arial"/>
        <family val="2"/>
      </rPr>
      <t xml:space="preserve">https://www.england.nhs.uk/long-read/nhs-equality-diversity-and-inclusion-improvement-plan/ </t>
    </r>
  </si>
  <si>
    <t>5. Does the organisation have mechanisms to develop emotionally intelligent and self-aware leaders?</t>
  </si>
  <si>
    <r>
      <t>5.1. Leaders are aware of their leadership styles and skills.
5.2. Leaders use insight tools, such as feedback from peers and direct reports.
5.3. Leaders make use of tools that support collective reflection on how leadership is perceived within the organisation, such as the Leadership Behaviours Survey (Culture and Leadership Programme), and support improvement through inclusive, collective leadership development. For more information see:</t>
    </r>
    <r>
      <rPr>
        <b/>
        <sz val="12"/>
        <rFont val="Arial"/>
        <family val="2"/>
      </rPr>
      <t xml:space="preserve"> https://www.england.nhs.uk/culture/culture-leadership-programme/ </t>
    </r>
    <r>
      <rPr>
        <sz val="12"/>
        <rFont val="Arial"/>
        <family val="2"/>
      </rPr>
      <t xml:space="preserve">
5.4. Leaders encourage staff to be more inclusive through the participation in reciprocal or mutual mentoring with members of staff from a range of roles and demographics.</t>
    </r>
  </si>
  <si>
    <t>People</t>
  </si>
  <si>
    <t>6. Is organisational outcome data, research and insight applied and monitored to inform retention strategies and improvement plans for staff?</t>
  </si>
  <si>
    <r>
      <t xml:space="preserve">6.1. Improvement plans are implemented and regularly evaluated, to build on success, address risk, and promote learning with and from others.
</t>
    </r>
    <r>
      <rPr>
        <sz val="12"/>
        <color theme="1"/>
        <rFont val="Arial"/>
        <family val="2"/>
      </rPr>
      <t>6.2. Leaders regularly review available data, including Workforce Race Equality Standard (WRES), Workforce Disability Equality Standard (WDRES), National Educational Training Survey (NETS)</t>
    </r>
    <r>
      <rPr>
        <b/>
        <sz val="12"/>
        <color theme="1"/>
        <rFont val="Arial"/>
        <family val="2"/>
      </rPr>
      <t xml:space="preserve"> </t>
    </r>
    <r>
      <rPr>
        <sz val="12"/>
        <color theme="1"/>
        <rFont val="Arial"/>
        <family val="2"/>
      </rPr>
      <t>and Staff Survey, to identify areas of concern and evidence improvements over time. The EDI Dashboard supports monitoring of EDI Improvement Plan implementation.</t>
    </r>
  </si>
  <si>
    <t>7. Do leaders enable inclusive and diverse interdisciplinary teams to work collaboratively and effectively to deliver high quality care and services?</t>
  </si>
  <si>
    <r>
      <t xml:space="preserve">7.1. The organisation provides means such as culturally competent leadership training to ensure all managers and mentors feel equipped to compassionately support staff with their unique personal and professional learning needs. 
7.2. The organisation takes a collective leadership approach, involving and empowering a diverse group of staff to lead, co-design and participate in changes, such as through a change team.
7.3. Line managers have access to mentoring programs to build capacity to listen inclusively to diverse voices.
7.4. High quality interdisciplinary teamwork and collaboration is evident in care coordination and delivery.
7.5. Staff survey questions and/or other forms of feedback confirm satisfaction with inclusivity, interdisciplinary relationships and teamwork and collaboration in the delivery of care. For more information see: </t>
    </r>
    <r>
      <rPr>
        <b/>
        <sz val="12"/>
        <rFont val="Arial"/>
        <family val="2"/>
      </rPr>
      <t xml:space="preserve">https://www.england.nhs.uk/looking-after-our-people/the-programme-and-resources/we-are-a-team/  </t>
    </r>
    <r>
      <rPr>
        <sz val="12"/>
        <rFont val="Arial"/>
        <family val="2"/>
      </rPr>
      <t xml:space="preserve">
</t>
    </r>
    <r>
      <rPr>
        <sz val="12"/>
        <color theme="1"/>
        <rFont val="Arial"/>
        <family val="2"/>
      </rPr>
      <t xml:space="preserve">7.6.  Leaders and team are encouraged to explore the principles of Core20plus5 (Core20PLUS5 is a national NHS England approach to support the reduction of health inequalities at both national and system level. The approach defines a target population cohort and identifies ‘5’ focus clinical areas requiring accelerated improvement), in relation to the delivery of care and services to ensure they are actively addressing health disparities for both patients and the workforce. </t>
    </r>
    <r>
      <rPr>
        <sz val="12"/>
        <rFont val="Arial"/>
        <family val="2"/>
      </rPr>
      <t xml:space="preserve">For more information see: </t>
    </r>
    <r>
      <rPr>
        <b/>
        <sz val="12"/>
        <rFont val="Arial"/>
        <family val="2"/>
      </rPr>
      <t xml:space="preserve">https://www.england.nhs.uk/about/equality/equality-hub/national-healthcare-inequalities-improvement-programme/core20plus5/core20plus5-cyp/  </t>
    </r>
  </si>
  <si>
    <t>8. Do leaders have oversight of and regularly evaluate the quality of recruitment and onboarding for staff, supporting social integration into the work environment and a sense of belonging?</t>
  </si>
  <si>
    <t>8.1. Recruitment events are evaluated by attendees and there is evidence that this feedback has been influential in shaping future events.
8.2. Regular audit and feedback cycles are carried out via surveys, focus groups and evaluation of the recruitment and onboarding process. Leaders review this alongside HR to develop improvement strategies.
8.3. Fair, inclusive, and unbiased recruitment practices are implemented to improve the quality and diversity of the workforce. 
8.4. There are a range of activities that actively promote a sense of belonging for staff.
8.5. Social events, team time outs and opportunities away from the work area are inclusive of all team members.</t>
  </si>
  <si>
    <t>Line Of Enquiry</t>
  </si>
  <si>
    <t>Current status</t>
  </si>
  <si>
    <t>Not Applicable</t>
  </si>
  <si>
    <t>Additional information captured</t>
  </si>
  <si>
    <t xml:space="preserve">We each have a voice that counts: Autonomy and freedom to speak up </t>
  </si>
  <si>
    <t>Tag</t>
  </si>
  <si>
    <t>1. Does the organisation support leadership development and shared professional decision-making at all levels for staff?</t>
  </si>
  <si>
    <t>1.1.	 Staff are actively encouraged to lead and develop improvements in clinical outcomes, patient/user experience and staff experience for themselves and others.  
1.2.	 Staff autonomy is promoted by supporting a high level of control and influence over the care they provide and their working lives. An example of this is using shared professional decision-making to develop/agree staffing and rostering solutions.</t>
  </si>
  <si>
    <t>2. Does the organisation prioritise focusing on understanding employee engagement as a leading key indicator of performance?</t>
  </si>
  <si>
    <r>
      <rPr>
        <sz val="12"/>
        <color theme="1"/>
        <rFont val="Arial"/>
        <family val="2"/>
      </rPr>
      <t>2.1. Employee engagement, including motivation, involvement, and advocacy, is a key performance indicator. Prioritising it leads to higher productivity, job satisfaction, and better patient outcomes. Therefore, local senior leaders should focus on enhancing employee engagement to achieve these positive results.</t>
    </r>
    <r>
      <rPr>
        <sz val="12"/>
        <rFont val="Arial"/>
        <family val="2"/>
      </rPr>
      <t xml:space="preserve">
</t>
    </r>
    <r>
      <rPr>
        <sz val="12"/>
        <color theme="1"/>
        <rFont val="Arial"/>
        <family val="2"/>
      </rPr>
      <t>2.2.The organisation has established systems and processes to monitor employee engagement. This commitment is embedded in the People Promise and supported by tools such as the NHS England Model Health System. For more information, visit: Model Health System. Engagement data is regularly reviewed to identify trends and track progress. 
2.3. Local listening strategies are in place to track and improve employee engagement, using data from listening tools and other key performance indicators. This information is accessible to senior leaders and decision-makers. National tools used include the NHS Staff Survey, the National Quarterly Pulse Survey, and the Monthly People Pulse.</t>
    </r>
  </si>
  <si>
    <t>Team</t>
  </si>
  <si>
    <t>3. In line with national policy the organisation has  developed, published and maintained an employee listening approach, supported by senior leaders, encompassing national and local listening tools, to best engage staff and ensure feedback is acted on.</t>
  </si>
  <si>
    <r>
      <t xml:space="preserve">3.1. The nationally created Listening Well guidance (a blueprint to lift and adapt) https://www.england.nhs.uk/long-read/listening-well-guidance/ can be used to create your own listening strategy, supported by senior leaders, to ensure ‘We each have a voice that counts’.  For more information see: </t>
    </r>
    <r>
      <rPr>
        <b/>
        <sz val="12"/>
        <color theme="1"/>
        <rFont val="Arial"/>
        <family val="2"/>
      </rPr>
      <t xml:space="preserve">https://www.england.nhs.uk/long-read/listening-well-guidance/ </t>
    </r>
    <r>
      <rPr>
        <sz val="12"/>
        <color theme="1"/>
        <rFont val="Arial"/>
        <family val="2"/>
      </rPr>
      <t xml:space="preserve">
3.2. National listening tools (NHS Staff Survey, NHS Staff Survey for Bank only workers, General Practice Staff Survey, National Quarterly Pulse Survey and People Pulse), can maximise insights to improve employee experience and employee engagement.
3.3. Use local listening tools (e.g., Freedom to Speak Up Guardians, focus groups, team conversations, staff networks, new starter and exit surveys) together with the national listening tools, to maximise insights and improve employee experience and engagement.
3.4. There is shared ownership of the insights from national and local listening tools, with staff at all levels involved in improving employee experience in a variety of ways. Examples could include shared professional decision-making councils responding to local and national survey results to inform the focus of projects, or staff responding to local feedback from their teams and initiating improvement projects.</t>
    </r>
  </si>
  <si>
    <t>4. Is guidance around Freedom to Speak Up clear, visible, and accessible to staff?</t>
  </si>
  <si>
    <t>4.1. There is an up to date speaking up policy (based on the national FTSU policy) that is visible, accessible and regularly promoted. Staff are trained to use it.
4.2. A Freedom to Speak Up (FTSU) Guardian is in place, recruited through an open and inclusive process, trained, and registered with the National Guardian. They have sufficient time to undertake all aspects of their role effectively.
4.3. FTSU arrangements are continuously evaluated using a range of qualitative and quantitative feedback (gathered from a wide range of people), and meaningfully discussed by the board and with the most senior people in the organisation (i.e. the board, or the senior partners, or the owner).
4.4. Through a variety of comms and engagement staff can point to clear examples of the improvement that has occurred because of speaking up.
4.5. Efforts have been made to understand and address workers’ fears around speaking up, as well as evaluate managers and leaders, and the organisation’s ability to enable psychological safety. Psychological safety can be measured by evidence showing that an increasing  number of staff, particularly those who are most vulnerable or seldom heard, feel safe to speak up, and confident that their voice will be heard.</t>
  </si>
  <si>
    <t>5.	 Do staff members have the necessary information, resources and education to support making informed decisions?</t>
  </si>
  <si>
    <t>5.1.There is access to recognised or accredited internal and/or external study days/ academic studies, to develop knowledge and skills.
5.2. There are evidence based guidelines and policies that are regularly reviewed and updated and there is a process in place to monitor these.
5.3. There are templates and documents available, alongside access to relevant expertise for developing evidence-based policies. For example, clinical guidelines, and role development policies.
5.4. Mandatory training is mapped to the evidence base and appropriate to individual role and professional background.
There are education and development programmes and fellowships where staff are encouraged/ required to access, implement and evaluate evidence.
5.5. There are library resources and support available for staff to access evidence-based material. Examples may include, access to Athens passwords and support to use these resources.
5.6. There are multidisciplinary meetings (formal or informal) where learning from incidents is shared and discussed and evidence-based solutions are sought to improve outcomes.</t>
  </si>
  <si>
    <t>6.	 Are systems in place that enable staff to work with a high level of autonomy and to actively participate in organisational decision making?</t>
  </si>
  <si>
    <t>6.1.	The organisation facilitates locally driven improvements through promoting and enabling leadership at all levels.
6.2.	The organisation supports active participation in local, regional, and national decision-making committees.</t>
  </si>
  <si>
    <t>7.	 Does the organisation provide time and support to enable staff to engage in activities that promote a sense of belonging, joy at work, inclusivity, and diversity of teams?</t>
  </si>
  <si>
    <t>7.1. There are social and celebration events. Staff network leads have agreed time and resource to engage with their networks to develop and promote activities that increase belonging and inclusivity at the workplace.
7.2. There are clear channels of communication throughout the organisation for recognising and celebrating excellence in teamwork, joy at work, inclusivity and diversity at work.
7.3. Improving team effectiveness is recognised as a crucial factor in improving employee experience and fostering organisational, team, and individual resilience and wellbeing.</t>
  </si>
  <si>
    <t>8. Does the organisation enable staff to empower and amplify patient voices and advocate for their needs?</t>
  </si>
  <si>
    <t>8.1. The organisation's patient/service user representatives are known to frontline staff and they are included as part of any co-design/ co-production of services.
8.2. The organisation facilitates frontline clinical staff in utilising patient/ service user/ family/ carer feedback and input to lead improvement in patient clinical outcomes and experience.
8.3. The organisation empowers frontline staff to amplify patient voices and advocate for their needs by implementing using the Patient Safety Incident Response Framework (PSIRF). This includes guidance on engaging and involving patients, families and staff following a patient safety incident, as well as the using Framework for involving patients in patient safety.</t>
  </si>
  <si>
    <t>9.	 Are staff at all levels engaged in informing and developing solutions/activities to improve staff experience outcomes?</t>
  </si>
  <si>
    <t xml:space="preserve">9.1.	The organisation has, or is int the process of implementing, interventions to support development of a just culture, such as adopting the NHS just culture guide or equivalent </t>
  </si>
  <si>
    <t>Leadership</t>
  </si>
  <si>
    <t>Amber</t>
  </si>
  <si>
    <t>We are safe and healthy: Health and Wellbeing</t>
  </si>
  <si>
    <t>Current strengths</t>
  </si>
  <si>
    <t>Areas for improvement</t>
  </si>
  <si>
    <t>Action owner</t>
  </si>
  <si>
    <t>1.	  Does your organisation have a health and wellbeing plan that is evidence based and targeted to support individual safety, physical and mental health and wellness?</t>
  </si>
  <si>
    <t xml:space="preserve">1.1.  Organisations utilise the Health and Wellbeing Framework Diagnostic Tool to identify organisational strengths and areas for improvement in health and wellbeing practice, which is fed into an improvement plan.
1.2. The organisation is using the Violence Prevention and Reduction Standard to ensure a risk-based approach and improvement action plan is in place to reduce violence and abuse against healthcare workers.
1.3.  Organisational culture visibly prioritises safety, health and wellbeing. 
1.4.	 Health and wellbeing cultures amplify the voices of all colleagues through initiatives such as the development of staff networks and shared lived experience and inclusive pastoral support programs.
1.5.	 Health and wellbeing offers are culturally appropriate to workforce need.
1.6.	 Work-life choices are facilitated wherever possible.
1.7.	 Resources are available to support colleagues to manage workload and job demands and there are processes to enhance support during times of increased work pressures.
1.8.	 Infrastructures for clinical supervision are in place.
1.9.	 Working conditions are regularly evaluated for safety and to prevent workplace ill health and injury including assessing morale, burnout and emotional exhaustion and other measures of health and wellbeing, demonstrating continuous improvements.
</t>
  </si>
  <si>
    <t>2. Do organisation health and safety policies, strategies, and resources effectively promote the safety and health and wellbeing of staff?</t>
  </si>
  <si>
    <t>2.1.  Organisational health and wellbeing support strategies and resources reflect that wellbeing is different for people at different life and career stages.
2.2.  Health and safety policies promote health and wellbeing offers that are inclusive and consider individual preferences, characteristics, and dynamic needs.
2.3. There is an improving attendance/reducing sickness absence policy in place that supports the entire health-related life-cycle of employees in the workplace, including: prevention, early intervention, recovery/return to work, redeployment, and exit. 
2.4.  Mechanisms are in place to recognise, accommodate, and support disabled staff, as well as staff with health or other requirements, such as carers and those needing reasonable adjustments, through Occupational Health services.
2.5.  The organisation is strengthening and supporting Occupational Health departments to fulfil their role as a clinical service and a source of insight and expertise within the broader preventive approach to health and wellbeing.
2.6.  Organisational Occupational Health and wellbeing services and interventions, are rated in accordance with the Growing Occupational Health and Wellbeing Together strategy improvement drivers. and needs analysis arising from tools such as the Violence Prevention Reduction Standard and Health and Wellbeing Framework and use of directory of services.
2.7.  The organisation is able to demonstrate that the Occupational Health and wellbeing services and interventions in place for staff are well resourced and is able to demonstrate the impact of occupational health and wellbeing services and interventions.
2.8.  The organisation captures data on staff sickness absence, accident and injuries data and outcome from welbing activities to inform the board and Health and Wellbeing Guardian to steer the safe and healthy agenda. 
2.9.  The organisation utilises data, research and insights to inform wellbeing policies and procedures.</t>
  </si>
  <si>
    <t>3. Do organisational health and wellbeing offers meet the exclusive needs of staff?</t>
  </si>
  <si>
    <t xml:space="preserve">3.1. There are measures in place to monitor uptake to determine effectiveness of wellbeing offers.
3.2.  The importance of education is acknowledged, with training available to help individuals stay safe and healthy in the context of their workplace.
3.3. There are mechanisms in place that invite staff to participate in evaluating wellbeing initiatives, for example through staff experience council, groups or well-being champion networks.
3.4.There is a network of Health and Wellbeing Champions (or similar) in place across all areas. Health and Wellbeing champions are trained, supported, and have capacity to perform their duties as part of their role.
3.5. Health and Wellbeing champions share data and insight on issues and opportunities, which are then actioned.  </t>
  </si>
  <si>
    <t>4.	 Does the organisation have positive safe and healthy work environments, cultures and practices?</t>
  </si>
  <si>
    <t xml:space="preserve">4.1. The organisation actively promotes and embeds a workplace culture that is free from incivility, discrimination, bullying and other violence through comprehensive policies and regular evaluations. 
4.2. The organisation utilises the Violence, Prevention and Reduction (VPR) standard to rate improvement areas.  There is a VPR improvement plan in place, that is able to demonstrate improvement.
4.3. There are clear channels to promote operational and psychological safe work cultures such as mechanisms for incident recording and reporting, staff complaints analysis, freedom to speak up, staff survey, listening events.
4.4. The organisation actively promotes and facilitates all staff to have the opportunity to maintain hydration, take regular breaks and have access to rest spaces.
</t>
  </si>
  <si>
    <t>5. Are meaningful health and wellbeing conversations facilitated and embedded within the organisation that are individualised and champion equality, diversity and inclusion?</t>
  </si>
  <si>
    <t>5.1. Line managers and teams are equipped with the skills and tools necessary to take ownership of supporting both physical and mental health and wellbeing. Managers receive training to conduct effective health and wellbeing (HWB) conversations.
5.2. There are processes to ensure managers and key staff routinely hold HWB conversations with staff.
5.3. Wellbeing conversations are compassionate, inclusive, and understanding, and target supporting individual health and wellbeing needs..
5.4. Data, such as staff surveys, demonstrates that all employees are engaging in effective health and wellbeing (HWB) conversations and are receiving support from their line managers and leaders.</t>
  </si>
  <si>
    <t>6. Is there a Health and Wellbeing Guardian in place, and are there Wellbeing Champions and ambassadors throughout the organisation?</t>
  </si>
  <si>
    <t xml:space="preserve">6.1. The organisation has a Health and Wellbeing Guardian appointed on the board who plays an active role in the strategic agenda to establish a preventive approach to health and wellbeing.
6.2. The Health and Wellbeing Guardian is assured that the organisation is taking action on improving employee health and wellbeing.
6.3. The Health and Wellbeing Guardian is provided with HWB data and assurance information  related to staff health and safety, to hold the board to account for improving the HWB of the workforce.
</t>
  </si>
  <si>
    <t>Red</t>
  </si>
  <si>
    <t>Green</t>
  </si>
  <si>
    <t>We are recognised and rewarded: Pride and meaningful recognition</t>
  </si>
  <si>
    <t>1.	 Does your organisation strategy recognise staff contributions both formally and informally, through policies, schemes, leadership initiatives, and recruitment practices?</t>
  </si>
  <si>
    <t>1.1.	 The organisation has a Staff Recognition Scheme that incorporates a range of formal and informal mechanisms for recognising staff, such as long service awards, promotions, scholarships, fellowship opportunities, and peer-to-peer nominations.
1.2.	 Equal opportunity is provided for staff across the organisation to qualify for rewards.
1.3.	 Scholarships and fellowships are advertised and communicated widely, and are equitable and fair in the way recipients are recruited.</t>
  </si>
  <si>
    <t>2. Does the organisational strategy incorporate pay and non-pay incentives as part of the NHS employment offer that are communicated to staff?</t>
  </si>
  <si>
    <r>
      <t xml:space="preserve">2.1. The overall value of the NHS employment offer, which highlights e.g.  pay, membership of the NHS Pension Scheme,  access to flexible working, learning and development , health and financial wellbeing, and beneficial local policies, is known to all staff.
2.2. Programmes of reward and recognition are regularly promoted and communicated.
2.3. There are pensions awareness seminars on the basics that bust myths about how the NHS Pension Scheme works.
2.4. Individual and group seminars are offered  to those affected by pensions tax on pensions and flexible retirement. Further information is avaliable via the NHS England We are recognised and rewarded resource. For more detail see: </t>
    </r>
    <r>
      <rPr>
        <b/>
        <sz val="12"/>
        <color theme="1"/>
        <rFont val="Arial"/>
        <family val="2"/>
      </rPr>
      <t>https://www.england.nhs.uk/looking-after-our-people/the-programme-and-resources/pensions-and-flexible-working-in-your-later-career/</t>
    </r>
    <r>
      <rPr>
        <sz val="12"/>
        <color theme="1"/>
        <rFont val="Arial"/>
        <family val="2"/>
      </rPr>
      <t xml:space="preserve"> </t>
    </r>
  </si>
  <si>
    <t>3. Does your organisational strategy include non-financial rewards?</t>
  </si>
  <si>
    <t>3.1. There are identified recognition measures and dedications (awards and titles at local, national, and international levels to lift, profile and improve motivation).</t>
  </si>
  <si>
    <t>4. Does your organisational strategy include policy actions that reflect job security and income stability?</t>
  </si>
  <si>
    <t xml:space="preserve">4.1. Permanent contracts are provided (wherever possible) to improve retention.  </t>
  </si>
  <si>
    <t>5. Do staff understand their overall NHS employment offer?</t>
  </si>
  <si>
    <t>5.1.  The organisation has in place a Total Reward/ Employee Value Proposition (EVP) strategy or policy, which identifies the value of pay, pensions, and non- pay benefits within the NHS employment offer.</t>
  </si>
  <si>
    <t>6.Does the organisation’s Total Reward/ Employee Valve Proposition strategy or policy feature annual rolling programmes designed to:</t>
  </si>
  <si>
    <t>6.1.  Attract staff e.g. benefits of NHS employment within all its recruitment literature and campaigns, eg NHS jobs.
6.2. Retain, encourage, and incentivise staff to return to the NHS, including retirees, e.g. maternity, paternity, study leave, flexible working, flexible retirement, child friendly policies.</t>
  </si>
  <si>
    <t xml:space="preserve">7. Are there frequent and timely opportunities for peers and line managers to provide feedback and recognition to individual staff members and teams?  </t>
  </si>
  <si>
    <t>7.1. The organisation has adopted compassionate and inclusive leadership at all levels of its workforce.
7.2. Staff recognition is part of all line manager’s annual appraisals.
7.3. The organisation has an Appraisal Policy which includes staff recognition.
7.4. Providing regular feedback, sending appreciation cards, and other forms of meaningful recognition such as handwritten notes are excersised.</t>
  </si>
  <si>
    <t xml:space="preserve">8. Does the organisation have in place an NHS Pension Scheme strategy or policy, which includes, at a minimum, an annual rolling programme, e.g. designed to bust myths, explain the benefits to staff and their loved ones, and pension flexibilities which are financially attractive? </t>
  </si>
  <si>
    <t>8.1. Good practice guidance from NHS Employers and other sectors on mitigating the risk of pension tax and flexible working, NHS Pension Scheme Employers.
8.2. Do staff understand the value of being a member of the NHS Pension Scheme (NHSPS)?
8.3. Staff have access to NHSPS internal or external experts, virtual or face to face.
8.4. Clear signposting to simple to read pension information/webinars/staff seminars as part of induction, mid-career, and pre-retirement.
8.5. A Retire and Return policy designed to encourage staff to return to the NHS e.g. the organisation supports staff to return to the same role, on the same terms and conditions, potentially treating staff as though they had never left etc.
8.6. Identifies age profiles to target those in late stage career, to inform targeted interventions designed to persuade staff to prolong their working lives e.g. within five years of their normal retirement age (most staff can retire voluntarily from age 55) and / or with the reserved right to retire at age 55 without any reduction to their pension.</t>
  </si>
  <si>
    <t xml:space="preserve">9.  Does the organisational programme of activity align to meaningful recognition for staff to recognise and celebrate their contribution?  </t>
  </si>
  <si>
    <t>9.1. Do line managers regularly recognise their staff, individually, and staff teams?
9.2. Appreciative feedback, and meaningful recognition highlight the contribution and value of staff (for example employee of the month / year awards, team member of the month, and other locally determined awards).
9.3. Recognition inclusively celebrates different cultures and holidays.</t>
  </si>
  <si>
    <t>10. Is the organisation utilising feedback from staff to determine what meaningful recognition means to them to inform programme development and delivery?</t>
  </si>
  <si>
    <t>10.1. The organisation holds engagement events such as time out days/surveys/staff experience councils, to determine what meaningful recognition means to staff, in order to ascertain how feeling valued is realised.</t>
  </si>
  <si>
    <t>We are always learning</t>
  </si>
  <si>
    <t>Leaders</t>
  </si>
  <si>
    <t xml:space="preserve">1. Does the organisation’s learning and development strategy ensure access to high quality professional development and careers? </t>
  </si>
  <si>
    <t>The organisation’s learning and development strategy ensures access to high quality:
1.1. Practice learning, placements, and learning opportunities for learners in the practice setting (including students  and other apprentices).
1.2. Professional support. Examples include; clinical supervision /access to professional advocates/action learning set.
1.3.  Early Career and Preceptorship programmes integrate regulatory principles and reflect nationally recognised frameworks and standards.
1.4. Induction and development of internationally trained and recruited staff.
1.5. On-boarding programmes for those new to role at all career stages.
1.6. Role essential education and training.
1.7. Education to support workforce re-design, including enhanced and advanced scope of practice, and working in new ways to make effective use of the full range of peoples skills and experience.
1.8. Learning, assessment and personal support in the work environment.</t>
  </si>
  <si>
    <t>2. Does the organisation have transparent and agreed governance and operational processes for Continuous Professional Development (CPD)?</t>
  </si>
  <si>
    <t>2.1. The organisation has a named Lead with oversight and accountability for Continuous Professional Development (CPD) funding.
2.2. CPD courses and funding opportunities are visible and accessible for all staff.
2.3. Where required, there is a clear organisational process of support for professional revalidation or registration.
2.4. The organisation provides support for staff working in isolated roles to be part of professional networks through a variety of ways.</t>
  </si>
  <si>
    <t>3. Does the organisation have a programme for the development and growth of  mentor roles or equivalent? For example: Legacy mentors.</t>
  </si>
  <si>
    <t>3.1. There are a range of 'legacy' roles in place and a programme to expand alternative opportunities  to retirement, or those in mid career for those who wish to continue working to support the workforce.</t>
  </si>
  <si>
    <t>4. Is there a process for regular review of all development and education programmes?</t>
  </si>
  <si>
    <t>4.1. Development and education programme access is equitable, diverse and inclusive.
4.2. There is a process in place for reviewing education programmes with intent to meeting the needs of staff identifying as having protected characteristics (age, disability, gender reassignment, marriage and civil partnership, pregnancy and maternity, race, religion or belief, sex and sexual orientation).
4.3. Reviews and revisions of development and education programmes ensure they have a positive impact on clinical care, patient/service user experience, learner experience and/or staff experience.</t>
  </si>
  <si>
    <t>5. Is there an agreed organisational process for regular and timely review of staffs learning needs?</t>
  </si>
  <si>
    <t>5.1. There are regular and timely reviews of learning needs that takes place at individual, team and organisational/system level.
5.2. Reviews are informed by appraisal feedback, personal development planning and career conversations with all staff.</t>
  </si>
  <si>
    <t>6. Is there a structured approach to developing those who are required to undertake individual appraisals, learning needs analysis and provide practice education (supervisor and assessor roles), mentorship, preceptorship, personal development planning and career coaching? Is further support for these activities built into the organisation’s professional development structure?</t>
  </si>
  <si>
    <t>6.1. Supervisor and assessor, mentors, preceptors, and others (as required) have access to personal development planning and career coaching by way of facilitating learners to learn.
6.2. Meaningful appraisal, personal development planning and career conversations take place that are individualised and champion equality, diversity and inclusion.
6.3. Career clinics and the offer of application and interview skills support is provided, aligned to individual needs (for example internationally educated colleagues).
6.4. Leaders adopt and reflect the behaviours articulated in the frameworks such as the NHS Leadership Way</t>
  </si>
  <si>
    <t>We work flexibly: Flexible working</t>
  </si>
  <si>
    <t xml:space="preserve">1.	Has the organisation adopted and communicated a flexible working framework and policy, adhering to the legal requirements for Flexible Working set out in the Employer Relations Act 2023? </t>
  </si>
  <si>
    <t xml:space="preserve">1.1. The organisation is aware of key responsibilities under the Employer Relations Act 2023 and has adopted and communicated flexible working policy changes introduced. </t>
  </si>
  <si>
    <t>2. Is there a tailored Flexible Working Strategy that meets the organisation’s specific needs, including a clearly defined board-level champion and engaged senior leadership?</t>
  </si>
  <si>
    <t>2.1. A strategy exists, where senior leaders actively advocate for flexible working. The board-level champion drives its implementation and monitoring.</t>
  </si>
  <si>
    <t>3. Are all roles advertised with a clear statement that flexible working options are available?</t>
  </si>
  <si>
    <t>3.1. Job adverts explicitly mention the opportunity to discuss flexible working.</t>
  </si>
  <si>
    <t>4. Does the organisation identify opportunities to implement e-rostering and team rostering where appropriate?</t>
  </si>
  <si>
    <t>4.1. E-rostering and/or team rostering are used effectively in suitable teams, with staff outcomes recorded and monitored.</t>
  </si>
  <si>
    <t>5. Do the senior leaders / leaders play an active role in designing, implementing and monitoring flexible working arrangements for fairness and inclusivity across all roles and departments?</t>
  </si>
  <si>
    <t>5.1. Flexible working policies are considerate of staffs individual needs (e.g. leave arrangements for internationally educated staff).</t>
  </si>
  <si>
    <t>6. Do senior leaders play an active role in designing, implementing, and monitoring flexible working arrangements, taking action on staff feedback?</t>
  </si>
  <si>
    <t>6.1. Managers receive training to manage flexible working effectively.
6.2. Leaders proactively collect and act on staff feedback regarding flexible working and satisfaction with home life balance. 
6.3. Flexible working is regularly discussed in staff health and wellbeing conversations.</t>
  </si>
  <si>
    <t>7. Does the organisation produce a flexible working dashboard or workforce report?</t>
  </si>
  <si>
    <t>7.1. A dashboard or workforce report tracks progress against flexible working metrics, including clinical staff data.</t>
  </si>
  <si>
    <t xml:space="preserve">We are a team: Enabling excellence in care </t>
  </si>
  <si>
    <t>1. Are systems in place to ensure that leaders can manage staffing, teams and other resources to deliver high-quality care and service outcomes?</t>
  </si>
  <si>
    <t>1.1. Processes ensure high-quality care. For example: continuity of care, patient safety systems, processes and culture, and positive connections with patients and their families.
1.2. Training programs, tools, and organisational structures are in place to enhance team processes and functioning.
1.3. Leaders adopt empowering, inclusive, and relational leadership styles to manage healthy work environments and enhance team performance.
1.4. Leaders provide support to align team goals with organisational objectives, and ensure credible interventions and appropriate team composition.
1.5. Interventions are implemented to critically evaluate and enhance individual and team practices and communication, effectively addressing patient safety issues.</t>
  </si>
  <si>
    <t>2. Is there a shared professional team structure that supports decision-making and enhances job satisfaction by enabling teams to lead on care decisions and improvements?</t>
  </si>
  <si>
    <t>2.1. Processes are established to support and promote shared professional decision-making and collaborative team learning.
2.2. Team members understand each other’s roles.
2.3. Teams work together effectively and respectfully in collaboration.
2.4. Interdisciplinary teamwork and collaboration enhance outcomes across pathways of care.
2.5. Teams are asked for their opinion and receive feedback about their work.</t>
  </si>
  <si>
    <t>3. Is there a quality excellence strategy in place that was co-developed with staff and is fully integrated within the organisation?</t>
  </si>
  <si>
    <t xml:space="preserve">3.1. There is a quality excellence strategy with clear priorities aligned to the organisation’s strategic objectives. Relevant clinicians at all levels understand these priorities. </t>
  </si>
  <si>
    <t>4. Is data on clinical outcomes, patient experience and staff experience available in a meaningful format, enabling staff and interdisciplinary teams to monitor, improve and evaluate outcomes?</t>
  </si>
  <si>
    <t>4.1. Staff have access to outcome data in the local setting related to clinical care, patient experience and staff experience.
4.2. Local care setting data is presented in a format that is meaningful to staff.
4.3. Teams are encouraged to use their data to celebrate success and identify areas for improvement, for example, through local shared decision-making councils or designated individuals.</t>
  </si>
  <si>
    <t>5. Is internal and external benchmarking used at the local level to inform quality improvement?</t>
  </si>
  <si>
    <t>5.1. Internal and external benchmarking is provided and utilised locally by staff to drive quality improvement.</t>
  </si>
  <si>
    <t>6. Does education and development at local level align with care, including evidence-based practice, research, innovation and quality improvement methodology?</t>
  </si>
  <si>
    <t xml:space="preserve">6.1. There are courses designed to teach individuals how to access research and data to demonstrate showcasing local improvement projects.
6.2. Staff are provided with education and development that enables them to implement their change ideas. 
6.3. Teams are empowered to have influence over the way work is done.
6.4. There are reflexive and sustained interventions to critically assess and improve individual and team practices and communication.
</t>
  </si>
  <si>
    <t>Our People</t>
  </si>
  <si>
    <t>Strengths and Improvements 
(What do you already have in place and what improvements do you need to make)</t>
  </si>
  <si>
    <t>Our Teams</t>
  </si>
  <si>
    <t>Our Leaders</t>
  </si>
  <si>
    <t>Our Organisation</t>
  </si>
  <si>
    <t>Scoring</t>
  </si>
  <si>
    <t>Section</t>
  </si>
  <si>
    <t>Average Score</t>
  </si>
  <si>
    <t>Percentage Score</t>
  </si>
  <si>
    <t>Area of Excellence</t>
  </si>
  <si>
    <t>Pride and meaningful recognition</t>
  </si>
  <si>
    <t>We are compassionate and inclusive</t>
  </si>
  <si>
    <t>Significant Progress</t>
  </si>
  <si>
    <t>We each have a voice that counts</t>
  </si>
  <si>
    <t>Autonomy and shared professional decision making</t>
  </si>
  <si>
    <t xml:space="preserve">Low level of progress </t>
  </si>
  <si>
    <t>We are safe and healthy</t>
  </si>
  <si>
    <t>We are recognised and rewarded</t>
  </si>
  <si>
    <t>Professional development and Careers</t>
  </si>
  <si>
    <t>We work flexibly</t>
  </si>
  <si>
    <t>We are a team</t>
  </si>
  <si>
    <t>Rag Rating Score</t>
  </si>
  <si>
    <t>Weighting</t>
  </si>
  <si>
    <t>Total</t>
  </si>
  <si>
    <t>Health and wellbeing</t>
  </si>
  <si>
    <t>Leadership and teamwork</t>
  </si>
  <si>
    <t xml:space="preserve">Flexible working </t>
  </si>
  <si>
    <t>Excellence in care</t>
  </si>
  <si>
    <t>Life Balance</t>
  </si>
  <si>
    <t>Potential Purpose and Recognition</t>
  </si>
  <si>
    <t>Bringing Yourself to Work</t>
  </si>
  <si>
    <t>Senior Leadership Responsibilities</t>
  </si>
  <si>
    <t>Health Leadership Behaviours</t>
  </si>
  <si>
    <t>Skilled Managers</t>
  </si>
  <si>
    <t>Environment</t>
  </si>
  <si>
    <t>Data Insights</t>
  </si>
  <si>
    <t>Support Services and Partners</t>
  </si>
  <si>
    <t>Organisation Design and Policy</t>
  </si>
  <si>
    <t xml:space="preserve">Rag Rating Score </t>
  </si>
  <si>
    <t>Percentage score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</si>
</sst>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theme="1"/>
      <name val="Calibri"/>
      <family val="2"/>
      <scheme val="minor"/>
    </font>
    <font>
      <b/>
      <sz val="11"/>
      <color theme="1"/>
      <name val="Calibri"/>
      <family val="2"/>
      <scheme val="minor"/>
    </font>
    <font>
      <sz val="11"/>
      <color theme="1"/>
      <name val="Arial"/>
      <family val="2"/>
    </font>
    <font>
      <b/>
      <sz val="11"/>
      <color theme="1"/>
      <name val="Arial"/>
      <family val="2"/>
    </font>
    <font>
      <b/>
      <sz val="24"/>
      <color theme="0"/>
      <name val="Calibri"/>
      <family val="2"/>
      <scheme val="minor"/>
    </font>
    <font>
      <b/>
      <sz val="16"/>
      <color theme="0"/>
      <name val="Calibri"/>
      <family val="2"/>
      <scheme val="minor"/>
    </font>
    <font>
      <b/>
      <sz val="16"/>
      <color theme="1"/>
      <name val="Calibri"/>
      <family val="2"/>
      <scheme val="minor"/>
    </font>
    <font>
      <sz val="16"/>
      <color rgb="FF0772B9"/>
      <name val="Calibri"/>
      <family val="2"/>
      <scheme val="minor"/>
    </font>
    <font>
      <sz val="11"/>
      <color rgb="FFE8EEEE"/>
      <name val="Arial"/>
      <family val="2"/>
    </font>
    <font>
      <sz val="11"/>
      <color theme="0"/>
      <name val="Calibri"/>
      <family val="2"/>
      <scheme val="minor"/>
    </font>
    <font>
      <sz val="18"/>
      <color theme="1"/>
      <name val="Calibri"/>
      <family val="2"/>
      <scheme val="minor"/>
    </font>
    <font>
      <sz val="11"/>
      <color rgb="FF0772B9"/>
      <name val="Calibri"/>
      <family val="2"/>
      <scheme val="minor"/>
    </font>
    <font>
      <sz val="22"/>
      <color theme="1"/>
      <name val="Calibri"/>
      <family val="2"/>
      <scheme val="minor"/>
    </font>
    <font>
      <sz val="28"/>
      <color theme="1"/>
      <name val="Calibri"/>
      <family val="2"/>
      <scheme val="minor"/>
    </font>
    <font>
      <sz val="48"/>
      <color theme="0"/>
      <name val="Calibri"/>
      <family val="2"/>
      <scheme val="minor"/>
    </font>
    <font>
      <b/>
      <sz val="22"/>
      <color theme="1"/>
      <name val="Calibri"/>
      <family val="2"/>
      <scheme val="minor"/>
    </font>
    <font>
      <sz val="16"/>
      <color theme="1"/>
      <name val="Calibri"/>
      <family val="2"/>
      <scheme val="minor"/>
    </font>
    <font>
      <b/>
      <sz val="11"/>
      <color theme="0"/>
      <name val="Calibri"/>
      <family val="2"/>
      <scheme val="minor"/>
    </font>
    <font>
      <b/>
      <sz val="11"/>
      <color theme="0"/>
      <name val="Arial"/>
      <family val="2"/>
    </font>
    <font>
      <sz val="9"/>
      <color theme="1"/>
      <name val="Calibri"/>
      <family val="2"/>
      <scheme val="minor"/>
    </font>
    <font>
      <b/>
      <sz val="11"/>
      <color rgb="FF0772B9"/>
      <name val="Calibri"/>
      <family val="2"/>
      <scheme val="minor"/>
    </font>
    <font>
      <b/>
      <sz val="9"/>
      <color rgb="FFFFFFFF"/>
      <name val="Calibri"/>
      <family val="2"/>
      <scheme val="minor"/>
    </font>
    <font>
      <b/>
      <sz val="24"/>
      <name val="Calibri"/>
      <family val="2"/>
      <scheme val="minor"/>
    </font>
    <font>
      <b/>
      <sz val="48"/>
      <color theme="0"/>
      <name val="Arial"/>
      <family val="2"/>
    </font>
    <font>
      <sz val="9"/>
      <color rgb="FF005EB9"/>
      <name val="Arial"/>
      <family val="2"/>
    </font>
    <font>
      <b/>
      <sz val="9"/>
      <color rgb="FF005EB9"/>
      <name val="Arial"/>
      <family val="2"/>
    </font>
    <font>
      <sz val="9"/>
      <color rgb="FF005EB9"/>
      <name val="Calibri"/>
      <family val="2"/>
      <scheme val="minor"/>
    </font>
    <font>
      <sz val="12"/>
      <color theme="0"/>
      <name val="Arial"/>
      <family val="2"/>
    </font>
    <font>
      <b/>
      <sz val="12"/>
      <color theme="1"/>
      <name val="Arial"/>
      <family val="2"/>
    </font>
    <font>
      <b/>
      <sz val="12"/>
      <color theme="0"/>
      <name val="Arial"/>
      <family val="2"/>
    </font>
    <font>
      <b/>
      <sz val="12"/>
      <color theme="1"/>
      <name val="Calibri"/>
      <family val="2"/>
      <scheme val="minor"/>
    </font>
    <font>
      <sz val="12"/>
      <color theme="1"/>
      <name val="Calibri"/>
      <family val="2"/>
      <scheme val="minor"/>
    </font>
    <font>
      <sz val="12"/>
      <name val="Arial"/>
      <family val="2"/>
    </font>
    <font>
      <sz val="22"/>
      <color theme="1"/>
      <name val="Arial"/>
      <family val="2"/>
    </font>
    <font>
      <b/>
      <sz val="24"/>
      <color theme="0"/>
      <name val="Arial"/>
      <family val="2"/>
    </font>
    <font>
      <sz val="11"/>
      <color rgb="FF0772B9"/>
      <name val="Arial"/>
      <family val="2"/>
    </font>
    <font>
      <b/>
      <sz val="28"/>
      <color theme="0"/>
      <name val="Arial"/>
      <family val="2"/>
    </font>
    <font>
      <b/>
      <sz val="22"/>
      <color theme="0"/>
      <name val="Arial"/>
      <family val="2"/>
    </font>
    <font>
      <sz val="12"/>
      <color theme="1"/>
      <name val="Arial"/>
      <family val="2"/>
    </font>
    <font>
      <sz val="9"/>
      <color theme="0"/>
      <name val="Arial Black"/>
      <family val="2"/>
    </font>
    <font>
      <sz val="12"/>
      <color rgb="FFBF2B9F"/>
      <name val="Arial"/>
      <family val="2"/>
    </font>
    <font>
      <b/>
      <sz val="12"/>
      <name val="Arial"/>
      <family val="2"/>
    </font>
  </fonts>
  <fills count="21">
    <fill>
      <patternFill patternType="none"/>
    </fill>
    <fill>
      <patternFill patternType="gray125"/>
    </fill>
    <fill>
      <patternFill patternType="solid">
        <fgColor theme="0" tint="-0.34998626667073579"/>
        <bgColor indexed="64"/>
      </patternFill>
    </fill>
    <fill>
      <patternFill patternType="solid">
        <fgColor theme="0"/>
        <bgColor indexed="64"/>
      </patternFill>
    </fill>
    <fill>
      <patternFill patternType="solid">
        <fgColor rgb="FF00A499"/>
        <bgColor indexed="64"/>
      </patternFill>
    </fill>
    <fill>
      <patternFill patternType="solid">
        <fgColor rgb="FF425563"/>
        <bgColor indexed="64"/>
      </patternFill>
    </fill>
    <fill>
      <patternFill patternType="solid">
        <fgColor rgb="FF005EB8"/>
        <bgColor indexed="64"/>
      </patternFill>
    </fill>
    <fill>
      <patternFill patternType="solid">
        <fgColor rgb="FFE6EFF8"/>
        <bgColor indexed="64"/>
      </patternFill>
    </fill>
    <fill>
      <patternFill patternType="solid">
        <fgColor rgb="FFA0AAB1"/>
        <bgColor indexed="64"/>
      </patternFill>
    </fill>
    <fill>
      <patternFill patternType="solid">
        <fgColor rgb="FF005EB9"/>
        <bgColor indexed="64"/>
      </patternFill>
    </fill>
    <fill>
      <patternFill patternType="solid">
        <fgColor theme="4" tint="0.79998168889431442"/>
        <bgColor indexed="64"/>
      </patternFill>
    </fill>
    <fill>
      <patternFill patternType="solid">
        <fgColor rgb="FFEC8B00"/>
        <bgColor indexed="64"/>
      </patternFill>
    </fill>
    <fill>
      <patternFill patternType="solid">
        <fgColor rgb="FF77BD1F"/>
        <bgColor indexed="64"/>
      </patternFill>
    </fill>
    <fill>
      <patternFill patternType="solid">
        <fgColor rgb="FFAD2472"/>
        <bgColor indexed="64"/>
      </patternFill>
    </fill>
    <fill>
      <patternFill patternType="solid">
        <fgColor rgb="FF006746"/>
        <bgColor indexed="64"/>
      </patternFill>
    </fill>
    <fill>
      <patternFill patternType="solid">
        <fgColor rgb="FF330072"/>
        <bgColor indexed="64"/>
      </patternFill>
    </fill>
    <fill>
      <patternFill patternType="solid">
        <fgColor rgb="FFCEF999"/>
        <bgColor indexed="64"/>
      </patternFill>
    </fill>
    <fill>
      <patternFill patternType="solid">
        <fgColor rgb="FFE0FCF3"/>
        <bgColor indexed="64"/>
      </patternFill>
    </fill>
    <fill>
      <patternFill patternType="solid">
        <fgColor rgb="FFE2E0FC"/>
        <bgColor indexed="64"/>
      </patternFill>
    </fill>
    <fill>
      <patternFill patternType="solid">
        <fgColor rgb="FFFFF3FE"/>
        <bgColor indexed="64"/>
      </patternFill>
    </fill>
    <fill>
      <patternFill patternType="solid">
        <fgColor theme="0" tint="-0.14999847407452621"/>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auto="1"/>
      </left>
      <right/>
      <top/>
      <bottom style="thin">
        <color auto="1"/>
      </bottom>
      <diagonal/>
    </border>
    <border>
      <left/>
      <right/>
      <top style="thin">
        <color theme="0"/>
      </top>
      <bottom/>
      <diagonal/>
    </border>
    <border>
      <left/>
      <right style="thin">
        <color theme="0"/>
      </right>
      <top/>
      <bottom/>
      <diagonal/>
    </border>
    <border>
      <left/>
      <right/>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top/>
      <bottom style="thin">
        <color theme="0"/>
      </bottom>
      <diagonal/>
    </border>
    <border>
      <left style="thin">
        <color indexed="64"/>
      </left>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255">
    <xf numFmtId="0" fontId="0" fillId="0" borderId="0" xfId="0"/>
    <xf numFmtId="0" fontId="2" fillId="0" borderId="5" xfId="0" applyFont="1" applyBorder="1" applyAlignment="1">
      <alignment vertical="top" wrapText="1"/>
    </xf>
    <xf numFmtId="0" fontId="2" fillId="0" borderId="1" xfId="0" applyFont="1" applyBorder="1" applyAlignment="1">
      <alignment vertical="top" wrapText="1"/>
    </xf>
    <xf numFmtId="0" fontId="3" fillId="2" borderId="1" xfId="0" applyFont="1" applyFill="1" applyBorder="1" applyAlignment="1">
      <alignment horizontal="left" vertical="top" wrapText="1"/>
    </xf>
    <xf numFmtId="0" fontId="2" fillId="3" borderId="8" xfId="0" applyFont="1" applyFill="1" applyBorder="1" applyAlignment="1">
      <alignment vertical="top" wrapText="1"/>
    </xf>
    <xf numFmtId="0" fontId="2" fillId="3" borderId="0" xfId="0" applyFont="1" applyFill="1" applyAlignment="1">
      <alignment vertical="top" wrapText="1"/>
    </xf>
    <xf numFmtId="0" fontId="0" fillId="3" borderId="0" xfId="0" applyFill="1"/>
    <xf numFmtId="0" fontId="1" fillId="3" borderId="0" xfId="0" applyFont="1" applyFill="1" applyAlignment="1">
      <alignment horizontal="left" vertical="top" wrapText="1"/>
    </xf>
    <xf numFmtId="0" fontId="0" fillId="0" borderId="7" xfId="0" applyBorder="1" applyAlignment="1">
      <alignment vertical="top" wrapText="1"/>
    </xf>
    <xf numFmtId="0" fontId="0" fillId="0" borderId="1" xfId="0" applyBorder="1" applyAlignment="1">
      <alignment vertical="top" wrapText="1"/>
    </xf>
    <xf numFmtId="0" fontId="0" fillId="0" borderId="5" xfId="0" applyBorder="1" applyAlignment="1">
      <alignment vertical="top" wrapText="1"/>
    </xf>
    <xf numFmtId="0" fontId="0" fillId="3" borderId="16" xfId="0" applyFill="1" applyBorder="1"/>
    <xf numFmtId="0" fontId="7" fillId="3" borderId="17" xfId="0" applyFont="1" applyFill="1" applyBorder="1" applyAlignment="1">
      <alignment vertical="center" wrapText="1"/>
    </xf>
    <xf numFmtId="0" fontId="7" fillId="3" borderId="23" xfId="0" quotePrefix="1" applyFont="1" applyFill="1" applyBorder="1" applyAlignment="1">
      <alignment vertical="center" wrapText="1"/>
    </xf>
    <xf numFmtId="0" fontId="5" fillId="8" borderId="23" xfId="0" applyFont="1" applyFill="1" applyBorder="1" applyAlignment="1">
      <alignment horizontal="center" vertical="center" wrapText="1"/>
    </xf>
    <xf numFmtId="0" fontId="5" fillId="8" borderId="18" xfId="0" applyFont="1" applyFill="1" applyBorder="1" applyAlignment="1">
      <alignment horizontal="center" vertical="center" wrapText="1"/>
    </xf>
    <xf numFmtId="0" fontId="7" fillId="3" borderId="14" xfId="0" applyFont="1" applyFill="1" applyBorder="1" applyAlignment="1">
      <alignment vertical="center" wrapText="1"/>
    </xf>
    <xf numFmtId="0" fontId="2" fillId="3" borderId="1" xfId="0" applyFont="1" applyFill="1" applyBorder="1" applyAlignment="1">
      <alignment vertical="top" wrapText="1"/>
    </xf>
    <xf numFmtId="0" fontId="3" fillId="3" borderId="0" xfId="0" applyFont="1" applyFill="1" applyAlignment="1">
      <alignment horizontal="left" vertical="top" wrapText="1"/>
    </xf>
    <xf numFmtId="0" fontId="2" fillId="0" borderId="4" xfId="0" applyFont="1" applyBorder="1" applyAlignment="1">
      <alignment vertical="top" wrapText="1"/>
    </xf>
    <xf numFmtId="0" fontId="2" fillId="3" borderId="4" xfId="0" applyFont="1" applyFill="1" applyBorder="1" applyAlignment="1">
      <alignment vertical="top" wrapText="1"/>
    </xf>
    <xf numFmtId="0" fontId="0" fillId="0" borderId="6" xfId="0" applyBorder="1" applyAlignment="1">
      <alignment vertical="top" wrapText="1"/>
    </xf>
    <xf numFmtId="0" fontId="0" fillId="9" borderId="0" xfId="0" applyFill="1"/>
    <xf numFmtId="0" fontId="2" fillId="9" borderId="0" xfId="0" applyFont="1" applyFill="1" applyAlignment="1">
      <alignment vertical="top" wrapText="1"/>
    </xf>
    <xf numFmtId="0" fontId="8" fillId="3" borderId="0" xfId="0" applyFont="1" applyFill="1" applyAlignment="1">
      <alignment vertical="top" wrapText="1"/>
    </xf>
    <xf numFmtId="0" fontId="2" fillId="3" borderId="5" xfId="0" applyFont="1" applyFill="1" applyBorder="1" applyAlignment="1">
      <alignment vertical="top" wrapText="1"/>
    </xf>
    <xf numFmtId="0" fontId="2" fillId="3" borderId="9" xfId="0" applyFont="1" applyFill="1" applyBorder="1" applyAlignment="1">
      <alignment vertical="top" wrapText="1"/>
    </xf>
    <xf numFmtId="0" fontId="6" fillId="0" borderId="15" xfId="0" applyFont="1" applyBorder="1" applyAlignment="1" applyProtection="1">
      <alignment horizontal="center" vertical="center" wrapText="1"/>
      <protection locked="0"/>
    </xf>
    <xf numFmtId="0" fontId="0" fillId="7" borderId="16" xfId="0" applyFill="1" applyBorder="1" applyAlignment="1" applyProtection="1">
      <alignment wrapText="1"/>
      <protection locked="0"/>
    </xf>
    <xf numFmtId="0" fontId="0" fillId="3" borderId="0" xfId="0" applyFill="1" applyAlignment="1" applyProtection="1">
      <alignment wrapText="1"/>
      <protection locked="0"/>
    </xf>
    <xf numFmtId="0" fontId="0" fillId="3" borderId="16" xfId="0" applyFill="1" applyBorder="1" applyAlignment="1" applyProtection="1">
      <alignment wrapText="1"/>
      <protection locked="0"/>
    </xf>
    <xf numFmtId="49" fontId="7" fillId="3" borderId="20" xfId="0" quotePrefix="1" applyNumberFormat="1" applyFont="1" applyFill="1" applyBorder="1" applyAlignment="1">
      <alignment vertical="center" wrapText="1"/>
    </xf>
    <xf numFmtId="0" fontId="7" fillId="10" borderId="21" xfId="0" applyFont="1" applyFill="1" applyBorder="1" applyAlignment="1">
      <alignment vertical="center" wrapText="1"/>
    </xf>
    <xf numFmtId="0" fontId="7" fillId="10" borderId="23" xfId="0" quotePrefix="1" applyFont="1" applyFill="1" applyBorder="1" applyAlignment="1">
      <alignment vertical="center" wrapText="1"/>
    </xf>
    <xf numFmtId="49" fontId="7" fillId="10" borderId="20" xfId="0" quotePrefix="1" applyNumberFormat="1" applyFont="1" applyFill="1" applyBorder="1" applyAlignment="1">
      <alignment vertical="center" wrapText="1"/>
    </xf>
    <xf numFmtId="0" fontId="7" fillId="10" borderId="14" xfId="0" applyFont="1" applyFill="1" applyBorder="1" applyAlignment="1">
      <alignment vertical="center" wrapText="1"/>
    </xf>
    <xf numFmtId="0" fontId="7" fillId="10" borderId="0" xfId="0" applyFont="1" applyFill="1" applyAlignment="1">
      <alignment vertical="center" wrapText="1"/>
    </xf>
    <xf numFmtId="0" fontId="0" fillId="10" borderId="16" xfId="0" applyFill="1" applyBorder="1" applyAlignment="1" applyProtection="1">
      <alignment wrapText="1"/>
      <protection locked="0"/>
    </xf>
    <xf numFmtId="0" fontId="0" fillId="10" borderId="0" xfId="0" applyFill="1" applyAlignment="1" applyProtection="1">
      <alignment wrapText="1"/>
      <protection locked="0"/>
    </xf>
    <xf numFmtId="0" fontId="0" fillId="0" borderId="0" xfId="0" applyAlignment="1">
      <alignment vertical="top" wrapText="1"/>
    </xf>
    <xf numFmtId="0" fontId="0" fillId="0" borderId="1" xfId="0" applyBorder="1" applyAlignment="1">
      <alignment wrapText="1"/>
    </xf>
    <xf numFmtId="0" fontId="0" fillId="0" borderId="1" xfId="0" applyBorder="1"/>
    <xf numFmtId="0" fontId="2" fillId="3" borderId="0" xfId="0" applyFont="1" applyFill="1" applyAlignment="1">
      <alignment horizontal="center" vertical="top" wrapText="1"/>
    </xf>
    <xf numFmtId="0" fontId="0" fillId="16" borderId="0" xfId="0" applyFill="1"/>
    <xf numFmtId="0" fontId="0" fillId="17" borderId="0" xfId="0" applyFill="1"/>
    <xf numFmtId="0" fontId="0" fillId="18" borderId="0" xfId="0" applyFill="1"/>
    <xf numFmtId="0" fontId="0" fillId="19" borderId="0" xfId="0" applyFill="1"/>
    <xf numFmtId="0" fontId="0" fillId="20" borderId="0" xfId="0" applyFill="1"/>
    <xf numFmtId="0" fontId="10" fillId="0" borderId="0" xfId="0" applyFont="1" applyAlignment="1">
      <alignment wrapText="1"/>
    </xf>
    <xf numFmtId="0" fontId="7" fillId="0" borderId="14" xfId="0" applyFont="1" applyBorder="1" applyAlignment="1">
      <alignment vertical="center" wrapText="1"/>
    </xf>
    <xf numFmtId="0" fontId="0" fillId="0" borderId="16" xfId="0" applyBorder="1" applyAlignment="1" applyProtection="1">
      <alignment wrapText="1"/>
      <protection locked="0"/>
    </xf>
    <xf numFmtId="0" fontId="7" fillId="0" borderId="23" xfId="0" quotePrefix="1" applyFont="1" applyBorder="1" applyAlignment="1">
      <alignment vertical="center" wrapText="1"/>
    </xf>
    <xf numFmtId="0" fontId="0" fillId="0" borderId="0" xfId="0" applyAlignment="1">
      <alignment wrapText="1"/>
    </xf>
    <xf numFmtId="0" fontId="1" fillId="0" borderId="1" xfId="0" applyFont="1" applyBorder="1" applyAlignment="1">
      <alignment wrapText="1"/>
    </xf>
    <xf numFmtId="0" fontId="1" fillId="0" borderId="1" xfId="0" applyFont="1" applyBorder="1"/>
    <xf numFmtId="0" fontId="0" fillId="4" borderId="1" xfId="0" applyFill="1" applyBorder="1" applyAlignment="1">
      <alignment wrapText="1"/>
    </xf>
    <xf numFmtId="10" fontId="0" fillId="0" borderId="1" xfId="0" applyNumberFormat="1" applyBorder="1"/>
    <xf numFmtId="0" fontId="0" fillId="11" borderId="1" xfId="0" applyFill="1" applyBorder="1" applyAlignment="1">
      <alignment wrapText="1"/>
    </xf>
    <xf numFmtId="0" fontId="0" fillId="12" borderId="1" xfId="0" applyFill="1" applyBorder="1" applyAlignment="1">
      <alignment wrapText="1"/>
    </xf>
    <xf numFmtId="0" fontId="9" fillId="15" borderId="1" xfId="0" applyFont="1" applyFill="1" applyBorder="1" applyAlignment="1">
      <alignment wrapText="1"/>
    </xf>
    <xf numFmtId="0" fontId="9" fillId="14" borderId="1" xfId="0" applyFont="1" applyFill="1" applyBorder="1" applyAlignment="1">
      <alignment wrapText="1"/>
    </xf>
    <xf numFmtId="0" fontId="9" fillId="13" borderId="1" xfId="0" applyFont="1" applyFill="1" applyBorder="1" applyAlignment="1">
      <alignment wrapText="1"/>
    </xf>
    <xf numFmtId="0" fontId="9" fillId="0" borderId="0" xfId="0" applyFont="1" applyAlignment="1">
      <alignment wrapText="1"/>
    </xf>
    <xf numFmtId="0" fontId="12" fillId="0" borderId="0" xfId="0" applyFont="1" applyAlignment="1">
      <alignment wrapText="1"/>
    </xf>
    <xf numFmtId="0" fontId="0" fillId="10" borderId="23" xfId="0" applyFill="1" applyBorder="1" applyAlignment="1" applyProtection="1">
      <alignment wrapText="1"/>
      <protection locked="0"/>
    </xf>
    <xf numFmtId="0" fontId="8" fillId="10" borderId="23" xfId="0" applyFont="1" applyFill="1" applyBorder="1" applyAlignment="1">
      <alignment vertical="top" wrapText="1"/>
    </xf>
    <xf numFmtId="0" fontId="15" fillId="3" borderId="0" xfId="0" applyFont="1" applyFill="1" applyAlignment="1">
      <alignment wrapText="1"/>
    </xf>
    <xf numFmtId="0" fontId="5" fillId="5" borderId="19" xfId="0" applyFont="1" applyFill="1" applyBorder="1" applyAlignment="1">
      <alignment horizontal="center" vertical="center" wrapText="1"/>
    </xf>
    <xf numFmtId="10" fontId="0" fillId="0" borderId="0" xfId="0" applyNumberFormat="1"/>
    <xf numFmtId="10" fontId="0" fillId="0" borderId="0" xfId="0" applyNumberFormat="1" applyAlignment="1">
      <alignment wrapText="1"/>
    </xf>
    <xf numFmtId="0" fontId="16" fillId="0" borderId="0" xfId="0" applyFont="1" applyAlignment="1">
      <alignment wrapText="1"/>
    </xf>
    <xf numFmtId="0" fontId="16" fillId="0" borderId="0" xfId="0" applyFont="1"/>
    <xf numFmtId="0" fontId="16" fillId="0" borderId="15" xfId="0" applyFont="1" applyBorder="1" applyAlignment="1" applyProtection="1">
      <alignment wrapText="1"/>
      <protection locked="0"/>
    </xf>
    <xf numFmtId="0" fontId="16" fillId="10" borderId="0" xfId="0" applyFont="1" applyFill="1" applyAlignment="1" applyProtection="1">
      <alignment wrapText="1"/>
      <protection locked="0"/>
    </xf>
    <xf numFmtId="0" fontId="16" fillId="3" borderId="0" xfId="0" applyFont="1" applyFill="1" applyAlignment="1" applyProtection="1">
      <alignment wrapText="1"/>
      <protection locked="0"/>
    </xf>
    <xf numFmtId="0" fontId="16" fillId="10" borderId="16" xfId="0" applyFont="1" applyFill="1" applyBorder="1" applyAlignment="1" applyProtection="1">
      <alignment wrapText="1"/>
      <protection locked="0"/>
    </xf>
    <xf numFmtId="0" fontId="7" fillId="10" borderId="0" xfId="0" applyFont="1" applyFill="1" applyAlignment="1" applyProtection="1">
      <alignment wrapText="1"/>
      <protection locked="0"/>
    </xf>
    <xf numFmtId="0" fontId="16" fillId="0" borderId="0" xfId="0" applyFont="1" applyAlignment="1">
      <alignment horizontal="center" vertical="center" wrapText="1"/>
    </xf>
    <xf numFmtId="0" fontId="16" fillId="10" borderId="0" xfId="0" applyFont="1" applyFill="1" applyAlignment="1">
      <alignment wrapText="1"/>
    </xf>
    <xf numFmtId="0" fontId="17" fillId="6" borderId="0" xfId="0" applyFont="1" applyFill="1" applyAlignment="1">
      <alignment horizontal="center" vertical="center" wrapText="1"/>
    </xf>
    <xf numFmtId="0" fontId="1" fillId="0" borderId="15" xfId="0" applyFont="1" applyBorder="1" applyAlignment="1" applyProtection="1">
      <alignment horizontal="center" vertical="center" wrapText="1"/>
      <protection locked="0"/>
    </xf>
    <xf numFmtId="0" fontId="17" fillId="5" borderId="25" xfId="0" applyFont="1" applyFill="1" applyBorder="1" applyAlignment="1">
      <alignment horizontal="center" vertical="center" wrapText="1"/>
    </xf>
    <xf numFmtId="0" fontId="0" fillId="3" borderId="8" xfId="0" applyFill="1" applyBorder="1"/>
    <xf numFmtId="0" fontId="0" fillId="3" borderId="27" xfId="0" applyFill="1" applyBorder="1"/>
    <xf numFmtId="0" fontId="0" fillId="3" borderId="28" xfId="0" applyFill="1" applyBorder="1"/>
    <xf numFmtId="0" fontId="0" fillId="3" borderId="29" xfId="0" applyFill="1" applyBorder="1"/>
    <xf numFmtId="0" fontId="9" fillId="3" borderId="29" xfId="0" applyFont="1" applyFill="1" applyBorder="1"/>
    <xf numFmtId="0" fontId="0" fillId="3" borderId="22" xfId="0" applyFill="1" applyBorder="1"/>
    <xf numFmtId="0" fontId="0" fillId="3" borderId="9" xfId="0" applyFill="1" applyBorder="1"/>
    <xf numFmtId="0" fontId="0" fillId="3" borderId="30" xfId="0" applyFill="1" applyBorder="1"/>
    <xf numFmtId="0" fontId="0" fillId="3" borderId="31" xfId="0" applyFill="1" applyBorder="1"/>
    <xf numFmtId="0" fontId="17" fillId="8" borderId="0" xfId="0" applyFont="1" applyFill="1" applyAlignment="1">
      <alignment horizontal="center" vertical="center" wrapText="1"/>
    </xf>
    <xf numFmtId="0" fontId="11" fillId="10" borderId="15" xfId="0" quotePrefix="1" applyFont="1" applyFill="1" applyBorder="1" applyAlignment="1">
      <alignment vertical="center" wrapText="1"/>
    </xf>
    <xf numFmtId="0" fontId="11" fillId="3" borderId="13" xfId="0" quotePrefix="1" applyFont="1" applyFill="1" applyBorder="1" applyAlignment="1">
      <alignment vertical="center" wrapText="1"/>
    </xf>
    <xf numFmtId="0" fontId="11" fillId="7" borderId="13" xfId="0" quotePrefix="1" applyFont="1" applyFill="1" applyBorder="1" applyAlignment="1">
      <alignment vertical="center" wrapText="1"/>
    </xf>
    <xf numFmtId="0" fontId="1" fillId="0" borderId="10" xfId="0" applyFont="1" applyBorder="1" applyAlignment="1" applyProtection="1">
      <alignment horizontal="center" vertical="center" wrapText="1"/>
      <protection locked="0"/>
    </xf>
    <xf numFmtId="0" fontId="19" fillId="3" borderId="0" xfId="0" applyFont="1" applyFill="1"/>
    <xf numFmtId="0" fontId="11" fillId="3" borderId="17" xfId="0" quotePrefix="1" applyFont="1" applyFill="1" applyBorder="1" applyAlignment="1">
      <alignment vertical="center" wrapText="1"/>
    </xf>
    <xf numFmtId="0" fontId="17" fillId="5" borderId="0" xfId="0" applyFont="1" applyFill="1" applyAlignment="1">
      <alignment horizontal="center" vertical="center" wrapText="1"/>
    </xf>
    <xf numFmtId="0" fontId="11" fillId="0" borderId="0" xfId="0" quotePrefix="1" applyFont="1" applyAlignment="1">
      <alignment vertical="center" wrapText="1"/>
    </xf>
    <xf numFmtId="0" fontId="0" fillId="3" borderId="0" xfId="0" applyFill="1" applyAlignment="1">
      <alignment vertical="top" wrapText="1"/>
    </xf>
    <xf numFmtId="0" fontId="11" fillId="3" borderId="15" xfId="0" quotePrefix="1" applyFont="1" applyFill="1" applyBorder="1" applyAlignment="1" applyProtection="1">
      <alignment vertical="center" wrapText="1"/>
      <protection locked="0"/>
    </xf>
    <xf numFmtId="0" fontId="1" fillId="0" borderId="21" xfId="0" applyFont="1" applyBorder="1" applyAlignment="1" applyProtection="1">
      <alignment horizontal="center" vertical="center" wrapText="1"/>
      <protection locked="0"/>
    </xf>
    <xf numFmtId="0" fontId="0" fillId="10" borderId="0" xfId="0" applyFill="1"/>
    <xf numFmtId="0" fontId="0" fillId="10" borderId="20" xfId="0" applyFill="1" applyBorder="1"/>
    <xf numFmtId="0" fontId="0" fillId="10" borderId="16" xfId="0" applyFill="1" applyBorder="1"/>
    <xf numFmtId="0" fontId="17" fillId="3" borderId="0" xfId="0" applyFont="1" applyFill="1" applyAlignment="1">
      <alignment horizontal="center" vertical="center" wrapText="1"/>
    </xf>
    <xf numFmtId="0" fontId="21" fillId="3" borderId="0" xfId="0" applyFont="1" applyFill="1"/>
    <xf numFmtId="0" fontId="15" fillId="3" borderId="0" xfId="0" applyFont="1" applyFill="1"/>
    <xf numFmtId="0" fontId="20" fillId="0" borderId="14" xfId="0" applyFont="1" applyBorder="1" applyAlignment="1">
      <alignment horizontal="left" vertical="top" wrapText="1"/>
    </xf>
    <xf numFmtId="0" fontId="20" fillId="10" borderId="14" xfId="0" applyFont="1" applyFill="1" applyBorder="1" applyAlignment="1">
      <alignment horizontal="left" vertical="top" wrapText="1"/>
    </xf>
    <xf numFmtId="0" fontId="20" fillId="3" borderId="14" xfId="0" applyFont="1" applyFill="1" applyBorder="1" applyAlignment="1">
      <alignment horizontal="left" vertical="top" wrapText="1"/>
    </xf>
    <xf numFmtId="0" fontId="20" fillId="10" borderId="0" xfId="0" applyFont="1" applyFill="1" applyAlignment="1">
      <alignment vertical="top" wrapText="1"/>
    </xf>
    <xf numFmtId="0" fontId="20" fillId="3" borderId="17" xfId="0" applyFont="1" applyFill="1" applyBorder="1" applyAlignment="1">
      <alignment vertical="top" wrapText="1"/>
    </xf>
    <xf numFmtId="0" fontId="11" fillId="3" borderId="23" xfId="0" quotePrefix="1" applyFont="1" applyFill="1" applyBorder="1" applyAlignment="1">
      <alignment vertical="top" wrapText="1"/>
    </xf>
    <xf numFmtId="0" fontId="11" fillId="0" borderId="13" xfId="0" quotePrefix="1" applyFont="1" applyBorder="1" applyAlignment="1">
      <alignment horizontal="left" vertical="top" wrapText="1"/>
    </xf>
    <xf numFmtId="0" fontId="11" fillId="10" borderId="13" xfId="0" quotePrefix="1" applyFont="1" applyFill="1" applyBorder="1" applyAlignment="1">
      <alignment horizontal="left" vertical="top" wrapText="1"/>
    </xf>
    <xf numFmtId="0" fontId="20" fillId="7" borderId="23" xfId="0" applyFont="1" applyFill="1" applyBorder="1" applyAlignment="1">
      <alignment horizontal="left" vertical="top" wrapText="1"/>
    </xf>
    <xf numFmtId="0" fontId="11" fillId="10" borderId="15" xfId="0" quotePrefix="1" applyFont="1" applyFill="1" applyBorder="1" applyAlignment="1">
      <alignment horizontal="left" vertical="top" wrapText="1"/>
    </xf>
    <xf numFmtId="0" fontId="11" fillId="3" borderId="13" xfId="0" quotePrefix="1" applyFont="1" applyFill="1" applyBorder="1" applyAlignment="1">
      <alignment horizontal="left" vertical="top" wrapText="1"/>
    </xf>
    <xf numFmtId="0" fontId="20" fillId="0" borderId="24" xfId="0" applyFont="1" applyBorder="1" applyAlignment="1">
      <alignment horizontal="left" vertical="top" wrapText="1"/>
    </xf>
    <xf numFmtId="0" fontId="20" fillId="3" borderId="25" xfId="0" applyFont="1" applyFill="1" applyBorder="1" applyAlignment="1">
      <alignment vertical="center" wrapText="1"/>
    </xf>
    <xf numFmtId="0" fontId="20" fillId="10" borderId="19" xfId="0" applyFont="1" applyFill="1" applyBorder="1" applyAlignment="1">
      <alignment vertical="center" wrapText="1"/>
    </xf>
    <xf numFmtId="0" fontId="20" fillId="7" borderId="25" xfId="0" applyFont="1" applyFill="1" applyBorder="1" applyAlignment="1">
      <alignment vertical="center" wrapText="1"/>
    </xf>
    <xf numFmtId="0" fontId="20" fillId="3" borderId="19" xfId="0" applyFont="1" applyFill="1" applyBorder="1" applyAlignment="1">
      <alignment vertical="center" wrapText="1"/>
    </xf>
    <xf numFmtId="0" fontId="24" fillId="3" borderId="0" xfId="0" applyFont="1" applyFill="1"/>
    <xf numFmtId="0" fontId="25" fillId="3" borderId="0" xfId="0" applyFont="1" applyFill="1"/>
    <xf numFmtId="0" fontId="26" fillId="3" borderId="0" xfId="0" applyFont="1" applyFill="1"/>
    <xf numFmtId="0" fontId="11" fillId="3" borderId="24" xfId="0" quotePrefix="1" applyFont="1" applyFill="1" applyBorder="1" applyAlignment="1">
      <alignment horizontal="left" vertical="top" wrapText="1"/>
    </xf>
    <xf numFmtId="0" fontId="11" fillId="3" borderId="15" xfId="0" quotePrefix="1" applyFont="1" applyFill="1" applyBorder="1" applyAlignment="1">
      <alignment horizontal="left" vertical="top" wrapText="1"/>
    </xf>
    <xf numFmtId="0" fontId="17" fillId="12" borderId="10" xfId="0" applyFont="1" applyFill="1" applyBorder="1" applyAlignment="1">
      <alignment vertical="center" textRotation="90" wrapText="1"/>
    </xf>
    <xf numFmtId="0" fontId="17" fillId="12" borderId="0" xfId="0" applyFont="1" applyFill="1" applyAlignment="1">
      <alignment vertical="center" textRotation="90" wrapText="1"/>
    </xf>
    <xf numFmtId="0" fontId="31" fillId="0" borderId="0" xfId="0" applyFont="1" applyAlignment="1">
      <alignment horizontal="left" vertical="center" indent="1"/>
    </xf>
    <xf numFmtId="0" fontId="31" fillId="0" borderId="0" xfId="0" applyFont="1" applyAlignment="1">
      <alignment vertical="center"/>
    </xf>
    <xf numFmtId="0" fontId="2" fillId="0" borderId="6" xfId="0" applyFont="1" applyBorder="1" applyAlignment="1">
      <alignment vertical="top" wrapText="1"/>
    </xf>
    <xf numFmtId="0" fontId="17" fillId="5" borderId="1" xfId="0" applyFont="1" applyFill="1" applyBorder="1" applyAlignment="1">
      <alignment horizontal="center" vertical="center" wrapText="1"/>
    </xf>
    <xf numFmtId="0" fontId="32" fillId="0" borderId="1" xfId="0" quotePrefix="1" applyFont="1" applyBorder="1" applyAlignment="1">
      <alignment horizontal="left" vertical="top" wrapText="1"/>
    </xf>
    <xf numFmtId="0" fontId="28" fillId="0" borderId="1" xfId="0" applyFont="1" applyBorder="1" applyAlignment="1" applyProtection="1">
      <alignment horizontal="center" vertical="center" wrapText="1"/>
      <protection locked="0"/>
    </xf>
    <xf numFmtId="0" fontId="0" fillId="0" borderId="1" xfId="0" applyBorder="1" applyAlignment="1" applyProtection="1">
      <alignment wrapText="1"/>
      <protection locked="0"/>
    </xf>
    <xf numFmtId="0" fontId="0" fillId="10" borderId="1" xfId="0" applyFill="1" applyBorder="1" applyAlignment="1" applyProtection="1">
      <alignment wrapText="1"/>
      <protection locked="0"/>
    </xf>
    <xf numFmtId="0" fontId="2" fillId="0" borderId="1" xfId="0" applyFont="1" applyBorder="1" applyAlignment="1" applyProtection="1">
      <alignment wrapText="1"/>
      <protection locked="0"/>
    </xf>
    <xf numFmtId="0" fontId="2" fillId="10" borderId="1" xfId="0" applyFont="1" applyFill="1" applyBorder="1" applyAlignment="1" applyProtection="1">
      <alignment wrapText="1"/>
      <protection locked="0"/>
    </xf>
    <xf numFmtId="0" fontId="11" fillId="10" borderId="24" xfId="0" quotePrefix="1" applyFont="1" applyFill="1" applyBorder="1" applyAlignment="1">
      <alignment vertical="top" wrapText="1"/>
    </xf>
    <xf numFmtId="0" fontId="1" fillId="0" borderId="20" xfId="0" applyFont="1" applyBorder="1" applyAlignment="1" applyProtection="1">
      <alignment horizontal="center" vertical="center" wrapText="1"/>
      <protection locked="0"/>
    </xf>
    <xf numFmtId="0" fontId="2" fillId="3" borderId="1" xfId="0" applyFont="1" applyFill="1" applyBorder="1" applyAlignment="1" applyProtection="1">
      <alignment wrapText="1"/>
      <protection locked="0"/>
    </xf>
    <xf numFmtId="0" fontId="0" fillId="3" borderId="1" xfId="0" applyFill="1" applyBorder="1" applyAlignment="1" applyProtection="1">
      <alignment wrapText="1"/>
      <protection locked="0"/>
    </xf>
    <xf numFmtId="0" fontId="35" fillId="10" borderId="1" xfId="0" applyFont="1" applyFill="1" applyBorder="1" applyAlignment="1" applyProtection="1">
      <alignment wrapText="1"/>
      <protection locked="0"/>
    </xf>
    <xf numFmtId="0" fontId="11" fillId="10" borderId="1" xfId="0" applyFont="1" applyFill="1" applyBorder="1" applyAlignment="1" applyProtection="1">
      <alignment wrapText="1"/>
      <protection locked="0"/>
    </xf>
    <xf numFmtId="0" fontId="32" fillId="10" borderId="1" xfId="0" quotePrefix="1" applyFont="1" applyFill="1" applyBorder="1" applyAlignment="1">
      <alignment horizontal="left" vertical="top" wrapText="1"/>
    </xf>
    <xf numFmtId="0" fontId="32" fillId="3" borderId="1" xfId="0" quotePrefix="1" applyFont="1" applyFill="1" applyBorder="1" applyAlignment="1">
      <alignment horizontal="left" vertical="top" wrapText="1"/>
    </xf>
    <xf numFmtId="0" fontId="0" fillId="7" borderId="1" xfId="0" applyFill="1" applyBorder="1" applyAlignment="1" applyProtection="1">
      <alignment wrapText="1"/>
      <protection locked="0"/>
    </xf>
    <xf numFmtId="0" fontId="30" fillId="0" borderId="1" xfId="0" applyFont="1" applyBorder="1" applyAlignment="1" applyProtection="1">
      <alignment horizontal="center" vertical="center" wrapText="1"/>
      <protection locked="0"/>
    </xf>
    <xf numFmtId="0" fontId="29" fillId="5" borderId="1" xfId="0" applyFont="1" applyFill="1" applyBorder="1" applyAlignment="1">
      <alignment horizontal="center" vertical="center" wrapText="1"/>
    </xf>
    <xf numFmtId="0" fontId="0" fillId="3" borderId="1" xfId="0" applyFill="1" applyBorder="1"/>
    <xf numFmtId="0" fontId="17" fillId="8" borderId="24" xfId="0" applyFont="1" applyFill="1" applyBorder="1" applyAlignment="1">
      <alignment horizontal="center" vertical="center" wrapText="1"/>
    </xf>
    <xf numFmtId="0" fontId="29" fillId="9" borderId="1" xfId="0" applyFont="1" applyFill="1" applyBorder="1" applyAlignment="1">
      <alignment horizontal="center" vertical="center" wrapText="1"/>
    </xf>
    <xf numFmtId="0" fontId="18" fillId="9" borderId="1" xfId="0" applyFont="1" applyFill="1" applyBorder="1" applyAlignment="1">
      <alignment horizontal="center" vertical="center" wrapText="1"/>
    </xf>
    <xf numFmtId="0" fontId="20" fillId="0" borderId="16" xfId="0" applyFont="1" applyBorder="1" applyAlignment="1">
      <alignment horizontal="left" vertical="top" wrapText="1"/>
    </xf>
    <xf numFmtId="0" fontId="1" fillId="0" borderId="11" xfId="0" applyFont="1" applyBorder="1" applyAlignment="1" applyProtection="1">
      <alignment horizontal="center" vertical="center" wrapText="1"/>
      <protection locked="0"/>
    </xf>
    <xf numFmtId="0" fontId="17" fillId="8" borderId="25" xfId="0" applyFont="1" applyFill="1" applyBorder="1" applyAlignment="1">
      <alignment horizontal="center" vertical="center" wrapText="1"/>
    </xf>
    <xf numFmtId="0" fontId="0" fillId="3" borderId="1" xfId="0" applyFill="1" applyBorder="1" applyAlignment="1" applyProtection="1">
      <alignment vertical="top" wrapText="1"/>
      <protection locked="0"/>
    </xf>
    <xf numFmtId="0" fontId="11" fillId="7" borderId="1" xfId="0" quotePrefix="1" applyFont="1" applyFill="1" applyBorder="1" applyAlignment="1" applyProtection="1">
      <alignment vertical="center" wrapText="1"/>
      <protection locked="0"/>
    </xf>
    <xf numFmtId="0" fontId="20" fillId="10" borderId="16" xfId="0" applyFont="1" applyFill="1" applyBorder="1" applyAlignment="1">
      <alignment horizontal="left" vertical="top" wrapText="1"/>
    </xf>
    <xf numFmtId="0" fontId="11" fillId="10" borderId="20" xfId="0" quotePrefix="1" applyFont="1" applyFill="1" applyBorder="1" applyAlignment="1">
      <alignment horizontal="left" vertical="top" wrapText="1"/>
    </xf>
    <xf numFmtId="0" fontId="0" fillId="10" borderId="24" xfId="0" applyFill="1" applyBorder="1" applyAlignment="1" applyProtection="1">
      <alignment wrapText="1"/>
      <protection locked="0"/>
    </xf>
    <xf numFmtId="0" fontId="17" fillId="5" borderId="24" xfId="0" applyFont="1" applyFill="1" applyBorder="1" applyAlignment="1">
      <alignment horizontal="center" vertical="center" wrapText="1"/>
    </xf>
    <xf numFmtId="0" fontId="0" fillId="10" borderId="1" xfId="0" applyFill="1" applyBorder="1"/>
    <xf numFmtId="0" fontId="32" fillId="7" borderId="1" xfId="0" quotePrefix="1" applyFont="1" applyFill="1" applyBorder="1" applyAlignment="1">
      <alignment horizontal="left" vertical="top" wrapText="1"/>
    </xf>
    <xf numFmtId="0" fontId="39" fillId="3" borderId="0" xfId="0" applyFont="1" applyFill="1"/>
    <xf numFmtId="0" fontId="4" fillId="6" borderId="0" xfId="0" applyFont="1" applyFill="1" applyAlignment="1">
      <alignment vertical="center" wrapText="1"/>
    </xf>
    <xf numFmtId="0" fontId="4" fillId="6" borderId="18" xfId="0" applyFont="1" applyFill="1" applyBorder="1" applyAlignment="1">
      <alignment vertical="center" wrapText="1"/>
    </xf>
    <xf numFmtId="0" fontId="8" fillId="3" borderId="28" xfId="0" applyFont="1" applyFill="1" applyBorder="1" applyAlignment="1">
      <alignment vertical="top" wrapText="1"/>
    </xf>
    <xf numFmtId="0" fontId="8" fillId="3" borderId="29" xfId="0" applyFont="1" applyFill="1" applyBorder="1" applyAlignment="1">
      <alignment vertical="top" wrapText="1"/>
    </xf>
    <xf numFmtId="0" fontId="8" fillId="3" borderId="9" xfId="0" applyFont="1" applyFill="1" applyBorder="1" applyAlignment="1">
      <alignment vertical="top" wrapText="1"/>
    </xf>
    <xf numFmtId="0" fontId="8" fillId="3" borderId="30" xfId="0" applyFont="1" applyFill="1" applyBorder="1" applyAlignment="1">
      <alignment vertical="top" wrapText="1"/>
    </xf>
    <xf numFmtId="0" fontId="8" fillId="3" borderId="31" xfId="0" applyFont="1" applyFill="1" applyBorder="1" applyAlignment="1">
      <alignment vertical="top" wrapText="1"/>
    </xf>
    <xf numFmtId="0" fontId="18" fillId="0" borderId="0" xfId="0" applyFont="1" applyAlignment="1">
      <alignment vertical="center" wrapText="1"/>
    </xf>
    <xf numFmtId="0" fontId="18" fillId="9" borderId="8" xfId="0" applyFont="1" applyFill="1" applyBorder="1" applyAlignment="1">
      <alignment vertical="center" wrapText="1"/>
    </xf>
    <xf numFmtId="0" fontId="18" fillId="9" borderId="27" xfId="0" applyFont="1" applyFill="1" applyBorder="1" applyAlignment="1">
      <alignment vertical="center" wrapText="1"/>
    </xf>
    <xf numFmtId="0" fontId="0" fillId="3" borderId="29" xfId="0" applyFill="1" applyBorder="1" applyAlignment="1">
      <alignment horizontal="center" vertical="center"/>
    </xf>
    <xf numFmtId="0" fontId="20" fillId="10" borderId="16" xfId="0" applyFont="1" applyFill="1" applyBorder="1" applyAlignment="1">
      <alignment vertical="top" wrapText="1"/>
    </xf>
    <xf numFmtId="0" fontId="11" fillId="10" borderId="15" xfId="0" quotePrefix="1" applyFont="1" applyFill="1" applyBorder="1" applyAlignment="1">
      <alignment vertical="top" wrapText="1"/>
    </xf>
    <xf numFmtId="0" fontId="32" fillId="10" borderId="1" xfId="0" applyFont="1" applyFill="1" applyBorder="1" applyAlignment="1">
      <alignment horizontal="left" vertical="top" wrapText="1"/>
    </xf>
    <xf numFmtId="0" fontId="32" fillId="10" borderId="1" xfId="0" applyFont="1" applyFill="1" applyBorder="1" applyAlignment="1">
      <alignment vertical="top" wrapText="1"/>
    </xf>
    <xf numFmtId="0" fontId="32" fillId="3" borderId="1" xfId="0" applyFont="1" applyFill="1" applyBorder="1" applyAlignment="1">
      <alignment horizontal="left" vertical="top" wrapText="1"/>
    </xf>
    <xf numFmtId="0" fontId="32" fillId="0" borderId="1" xfId="0" applyFont="1" applyBorder="1" applyAlignment="1">
      <alignment horizontal="left" vertical="top" wrapText="1"/>
    </xf>
    <xf numFmtId="0" fontId="32" fillId="7" borderId="1" xfId="0" applyFont="1" applyFill="1" applyBorder="1" applyAlignment="1">
      <alignment horizontal="left" vertical="top" wrapText="1"/>
    </xf>
    <xf numFmtId="0" fontId="38" fillId="10" borderId="1" xfId="0" applyFont="1" applyFill="1" applyBorder="1" applyAlignment="1">
      <alignment horizontal="left" vertical="top" wrapText="1"/>
    </xf>
    <xf numFmtId="0" fontId="38" fillId="7" borderId="1" xfId="0" quotePrefix="1" applyFont="1" applyFill="1" applyBorder="1" applyAlignment="1">
      <alignment horizontal="left" vertical="top" wrapText="1"/>
    </xf>
    <xf numFmtId="0" fontId="38" fillId="0" borderId="1" xfId="0" applyFont="1" applyBorder="1" applyAlignment="1">
      <alignment horizontal="left" vertical="top" wrapText="1"/>
    </xf>
    <xf numFmtId="0" fontId="38" fillId="10" borderId="1" xfId="0" applyFont="1" applyFill="1" applyBorder="1" applyAlignment="1">
      <alignment vertical="top" wrapText="1"/>
    </xf>
    <xf numFmtId="0" fontId="38" fillId="0" borderId="1" xfId="0" applyFont="1" applyBorder="1" applyAlignment="1">
      <alignment vertical="top" wrapText="1"/>
    </xf>
    <xf numFmtId="0" fontId="38" fillId="3" borderId="1" xfId="0" quotePrefix="1" applyFont="1" applyFill="1" applyBorder="1" applyAlignment="1">
      <alignment vertical="top" wrapText="1"/>
    </xf>
    <xf numFmtId="0" fontId="38" fillId="10" borderId="1" xfId="0" quotePrefix="1" applyFont="1" applyFill="1" applyBorder="1" applyAlignment="1">
      <alignment vertical="top" wrapText="1"/>
    </xf>
    <xf numFmtId="0" fontId="38" fillId="10" borderId="1" xfId="0" quotePrefix="1" applyFont="1" applyFill="1" applyBorder="1" applyAlignment="1">
      <alignment horizontal="left" vertical="top" wrapText="1"/>
    </xf>
    <xf numFmtId="0" fontId="38" fillId="0" borderId="1" xfId="0" quotePrefix="1" applyFont="1" applyBorder="1" applyAlignment="1">
      <alignment horizontal="left" vertical="top" wrapText="1"/>
    </xf>
    <xf numFmtId="0" fontId="0" fillId="3" borderId="0" xfId="0" applyFill="1" applyAlignment="1">
      <alignment horizontal="left" vertical="top"/>
    </xf>
    <xf numFmtId="0" fontId="0" fillId="3" borderId="1" xfId="0" applyFill="1" applyBorder="1" applyAlignment="1" applyProtection="1">
      <alignment horizontal="left" vertical="top" wrapText="1"/>
      <protection locked="0"/>
    </xf>
    <xf numFmtId="0" fontId="0" fillId="0" borderId="0" xfId="0" applyAlignment="1">
      <alignment horizontal="left" vertical="top"/>
    </xf>
    <xf numFmtId="0" fontId="27" fillId="8" borderId="1" xfId="0" applyFont="1" applyFill="1" applyBorder="1" applyAlignment="1">
      <alignment horizontal="left" vertical="top" wrapText="1"/>
    </xf>
    <xf numFmtId="0" fontId="38" fillId="3" borderId="1" xfId="0" quotePrefix="1" applyFont="1" applyFill="1" applyBorder="1" applyAlignment="1">
      <alignment horizontal="left" vertical="top" wrapText="1"/>
    </xf>
    <xf numFmtId="0" fontId="38" fillId="7" borderId="1" xfId="0" applyFont="1" applyFill="1" applyBorder="1" applyAlignment="1">
      <alignment horizontal="left" vertical="top" wrapText="1"/>
    </xf>
    <xf numFmtId="0" fontId="38" fillId="3" borderId="1" xfId="0" applyFont="1" applyFill="1" applyBorder="1" applyAlignment="1">
      <alignment horizontal="left" vertical="top" wrapText="1"/>
    </xf>
    <xf numFmtId="0" fontId="38" fillId="3" borderId="1" xfId="0" applyFont="1" applyFill="1" applyBorder="1" applyAlignment="1">
      <alignment vertical="top" wrapText="1"/>
    </xf>
    <xf numFmtId="49" fontId="38" fillId="10" borderId="1" xfId="0" quotePrefix="1" applyNumberFormat="1" applyFont="1" applyFill="1" applyBorder="1" applyAlignment="1">
      <alignment horizontal="left" vertical="top" wrapText="1"/>
    </xf>
    <xf numFmtId="49" fontId="38" fillId="3" borderId="1" xfId="0" quotePrefix="1" applyNumberFormat="1" applyFont="1" applyFill="1" applyBorder="1" applyAlignment="1">
      <alignment horizontal="left" vertical="top" wrapText="1"/>
    </xf>
    <xf numFmtId="0" fontId="11" fillId="3" borderId="1" xfId="0" quotePrefix="1" applyFont="1" applyFill="1" applyBorder="1" applyAlignment="1" applyProtection="1">
      <alignment vertical="center" wrapText="1"/>
      <protection locked="0"/>
    </xf>
    <xf numFmtId="0" fontId="0" fillId="10" borderId="1" xfId="0" applyFill="1" applyBorder="1" applyAlignment="1" applyProtection="1">
      <alignment vertical="top" wrapText="1"/>
      <protection locked="0"/>
    </xf>
    <xf numFmtId="0" fontId="8" fillId="10" borderId="1" xfId="0" applyFont="1" applyFill="1" applyBorder="1" applyAlignment="1">
      <alignment vertical="top" wrapText="1"/>
    </xf>
    <xf numFmtId="0" fontId="12" fillId="0" borderId="0" xfId="0" applyFont="1" applyAlignment="1">
      <alignment horizontal="center" wrapText="1"/>
    </xf>
    <xf numFmtId="0" fontId="33" fillId="0" borderId="0" xfId="0" applyFont="1" applyAlignment="1">
      <alignment horizontal="center" wrapText="1"/>
    </xf>
    <xf numFmtId="0" fontId="13" fillId="0" borderId="1" xfId="0" applyFont="1" applyBorder="1" applyAlignment="1">
      <alignment horizontal="center"/>
    </xf>
    <xf numFmtId="0" fontId="36" fillId="9" borderId="1" xfId="0" applyFont="1" applyFill="1" applyBorder="1" applyAlignment="1">
      <alignment horizontal="left" vertical="top"/>
    </xf>
    <xf numFmtId="0" fontId="0" fillId="0" borderId="5" xfId="0" applyBorder="1" applyAlignment="1">
      <alignment horizontal="left"/>
    </xf>
    <xf numFmtId="0" fontId="0" fillId="0" borderId="6" xfId="0" applyBorder="1" applyAlignment="1">
      <alignment horizontal="left"/>
    </xf>
    <xf numFmtId="0" fontId="0" fillId="0" borderId="7" xfId="0" applyBorder="1" applyAlignment="1">
      <alignment horizontal="left"/>
    </xf>
    <xf numFmtId="0" fontId="37" fillId="9" borderId="1" xfId="0" applyFont="1" applyFill="1" applyBorder="1" applyAlignment="1">
      <alignment horizontal="left" vertical="top"/>
    </xf>
    <xf numFmtId="0" fontId="12" fillId="0" borderId="1" xfId="0" applyFont="1" applyBorder="1" applyAlignment="1">
      <alignment horizontal="center"/>
    </xf>
    <xf numFmtId="0" fontId="22" fillId="3" borderId="0" xfId="0" applyFont="1" applyFill="1" applyAlignment="1">
      <alignment horizontal="left" vertical="top" wrapText="1"/>
    </xf>
    <xf numFmtId="0" fontId="23" fillId="6" borderId="0" xfId="0" applyFont="1" applyFill="1" applyAlignment="1">
      <alignment horizontal="left" vertical="top" wrapText="1"/>
    </xf>
    <xf numFmtId="0" fontId="18" fillId="9" borderId="8" xfId="0" applyFont="1" applyFill="1" applyBorder="1" applyAlignment="1">
      <alignment horizontal="left" vertical="center" wrapText="1"/>
    </xf>
    <xf numFmtId="0" fontId="18" fillId="9" borderId="26" xfId="0" applyFont="1" applyFill="1" applyBorder="1" applyAlignment="1">
      <alignment horizontal="left" vertical="center" wrapText="1"/>
    </xf>
    <xf numFmtId="0" fontId="18" fillId="9" borderId="27" xfId="0" applyFont="1" applyFill="1" applyBorder="1" applyAlignment="1">
      <alignment horizontal="left" vertical="center" wrapText="1"/>
    </xf>
    <xf numFmtId="0" fontId="0" fillId="3" borderId="0" xfId="0" applyFill="1" applyAlignment="1">
      <alignment horizontal="center"/>
    </xf>
    <xf numFmtId="0" fontId="0" fillId="3" borderId="12" xfId="0" applyFill="1" applyBorder="1" applyAlignment="1">
      <alignment horizontal="center"/>
    </xf>
    <xf numFmtId="0" fontId="4" fillId="6" borderId="0" xfId="0" applyFont="1" applyFill="1" applyAlignment="1">
      <alignment horizontal="left" vertical="center" wrapText="1"/>
    </xf>
    <xf numFmtId="0" fontId="18" fillId="9" borderId="5" xfId="0" applyFont="1" applyFill="1" applyBorder="1" applyAlignment="1">
      <alignment horizontal="left" vertical="center" wrapText="1"/>
    </xf>
    <xf numFmtId="0" fontId="34" fillId="6" borderId="0" xfId="0" applyFont="1" applyFill="1" applyAlignment="1">
      <alignment horizontal="left" vertical="top" wrapText="1"/>
    </xf>
    <xf numFmtId="0" fontId="2" fillId="3" borderId="22" xfId="0" applyFont="1" applyFill="1" applyBorder="1" applyAlignment="1">
      <alignment horizontal="center" vertical="top" wrapText="1"/>
    </xf>
    <xf numFmtId="0" fontId="2" fillId="3" borderId="12" xfId="0" applyFont="1" applyFill="1" applyBorder="1" applyAlignment="1">
      <alignment horizontal="center" vertical="top" wrapText="1"/>
    </xf>
    <xf numFmtId="0" fontId="4" fillId="6" borderId="18" xfId="0" applyFont="1" applyFill="1" applyBorder="1" applyAlignment="1">
      <alignment horizontal="left" vertical="center" wrapText="1"/>
    </xf>
    <xf numFmtId="0" fontId="14" fillId="9" borderId="12" xfId="0" applyFont="1" applyFill="1" applyBorder="1" applyAlignment="1">
      <alignment horizontal="center" wrapText="1"/>
    </xf>
    <xf numFmtId="0" fontId="9" fillId="9" borderId="12" xfId="0" applyFont="1" applyFill="1" applyBorder="1" applyAlignment="1">
      <alignment horizontal="center" wrapText="1"/>
    </xf>
    <xf numFmtId="0" fontId="0" fillId="12" borderId="1" xfId="0" applyFill="1" applyBorder="1" applyAlignment="1">
      <alignment horizontal="center"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10" fontId="0" fillId="0" borderId="2" xfId="0" applyNumberFormat="1" applyBorder="1" applyAlignment="1">
      <alignment horizontal="center"/>
    </xf>
    <xf numFmtId="10" fontId="0" fillId="0" borderId="3" xfId="0" applyNumberFormat="1" applyBorder="1" applyAlignment="1">
      <alignment horizontal="center"/>
    </xf>
    <xf numFmtId="10" fontId="0" fillId="0" borderId="4" xfId="0" applyNumberFormat="1" applyBorder="1" applyAlignment="1">
      <alignment horizontal="center"/>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10" fontId="0" fillId="0" borderId="1" xfId="0" applyNumberFormat="1" applyBorder="1" applyAlignment="1">
      <alignment horizontal="center"/>
    </xf>
    <xf numFmtId="0" fontId="0" fillId="0" borderId="0" xfId="0" applyAlignment="1">
      <alignment horizontal="center"/>
    </xf>
    <xf numFmtId="10" fontId="0" fillId="0" borderId="0" xfId="0" applyNumberFormat="1" applyAlignment="1">
      <alignment horizontal="center"/>
    </xf>
    <xf numFmtId="0" fontId="0" fillId="11" borderId="2" xfId="0" applyFill="1" applyBorder="1" applyAlignment="1">
      <alignment horizontal="center" wrapText="1"/>
    </xf>
    <xf numFmtId="0" fontId="0" fillId="11" borderId="3" xfId="0" applyFill="1" applyBorder="1" applyAlignment="1">
      <alignment horizontal="center" wrapText="1"/>
    </xf>
    <xf numFmtId="0" fontId="0" fillId="11" borderId="4" xfId="0" applyFill="1" applyBorder="1" applyAlignment="1">
      <alignment horizontal="center" wrapText="1"/>
    </xf>
    <xf numFmtId="0" fontId="0" fillId="0" borderId="1" xfId="0" applyBorder="1" applyAlignment="1">
      <alignment horizontal="center" wrapText="1"/>
    </xf>
    <xf numFmtId="0" fontId="9" fillId="15" borderId="1" xfId="0" applyFont="1" applyFill="1" applyBorder="1" applyAlignment="1">
      <alignment horizontal="center" wrapText="1"/>
    </xf>
    <xf numFmtId="0" fontId="0" fillId="4" borderId="1" xfId="0" applyFill="1" applyBorder="1" applyAlignment="1">
      <alignment horizontal="center" wrapText="1"/>
    </xf>
    <xf numFmtId="0" fontId="0" fillId="11" borderId="1" xfId="0" applyFill="1" applyBorder="1" applyAlignment="1">
      <alignment horizontal="center" wrapText="1"/>
    </xf>
    <xf numFmtId="0" fontId="9" fillId="14" borderId="1" xfId="0" applyFont="1" applyFill="1" applyBorder="1" applyAlignment="1">
      <alignment horizontal="center" wrapText="1"/>
    </xf>
    <xf numFmtId="0" fontId="9" fillId="13" borderId="1" xfId="0" applyFont="1" applyFill="1" applyBorder="1" applyAlignment="1">
      <alignment horizontal="center" wrapText="1"/>
    </xf>
  </cellXfs>
  <cellStyles count="1">
    <cellStyle name="Normal" xfId="0" builtinId="0"/>
  </cellStyles>
  <dxfs count="83">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D9FECA"/>
        </patternFill>
      </fill>
    </dxf>
    <dxf>
      <fill>
        <patternFill>
          <bgColor rgb="FFDAFEFE"/>
        </patternFill>
      </fill>
    </dxf>
    <dxf>
      <fill>
        <patternFill>
          <bgColor theme="9" tint="0.79998168889431442"/>
        </patternFill>
      </fill>
    </dxf>
    <dxf>
      <fill>
        <patternFill>
          <bgColor theme="0" tint="-0.14996795556505021"/>
        </patternFill>
      </fill>
    </dxf>
    <dxf>
      <fill>
        <patternFill>
          <bgColor rgb="FFF2D7FD"/>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FF0000"/>
        </patternFill>
      </fill>
    </dxf>
    <dxf>
      <fill>
        <patternFill>
          <bgColor rgb="FFFFC000"/>
        </patternFill>
      </fill>
    </dxf>
    <dxf>
      <fill>
        <patternFill>
          <bgColor rgb="FF00B050"/>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s>
  <tableStyles count="0" defaultTableStyle="TableStyleMedium2" defaultPivotStyle="PivotStyleLight16"/>
  <colors>
    <mruColors>
      <color rgb="FF005EB9"/>
      <color rgb="FFBF2B9F"/>
      <color rgb="FF3FE5E9"/>
      <color rgb="FF009539"/>
      <color rgb="FFE42A40"/>
      <color rgb="FF768592"/>
      <color rgb="FF002F86"/>
      <color rgb="FF330072"/>
      <color rgb="FF00A499"/>
      <color rgb="FFED8B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theme" Target="theme/theme1.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 Target="richData/rdrichvalue.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solidFill>
                  <a:sysClr val="windowText" lastClr="000000"/>
                </a:solidFill>
                <a:latin typeface="Arial" panose="020B0604020202020204" pitchFamily="34" charset="0"/>
                <a:cs typeface="Arial" panose="020B0604020202020204" pitchFamily="34" charset="0"/>
              </a:rPr>
              <a:t>Overarching Element </a:t>
            </a:r>
            <a:r>
              <a:rPr lang="en-GB" baseline="0">
                <a:solidFill>
                  <a:sysClr val="windowText" lastClr="000000"/>
                </a:solidFill>
                <a:latin typeface="Arial" panose="020B0604020202020204" pitchFamily="34" charset="0"/>
                <a:cs typeface="Arial" panose="020B0604020202020204" pitchFamily="34" charset="0"/>
              </a:rPr>
              <a:t>Score</a:t>
            </a:r>
            <a:endParaRPr lang="en-GB">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GB"/>
        </a:p>
      </c:txPr>
    </c:title>
    <c:autoTitleDeleted val="0"/>
    <c:plotArea>
      <c:layout/>
      <c:barChart>
        <c:barDir val="col"/>
        <c:grouping val="clustered"/>
        <c:varyColors val="0"/>
        <c:ser>
          <c:idx val="0"/>
          <c:order val="0"/>
          <c:spPr>
            <a:solidFill>
              <a:srgbClr val="005EB9"/>
            </a:solidFill>
            <a:ln>
              <a:noFill/>
            </a:ln>
            <a:effectLst/>
          </c:spPr>
          <c:invertIfNegative val="0"/>
          <c:dPt>
            <c:idx val="0"/>
            <c:invertIfNegative val="0"/>
            <c:bubble3D val="0"/>
            <c:spPr>
              <a:solidFill>
                <a:srgbClr val="FFC000"/>
              </a:solidFill>
              <a:ln>
                <a:solidFill>
                  <a:srgbClr val="FFC000"/>
                </a:solidFill>
              </a:ln>
              <a:effectLst/>
            </c:spPr>
            <c:extLst>
              <c:ext xmlns:c16="http://schemas.microsoft.com/office/drawing/2014/chart" uri="{C3380CC4-5D6E-409C-BE32-E72D297353CC}">
                <c16:uniqueId val="{00000002-A148-4CB4-A49E-9966052BD571}"/>
              </c:ext>
            </c:extLst>
          </c:dPt>
          <c:dPt>
            <c:idx val="1"/>
            <c:invertIfNegative val="0"/>
            <c:bubble3D val="0"/>
            <c:spPr>
              <a:solidFill>
                <a:schemeClr val="accent4">
                  <a:lumMod val="75000"/>
                </a:schemeClr>
              </a:solidFill>
              <a:ln>
                <a:solidFill>
                  <a:schemeClr val="accent4">
                    <a:lumMod val="75000"/>
                  </a:schemeClr>
                </a:solidFill>
              </a:ln>
              <a:effectLst/>
            </c:spPr>
            <c:extLst>
              <c:ext xmlns:c16="http://schemas.microsoft.com/office/drawing/2014/chart" uri="{C3380CC4-5D6E-409C-BE32-E72D297353CC}">
                <c16:uniqueId val="{00000003-A148-4CB4-A49E-9966052BD571}"/>
              </c:ext>
            </c:extLst>
          </c:dPt>
          <c:dPt>
            <c:idx val="2"/>
            <c:invertIfNegative val="0"/>
            <c:bubble3D val="0"/>
            <c:spPr>
              <a:solidFill>
                <a:srgbClr val="E42A40"/>
              </a:solidFill>
              <a:ln>
                <a:solidFill>
                  <a:srgbClr val="E42A40"/>
                </a:solidFill>
              </a:ln>
              <a:effectLst/>
            </c:spPr>
            <c:extLst>
              <c:ext xmlns:c16="http://schemas.microsoft.com/office/drawing/2014/chart" uri="{C3380CC4-5D6E-409C-BE32-E72D297353CC}">
                <c16:uniqueId val="{00000004-A148-4CB4-A49E-9966052BD571}"/>
              </c:ext>
            </c:extLst>
          </c:dPt>
          <c:dPt>
            <c:idx val="3"/>
            <c:invertIfNegative val="0"/>
            <c:bubble3D val="0"/>
            <c:spPr>
              <a:solidFill>
                <a:srgbClr val="009539"/>
              </a:solidFill>
              <a:ln>
                <a:solidFill>
                  <a:srgbClr val="009539"/>
                </a:solidFill>
              </a:ln>
              <a:effectLst/>
            </c:spPr>
            <c:extLst>
              <c:ext xmlns:c16="http://schemas.microsoft.com/office/drawing/2014/chart" uri="{C3380CC4-5D6E-409C-BE32-E72D297353CC}">
                <c16:uniqueId val="{00000005-A148-4CB4-A49E-9966052BD571}"/>
              </c:ext>
            </c:extLst>
          </c:dPt>
          <c:dPt>
            <c:idx val="4"/>
            <c:invertIfNegative val="0"/>
            <c:bubble3D val="0"/>
            <c:spPr>
              <a:solidFill>
                <a:srgbClr val="005EB9"/>
              </a:solidFill>
              <a:ln>
                <a:solidFill>
                  <a:srgbClr val="005EB9"/>
                </a:solidFill>
              </a:ln>
              <a:effectLst/>
            </c:spPr>
            <c:extLst>
              <c:ext xmlns:c16="http://schemas.microsoft.com/office/drawing/2014/chart" uri="{C3380CC4-5D6E-409C-BE32-E72D297353CC}">
                <c16:uniqueId val="{00000006-A148-4CB4-A49E-9966052BD571}"/>
              </c:ext>
            </c:extLst>
          </c:dPt>
          <c:dPt>
            <c:idx val="5"/>
            <c:invertIfNegative val="0"/>
            <c:bubble3D val="0"/>
            <c:spPr>
              <a:solidFill>
                <a:srgbClr val="BF2B9F"/>
              </a:solidFill>
              <a:ln>
                <a:solidFill>
                  <a:srgbClr val="BF2B9F"/>
                </a:solidFill>
              </a:ln>
              <a:effectLst/>
            </c:spPr>
            <c:extLst>
              <c:ext xmlns:c16="http://schemas.microsoft.com/office/drawing/2014/chart" uri="{C3380CC4-5D6E-409C-BE32-E72D297353CC}">
                <c16:uniqueId val="{00000007-A148-4CB4-A49E-9966052BD571}"/>
              </c:ext>
            </c:extLst>
          </c:dPt>
          <c:dPt>
            <c:idx val="6"/>
            <c:invertIfNegative val="0"/>
            <c:bubble3D val="0"/>
            <c:spPr>
              <a:solidFill>
                <a:srgbClr val="3FE5E9"/>
              </a:solidFill>
              <a:ln>
                <a:solidFill>
                  <a:srgbClr val="3FE5E9"/>
                </a:solidFill>
              </a:ln>
              <a:effectLst/>
            </c:spPr>
            <c:extLst>
              <c:ext xmlns:c16="http://schemas.microsoft.com/office/drawing/2014/chart" uri="{C3380CC4-5D6E-409C-BE32-E72D297353CC}">
                <c16:uniqueId val="{0000000D-2B25-4F42-8803-B15497059457}"/>
              </c:ext>
            </c:extLst>
          </c:dPt>
          <c:cat>
            <c:strRef>
              <c:f>'Data and Calculations'!$L$3:$L$9</c:f>
              <c:strCache>
                <c:ptCount val="7"/>
                <c:pt idx="0">
                  <c:v>We are compassionate and inclusive</c:v>
                </c:pt>
                <c:pt idx="1">
                  <c:v>We each have a voice that counts</c:v>
                </c:pt>
                <c:pt idx="2">
                  <c:v>We are safe and healthy</c:v>
                </c:pt>
                <c:pt idx="3">
                  <c:v>We are recognised and rewarded</c:v>
                </c:pt>
                <c:pt idx="4">
                  <c:v>We are always learning</c:v>
                </c:pt>
                <c:pt idx="5">
                  <c:v>We work flexibly</c:v>
                </c:pt>
                <c:pt idx="6">
                  <c:v>We are a team</c:v>
                </c:pt>
              </c:strCache>
            </c:strRef>
          </c:cat>
          <c:val>
            <c:numRef>
              <c:f>'Data and Calculations'!$N$3:$N$9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A148-4CB4-A49E-9966052BD571}"/>
            </c:ext>
          </c:extLst>
        </c:ser>
        <c:dLbls>
          <c:showLegendKey val="0"/>
          <c:showVal val="0"/>
          <c:showCatName val="0"/>
          <c:showSerName val="0"/>
          <c:showPercent val="0"/>
          <c:showBubbleSize val="0"/>
        </c:dLbls>
        <c:gapWidth val="219"/>
        <c:overlap val="-27"/>
        <c:axId val="58485600"/>
        <c:axId val="302858432"/>
      </c:barChart>
      <c:catAx>
        <c:axId val="58485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02858432"/>
        <c:crosses val="autoZero"/>
        <c:auto val="1"/>
        <c:lblAlgn val="ctr"/>
        <c:lblOffset val="100"/>
        <c:noMultiLvlLbl val="0"/>
      </c:catAx>
      <c:valAx>
        <c:axId val="3028584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n-US"/>
          </a:p>
        </c:txPr>
        <c:crossAx val="5848560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20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https://www.england.nhs.uk/looking-after-our-people/the-programme-and-resources/we-are-a-team/" TargetMode="External"/><Relationship Id="rId1" Type="http://schemas.openxmlformats.org/officeDocument/2006/relationships/hyperlink" Target="https://www.england.nhs.uk/looking-after-our-people/the-programme-and-resources/we-are-compassionate-and-inclusive/"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www.england.nhs.uk/nhs-people-pulse/" TargetMode="External"/><Relationship Id="rId7" Type="http://schemas.openxmlformats.org/officeDocument/2006/relationships/hyperlink" Target="https://www.england.nhs.uk/patient-safety/framework-for-involving-patients-in-patient-safety/" TargetMode="External"/><Relationship Id="rId2" Type="http://schemas.openxmlformats.org/officeDocument/2006/relationships/hyperlink" Target="https://www.england.nhs.uk/applications/model-hospital/" TargetMode="External"/><Relationship Id="rId1" Type="http://schemas.openxmlformats.org/officeDocument/2006/relationships/hyperlink" Target="https://tedtool.co.uk/about" TargetMode="External"/><Relationship Id="rId6" Type="http://schemas.openxmlformats.org/officeDocument/2006/relationships/hyperlink" Target="https://www.england.nhs.uk/patient-safety/incident-response-framework/" TargetMode="External"/><Relationship Id="rId5" Type="http://schemas.openxmlformats.org/officeDocument/2006/relationships/hyperlink" Target="https://www.england.nhs.uk/fft/nqps/" TargetMode="External"/><Relationship Id="rId4" Type="http://schemas.openxmlformats.org/officeDocument/2006/relationships/hyperlink" Target="https://www.england.nhs.uk/statistics/statistical-work-areas/nhs-staff-survey-in-england/" TargetMode="External"/></Relationships>
</file>

<file path=xl/drawings/_rels/drawing6.xml.rels><?xml version="1.0" encoding="UTF-8" standalone="yes"?>
<Relationships xmlns="http://schemas.openxmlformats.org/package/2006/relationships"><Relationship Id="rId2" Type="http://schemas.openxmlformats.org/officeDocument/2006/relationships/hyperlink" Target="https://www.england.nhs.uk/ournhspeople/online-version/lfaop/our-nhs-people-promise/the-promise/#:~:text=to%20the%20top-,We%20are%20recognised%20and%20rewarded,fair%20salary%20for%20our%20contribution." TargetMode="External"/><Relationship Id="rId1" Type="http://schemas.openxmlformats.org/officeDocument/2006/relationships/hyperlink" Target="https://www.nhsemployers.org/pensions" TargetMode="External"/></Relationships>
</file>

<file path=xl/drawings/_rels/drawing7.xml.rels><?xml version="1.0" encoding="UTF-8" standalone="yes"?>
<Relationships xmlns="http://schemas.openxmlformats.org/package/2006/relationships"><Relationship Id="rId2" Type="http://schemas.openxmlformats.org/officeDocument/2006/relationships/hyperlink" Target="https://www.leadershipacademy.nhs.uk/scope-for-growth-career-conversations/scope-for-growth-career-conversation-resources/scope-for-growth-model-old/" TargetMode="External"/><Relationship Id="rId1" Type="http://schemas.openxmlformats.org/officeDocument/2006/relationships/hyperlink" Target="https://learninghub.leadershipacademy.nhs.uk/all-bitesize/" TargetMode="External"/></Relationships>
</file>

<file path=xl/drawings/drawing1.xml><?xml version="1.0" encoding="utf-8"?>
<xdr:wsDr xmlns:xdr="http://schemas.openxmlformats.org/drawingml/2006/spreadsheetDrawing" xmlns:a="http://schemas.openxmlformats.org/drawingml/2006/main">
  <xdr:twoCellAnchor editAs="oneCell">
    <xdr:from>
      <xdr:col>16</xdr:col>
      <xdr:colOff>495300</xdr:colOff>
      <xdr:row>22</xdr:row>
      <xdr:rowOff>52448</xdr:rowOff>
    </xdr:from>
    <xdr:to>
      <xdr:col>39</xdr:col>
      <xdr:colOff>199390</xdr:colOff>
      <xdr:row>22</xdr:row>
      <xdr:rowOff>134982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V="1">
          <a:off x="10248900" y="4548248"/>
          <a:ext cx="13735050" cy="86344"/>
        </a:xfrm>
        <a:prstGeom prst="rect">
          <a:avLst/>
        </a:prstGeom>
      </xdr:spPr>
    </xdr:pic>
    <xdr:clientData/>
  </xdr:twoCellAnchor>
  <xdr:twoCellAnchor editAs="oneCell">
    <xdr:from>
      <xdr:col>16</xdr:col>
      <xdr:colOff>463550</xdr:colOff>
      <xdr:row>74</xdr:row>
      <xdr:rowOff>160398</xdr:rowOff>
    </xdr:from>
    <xdr:to>
      <xdr:col>39</xdr:col>
      <xdr:colOff>173990</xdr:colOff>
      <xdr:row>75</xdr:row>
      <xdr:rowOff>60053</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V="1">
          <a:off x="10217150" y="14562198"/>
          <a:ext cx="13735050" cy="86344"/>
        </a:xfrm>
        <a:prstGeom prst="rect">
          <a:avLst/>
        </a:prstGeom>
      </xdr:spPr>
    </xdr:pic>
    <xdr:clientData/>
  </xdr:twoCellAnchor>
  <xdr:twoCellAnchor>
    <xdr:from>
      <xdr:col>25</xdr:col>
      <xdr:colOff>228600</xdr:colOff>
      <xdr:row>11</xdr:row>
      <xdr:rowOff>95250</xdr:rowOff>
    </xdr:from>
    <xdr:to>
      <xdr:col>43</xdr:col>
      <xdr:colOff>511176</xdr:colOff>
      <xdr:row>81</xdr:row>
      <xdr:rowOff>31751</xdr:rowOff>
    </xdr:to>
    <xdr:sp macro="" textlink="">
      <xdr:nvSpPr>
        <xdr:cNvPr id="20" name="Rectangle 19">
          <a:extLst>
            <a:ext uri="{FF2B5EF4-FFF2-40B4-BE49-F238E27FC236}">
              <a16:creationId xmlns:a16="http://schemas.microsoft.com/office/drawing/2014/main" id="{193D8CC2-253D-49F3-A05E-188C04FC0376}"/>
            </a:ext>
          </a:extLst>
        </xdr:cNvPr>
        <xdr:cNvSpPr/>
      </xdr:nvSpPr>
      <xdr:spPr>
        <a:xfrm>
          <a:off x="13525500" y="457200"/>
          <a:ext cx="10912476" cy="10604501"/>
        </a:xfrm>
        <a:prstGeom prst="rect">
          <a:avLst/>
        </a:prstGeom>
        <a:solidFill>
          <a:srgbClr val="005E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26</xdr:col>
      <xdr:colOff>73025</xdr:colOff>
      <xdr:row>12</xdr:row>
      <xdr:rowOff>26458</xdr:rowOff>
    </xdr:from>
    <xdr:ext cx="10287000" cy="10485968"/>
    <xdr:sp macro="" textlink="">
      <xdr:nvSpPr>
        <xdr:cNvPr id="21" name="TextBox 20">
          <a:extLst>
            <a:ext uri="{FF2B5EF4-FFF2-40B4-BE49-F238E27FC236}">
              <a16:creationId xmlns:a16="http://schemas.microsoft.com/office/drawing/2014/main" id="{97F6EA2C-9D6E-4007-8DA7-50C7FB288EFD}"/>
            </a:ext>
          </a:extLst>
        </xdr:cNvPr>
        <xdr:cNvSpPr txBox="1"/>
      </xdr:nvSpPr>
      <xdr:spPr>
        <a:xfrm>
          <a:off x="13960475" y="540808"/>
          <a:ext cx="10287000" cy="104859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chorCtr="0">
          <a:noAutofit/>
        </a:bodyPr>
        <a:lstStyle/>
        <a:p>
          <a:r>
            <a:rPr lang="en-GB" sz="1800" b="1">
              <a:solidFill>
                <a:schemeClr val="bg1"/>
              </a:solidFill>
              <a:effectLst/>
              <a:latin typeface="Arial" panose="020B0604020202020204" pitchFamily="34" charset="0"/>
              <a:ea typeface="+mn-ea"/>
              <a:cs typeface="Arial" panose="020B0604020202020204" pitchFamily="34" charset="0"/>
            </a:rPr>
            <a:t>Staff Experience Assessment Tool</a:t>
          </a:r>
        </a:p>
        <a:p>
          <a:r>
            <a:rPr lang="en-GB" sz="1200" b="0">
              <a:solidFill>
                <a:schemeClr val="bg1"/>
              </a:solidFill>
              <a:effectLst/>
              <a:latin typeface="Arial" panose="020B0604020202020204" pitchFamily="34" charset="0"/>
              <a:ea typeface="+mn-ea"/>
              <a:cs typeface="Arial" panose="020B0604020202020204" pitchFamily="34" charset="0"/>
            </a:rPr>
            <a:t>Developed in collaboration with the Nursing and Midwifery Directorate, the National Retention Programme in NHS England and numerous subject matter experts, this tool helps organisations to undertake an</a:t>
          </a:r>
          <a:r>
            <a:rPr lang="en-GB" sz="1200" b="0" baseline="0">
              <a:solidFill>
                <a:schemeClr val="bg1"/>
              </a:solidFill>
              <a:effectLst/>
              <a:latin typeface="Arial" panose="020B0604020202020204" pitchFamily="34" charset="0"/>
              <a:ea typeface="+mn-ea"/>
              <a:cs typeface="Arial" panose="020B0604020202020204" pitchFamily="34" charset="0"/>
            </a:rPr>
            <a:t> </a:t>
          </a:r>
          <a:r>
            <a:rPr lang="en-GB" sz="1200" b="0">
              <a:solidFill>
                <a:schemeClr val="bg1"/>
              </a:solidFill>
              <a:effectLst/>
              <a:latin typeface="Arial" panose="020B0604020202020204" pitchFamily="34" charset="0"/>
              <a:ea typeface="+mn-ea"/>
              <a:cs typeface="Arial" panose="020B0604020202020204" pitchFamily="34" charset="0"/>
            </a:rPr>
            <a:t>assessment to evaluate themselves against the seven elements of the NHS People Promise, along with key elements that support staff in delivering high quality care, enhancing job satisfaction, and improving staff</a:t>
          </a:r>
          <a:r>
            <a:rPr lang="en-GB" sz="1200" b="0" baseline="0">
              <a:solidFill>
                <a:schemeClr val="bg1"/>
              </a:solidFill>
              <a:effectLst/>
              <a:latin typeface="Arial" panose="020B0604020202020204" pitchFamily="34" charset="0"/>
              <a:ea typeface="+mn-ea"/>
              <a:cs typeface="Arial" panose="020B0604020202020204" pitchFamily="34" charset="0"/>
            </a:rPr>
            <a:t> experience and retention</a:t>
          </a:r>
          <a:r>
            <a:rPr lang="en-GB" sz="1200" b="0">
              <a:solidFill>
                <a:schemeClr val="bg1"/>
              </a:solidFill>
              <a:effectLst/>
              <a:latin typeface="Arial" panose="020B0604020202020204" pitchFamily="34" charset="0"/>
              <a:ea typeface="+mn-ea"/>
              <a:cs typeface="Arial" panose="020B0604020202020204" pitchFamily="34" charset="0"/>
            </a:rPr>
            <a:t>. </a:t>
          </a:r>
        </a:p>
        <a:p>
          <a:endParaRPr lang="en-GB" sz="1200" b="0">
            <a:solidFill>
              <a:schemeClr val="bg1"/>
            </a:solidFill>
            <a:effectLst/>
            <a:latin typeface="Arial" panose="020B0604020202020204" pitchFamily="34" charset="0"/>
            <a:ea typeface="+mn-ea"/>
            <a:cs typeface="Arial" panose="020B0604020202020204" pitchFamily="34" charset="0"/>
          </a:endParaRPr>
        </a:p>
        <a:p>
          <a:r>
            <a:rPr lang="en-GB" sz="1200" b="0">
              <a:solidFill>
                <a:schemeClr val="bg1"/>
              </a:solidFill>
              <a:effectLst/>
              <a:latin typeface="Arial" panose="020B0604020202020204" pitchFamily="34" charset="0"/>
              <a:ea typeface="+mn-ea"/>
              <a:cs typeface="Arial" panose="020B0604020202020204" pitchFamily="34" charset="0"/>
            </a:rPr>
            <a:t>This tool guides users through each of the People Promise themes via dedicated tabs. As sections are completed, the dashboard auto-populates to provide a summary of strengths and areas for development. This tool can be used both retrospectively - to reflect on progress – and prospectively – to identify gaps and plan future improvements. Organisations are encouraged to use the insights gathered from the dashboard to develop and implement evidence-based staff</a:t>
          </a:r>
          <a:r>
            <a:rPr lang="en-GB" sz="1200" b="0" baseline="0">
              <a:solidFill>
                <a:schemeClr val="bg1"/>
              </a:solidFill>
              <a:effectLst/>
              <a:latin typeface="Arial" panose="020B0604020202020204" pitchFamily="34" charset="0"/>
              <a:ea typeface="+mn-ea"/>
              <a:cs typeface="Arial" panose="020B0604020202020204" pitchFamily="34" charset="0"/>
            </a:rPr>
            <a:t> experience</a:t>
          </a:r>
          <a:r>
            <a:rPr lang="en-GB" sz="1200" b="0">
              <a:solidFill>
                <a:schemeClr val="bg1"/>
              </a:solidFill>
              <a:effectLst/>
              <a:latin typeface="Arial" panose="020B0604020202020204" pitchFamily="34" charset="0"/>
              <a:ea typeface="+mn-ea"/>
              <a:cs typeface="Arial" panose="020B0604020202020204" pitchFamily="34" charset="0"/>
            </a:rPr>
            <a:t> improvement plans locally.</a:t>
          </a:r>
        </a:p>
        <a:p>
          <a:endParaRPr lang="en-GB" sz="1800" b="0">
            <a:solidFill>
              <a:schemeClr val="bg1"/>
            </a:solidFill>
            <a:effectLst/>
            <a:latin typeface="Arial" panose="020B0604020202020204" pitchFamily="34" charset="0"/>
            <a:ea typeface="+mn-ea"/>
            <a:cs typeface="Arial" panose="020B0604020202020204" pitchFamily="34" charset="0"/>
          </a:endParaRPr>
        </a:p>
        <a:p>
          <a:r>
            <a:rPr lang="en-GB" sz="1800" b="1">
              <a:solidFill>
                <a:schemeClr val="bg1"/>
              </a:solidFill>
              <a:effectLst/>
              <a:latin typeface="Arial" panose="020B0604020202020204" pitchFamily="34" charset="0"/>
              <a:ea typeface="+mn-ea"/>
              <a:cs typeface="Arial" panose="020B0604020202020204" pitchFamily="34" charset="0"/>
            </a:rPr>
            <a:t>Who Should Use the Staff</a:t>
          </a:r>
          <a:r>
            <a:rPr lang="en-GB" sz="1800" b="1" baseline="0">
              <a:solidFill>
                <a:schemeClr val="bg1"/>
              </a:solidFill>
              <a:effectLst/>
              <a:latin typeface="Arial" panose="020B0604020202020204" pitchFamily="34" charset="0"/>
              <a:ea typeface="+mn-ea"/>
              <a:cs typeface="Arial" panose="020B0604020202020204" pitchFamily="34" charset="0"/>
            </a:rPr>
            <a:t> Experience</a:t>
          </a:r>
          <a:r>
            <a:rPr lang="en-GB" sz="1800" b="1">
              <a:solidFill>
                <a:schemeClr val="bg1"/>
              </a:solidFill>
              <a:effectLst/>
              <a:latin typeface="Arial" panose="020B0604020202020204" pitchFamily="34" charset="0"/>
              <a:ea typeface="+mn-ea"/>
              <a:cs typeface="Arial" panose="020B0604020202020204" pitchFamily="34" charset="0"/>
            </a:rPr>
            <a:t> Assessment Tool?</a:t>
          </a:r>
        </a:p>
        <a:p>
          <a:r>
            <a:rPr lang="en-GB" sz="1200" b="0">
              <a:solidFill>
                <a:schemeClr val="bg1"/>
              </a:solidFill>
              <a:effectLst/>
              <a:latin typeface="Arial" panose="020B0604020202020204" pitchFamily="34" charset="0"/>
              <a:ea typeface="+mn-ea"/>
              <a:cs typeface="Arial" panose="020B0604020202020204" pitchFamily="34" charset="0"/>
            </a:rPr>
            <a:t>The tool is designed for anyone responsible for staff</a:t>
          </a:r>
          <a:r>
            <a:rPr lang="en-GB" sz="1200" b="0" baseline="0">
              <a:solidFill>
                <a:schemeClr val="bg1"/>
              </a:solidFill>
              <a:effectLst/>
              <a:latin typeface="Arial" panose="020B0604020202020204" pitchFamily="34" charset="0"/>
              <a:ea typeface="+mn-ea"/>
              <a:cs typeface="Arial" panose="020B0604020202020204" pitchFamily="34" charset="0"/>
            </a:rPr>
            <a:t> experience and retention</a:t>
          </a:r>
          <a:r>
            <a:rPr lang="en-GB" sz="1200" b="0">
              <a:solidFill>
                <a:schemeClr val="bg1"/>
              </a:solidFill>
              <a:effectLst/>
              <a:latin typeface="Arial" panose="020B0604020202020204" pitchFamily="34" charset="0"/>
              <a:ea typeface="+mn-ea"/>
              <a:cs typeface="Arial" panose="020B0604020202020204" pitchFamily="34" charset="0"/>
            </a:rPr>
            <a:t> within an organisation. It is recommended completing the tool with these steering groups (or equivalent) and to involve a diverse range of colleagues, to gain a comprehensive understanding of your entire organisation. </a:t>
          </a:r>
        </a:p>
        <a:p>
          <a:endParaRPr lang="en-GB" sz="1200" b="0">
            <a:solidFill>
              <a:schemeClr val="bg1"/>
            </a:solidFill>
            <a:effectLst/>
            <a:latin typeface="Arial" panose="020B0604020202020204" pitchFamily="34" charset="0"/>
            <a:ea typeface="+mn-ea"/>
            <a:cs typeface="Arial" panose="020B0604020202020204" pitchFamily="34" charset="0"/>
          </a:endParaRPr>
        </a:p>
        <a:p>
          <a:r>
            <a:rPr lang="en-GB" sz="1200" b="0">
              <a:solidFill>
                <a:schemeClr val="bg1"/>
              </a:solidFill>
              <a:effectLst/>
              <a:latin typeface="Arial" panose="020B0604020202020204" pitchFamily="34" charset="0"/>
              <a:ea typeface="+mn-ea"/>
              <a:cs typeface="Arial" panose="020B0604020202020204" pitchFamily="34" charset="0"/>
            </a:rPr>
            <a:t>Recognising that your approach to staff experience and retention will be constantly evolving based on the latest data, insights on key challenges, and learnings on effective strategies. To measure progress, it is recommend to use this tool progressively, revisiting every 6-12 months. </a:t>
          </a:r>
        </a:p>
        <a:p>
          <a:endParaRPr lang="en-GB" sz="1400" b="1">
            <a:solidFill>
              <a:schemeClr val="bg1"/>
            </a:solidFill>
            <a:effectLst/>
            <a:latin typeface="Arial" panose="020B0604020202020204" pitchFamily="34" charset="0"/>
            <a:ea typeface="+mn-ea"/>
            <a:cs typeface="Arial" panose="020B0604020202020204" pitchFamily="34" charset="0"/>
          </a:endParaRPr>
        </a:p>
        <a:p>
          <a:r>
            <a:rPr lang="en-GB" sz="1800" b="1">
              <a:solidFill>
                <a:schemeClr val="bg1"/>
              </a:solidFill>
              <a:effectLst/>
              <a:latin typeface="Arial" panose="020B0604020202020204" pitchFamily="34" charset="0"/>
              <a:ea typeface="+mn-ea"/>
              <a:cs typeface="Arial" panose="020B0604020202020204" pitchFamily="34" charset="0"/>
            </a:rPr>
            <a:t>How to Use the Staff</a:t>
          </a:r>
          <a:r>
            <a:rPr lang="en-GB" sz="1800" b="1" baseline="0">
              <a:solidFill>
                <a:schemeClr val="bg1"/>
              </a:solidFill>
              <a:effectLst/>
              <a:latin typeface="Arial" panose="020B0604020202020204" pitchFamily="34" charset="0"/>
              <a:ea typeface="+mn-ea"/>
              <a:cs typeface="Arial" panose="020B0604020202020204" pitchFamily="34" charset="0"/>
            </a:rPr>
            <a:t> Experience</a:t>
          </a:r>
          <a:r>
            <a:rPr lang="en-GB" sz="1800" b="1">
              <a:solidFill>
                <a:schemeClr val="bg1"/>
              </a:solidFill>
              <a:effectLst/>
              <a:latin typeface="Arial" panose="020B0604020202020204" pitchFamily="34" charset="0"/>
              <a:ea typeface="+mn-ea"/>
              <a:cs typeface="Arial" panose="020B0604020202020204" pitchFamily="34" charset="0"/>
            </a:rPr>
            <a:t> Assessment Tool</a:t>
          </a:r>
        </a:p>
        <a:p>
          <a:r>
            <a:rPr lang="en-GB" sz="1200" b="0">
              <a:solidFill>
                <a:schemeClr val="bg1"/>
              </a:solidFill>
              <a:effectLst/>
              <a:latin typeface="Arial" panose="020B0604020202020204" pitchFamily="34" charset="0"/>
              <a:ea typeface="+mn-ea"/>
              <a:cs typeface="Arial" panose="020B0604020202020204" pitchFamily="34" charset="0"/>
            </a:rPr>
            <a:t>To complete the assessment process, follow these steps:</a:t>
          </a:r>
        </a:p>
        <a:p>
          <a:r>
            <a:rPr lang="en-GB" sz="1200" b="0">
              <a:solidFill>
                <a:schemeClr val="bg1"/>
              </a:solidFill>
              <a:effectLst/>
              <a:latin typeface="Arial" panose="020B0604020202020204" pitchFamily="34" charset="0"/>
              <a:ea typeface="+mn-ea"/>
              <a:cs typeface="Arial" panose="020B0604020202020204" pitchFamily="34" charset="0"/>
            </a:rPr>
            <a:t>1. Navigate to the Tabs: Work through the questions in each of the seven tabs located at the bottom of the tool. These tabs correspond to the seven elements of the NHS People Promise.</a:t>
          </a:r>
        </a:p>
        <a:p>
          <a:r>
            <a:rPr lang="en-GB" sz="1200" b="0">
              <a:solidFill>
                <a:schemeClr val="bg1"/>
              </a:solidFill>
              <a:effectLst/>
              <a:latin typeface="Arial" panose="020B0604020202020204" pitchFamily="34" charset="0"/>
              <a:ea typeface="+mn-ea"/>
              <a:cs typeface="Arial" panose="020B0604020202020204" pitchFamily="34" charset="0"/>
            </a:rPr>
            <a:t>2. Flexible Completion: You can complete the tabs individually or all at once, depending on your preference.</a:t>
          </a:r>
        </a:p>
        <a:p>
          <a:r>
            <a:rPr lang="en-GB" sz="1200" b="0">
              <a:solidFill>
                <a:schemeClr val="bg1"/>
              </a:solidFill>
              <a:effectLst/>
              <a:latin typeface="Arial" panose="020B0604020202020204" pitchFamily="34" charset="0"/>
              <a:ea typeface="+mn-ea"/>
              <a:cs typeface="Arial" panose="020B0604020202020204" pitchFamily="34" charset="0"/>
            </a:rPr>
            <a:t>3. Answer Questions: Respond to a series of questions designed to assess various aspects of your organisation.</a:t>
          </a:r>
        </a:p>
        <a:p>
          <a:r>
            <a:rPr lang="en-GB" sz="1200" b="0">
              <a:solidFill>
                <a:schemeClr val="bg1"/>
              </a:solidFill>
              <a:effectLst/>
              <a:latin typeface="Arial" panose="020B0604020202020204" pitchFamily="34" charset="0"/>
              <a:ea typeface="+mn-ea"/>
              <a:cs typeface="Arial" panose="020B0604020202020204" pitchFamily="34" charset="0"/>
            </a:rPr>
            <a:t>4. Provide Evidence: Within each tab, you will be prompted to find and provide appropriate evidence.</a:t>
          </a:r>
        </a:p>
        <a:p>
          <a:r>
            <a:rPr lang="en-GB" sz="1200" b="0">
              <a:solidFill>
                <a:schemeClr val="bg1"/>
              </a:solidFill>
              <a:effectLst/>
              <a:latin typeface="Arial" panose="020B0604020202020204" pitchFamily="34" charset="0"/>
              <a:ea typeface="+mn-ea"/>
              <a:cs typeface="Arial" panose="020B0604020202020204" pitchFamily="34" charset="0"/>
            </a:rPr>
            <a:t>5. Rate Your Organisation: Use the drop-down menu to rate your organisation based on the provided criteria.</a:t>
          </a:r>
        </a:p>
        <a:p>
          <a:endParaRPr lang="en-GB" sz="1200" b="0">
            <a:solidFill>
              <a:schemeClr val="bg1"/>
            </a:solidFill>
            <a:effectLst/>
            <a:latin typeface="Arial" panose="020B0604020202020204" pitchFamily="34" charset="0"/>
            <a:ea typeface="+mn-ea"/>
            <a:cs typeface="Arial" panose="020B0604020202020204" pitchFamily="34" charset="0"/>
          </a:endParaRPr>
        </a:p>
        <a:p>
          <a:r>
            <a:rPr lang="en-GB" sz="1800" b="1">
              <a:solidFill>
                <a:schemeClr val="bg1"/>
              </a:solidFill>
              <a:effectLst/>
              <a:latin typeface="Arial" panose="020B0604020202020204" pitchFamily="34" charset="0"/>
              <a:ea typeface="+mn-ea"/>
              <a:cs typeface="Arial" panose="020B0604020202020204" pitchFamily="34" charset="0"/>
            </a:rPr>
            <a:t>Rating Categories</a:t>
          </a:r>
        </a:p>
        <a:p>
          <a:r>
            <a:rPr lang="en-GB" sz="1200" b="0">
              <a:solidFill>
                <a:schemeClr val="bg1"/>
              </a:solidFill>
              <a:effectLst/>
              <a:latin typeface="Arial" panose="020B0604020202020204" pitchFamily="34" charset="0"/>
              <a:ea typeface="+mn-ea"/>
              <a:cs typeface="Arial" panose="020B0604020202020204" pitchFamily="34" charset="0"/>
            </a:rPr>
            <a:t>The tool categorises ratings as:</a:t>
          </a:r>
          <a:r>
            <a:rPr lang="en-GB" sz="1200" b="0" baseline="0">
              <a:solidFill>
                <a:schemeClr val="bg1"/>
              </a:solidFill>
              <a:effectLst/>
              <a:latin typeface="Arial" panose="020B0604020202020204" pitchFamily="34" charset="0"/>
              <a:ea typeface="+mn-ea"/>
              <a:cs typeface="Arial" panose="020B0604020202020204" pitchFamily="34" charset="0"/>
            </a:rPr>
            <a:t> </a:t>
          </a:r>
          <a:endParaRPr lang="en-GB" sz="1200" b="0">
            <a:solidFill>
              <a:schemeClr val="bg1"/>
            </a:solidFill>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200" b="0">
              <a:solidFill>
                <a:schemeClr val="bg1"/>
              </a:solidFill>
              <a:effectLst/>
              <a:latin typeface="Arial" panose="020B0604020202020204" pitchFamily="34" charset="0"/>
              <a:ea typeface="+mn-ea"/>
              <a:cs typeface="Arial" panose="020B0604020202020204" pitchFamily="34" charset="0"/>
            </a:rPr>
            <a:t>Area of Excellence: Your organisation excels in this area, with numerous successful interventions in place. Data shows that staff are well supported. This represents a clear example of effective practice, worth sharing widely. </a:t>
          </a:r>
        </a:p>
        <a:p>
          <a:pPr marL="171450" lvl="0" indent="-171450">
            <a:buFont typeface="Arial" panose="020B0604020202020204" pitchFamily="34" charset="0"/>
            <a:buChar char="•"/>
          </a:pPr>
          <a:r>
            <a:rPr lang="en-GB" sz="1200" b="0">
              <a:solidFill>
                <a:schemeClr val="bg1"/>
              </a:solidFill>
              <a:effectLst/>
              <a:latin typeface="Arial" panose="020B0604020202020204" pitchFamily="34" charset="0"/>
              <a:ea typeface="+mn-ea"/>
              <a:cs typeface="Arial" panose="020B0604020202020204" pitchFamily="34" charset="0"/>
            </a:rPr>
            <a:t>Significant Progress: You have a number of successful interventions in place supported by strong data, indicating that your organisation is effective in this area. There is more that you can do to support staff in this area, but on the whole the provision is satisfactory.</a:t>
          </a:r>
        </a:p>
        <a:p>
          <a:pPr marL="171450" lvl="0" indent="-171450">
            <a:buFont typeface="Arial" panose="020B0604020202020204" pitchFamily="34" charset="0"/>
            <a:buChar char="•"/>
          </a:pPr>
          <a:r>
            <a:rPr lang="en-GB" sz="1200" b="0">
              <a:solidFill>
                <a:schemeClr val="bg1"/>
              </a:solidFill>
              <a:effectLst/>
              <a:latin typeface="Arial" panose="020B0604020202020204" pitchFamily="34" charset="0"/>
              <a:ea typeface="+mn-ea"/>
              <a:cs typeface="Arial" panose="020B0604020202020204" pitchFamily="34" charset="0"/>
            </a:rPr>
            <a:t>Low Level of Progress: You have begun to explore necessary interventions and may have introduced a small number of these. Currently, there is limited data on their impact, and this area needs further development to become more effective.</a:t>
          </a:r>
        </a:p>
        <a:p>
          <a:pPr marL="171450" lvl="0" indent="-171450">
            <a:buFont typeface="Arial" panose="020B0604020202020204" pitchFamily="34" charset="0"/>
            <a:buChar char="•"/>
          </a:pPr>
          <a:r>
            <a:rPr lang="en-GB" sz="1200" b="0">
              <a:solidFill>
                <a:schemeClr val="bg1"/>
              </a:solidFill>
              <a:effectLst/>
              <a:latin typeface="Arial" panose="020B0604020202020204" pitchFamily="34" charset="0"/>
              <a:ea typeface="+mn-ea"/>
              <a:cs typeface="Arial" panose="020B0604020202020204" pitchFamily="34" charset="0"/>
            </a:rPr>
            <a:t>Not Started: No work has been initiated in this area, and / or would welcome help to get started.</a:t>
          </a:r>
        </a:p>
        <a:p>
          <a:pPr marL="171450" lvl="0" indent="-171450">
            <a:buFont typeface="Arial" panose="020B0604020202020204" pitchFamily="34" charset="0"/>
            <a:buChar char="•"/>
          </a:pPr>
          <a:r>
            <a:rPr lang="en-GB" sz="1200" b="0">
              <a:solidFill>
                <a:schemeClr val="bg1"/>
              </a:solidFill>
              <a:effectLst/>
              <a:latin typeface="Arial" panose="020B0604020202020204" pitchFamily="34" charset="0"/>
              <a:ea typeface="+mn-ea"/>
              <a:cs typeface="Arial" panose="020B0604020202020204" pitchFamily="34" charset="0"/>
            </a:rPr>
            <a:t>Not Applicable: This area is not relevant to your organisation or context. Selecting 'Not Applicable' will exclude this question from scoring and will not affect your overall results in the dashboard.</a:t>
          </a:r>
        </a:p>
        <a:p>
          <a:pPr lvl="0"/>
          <a:endParaRPr lang="en-GB" sz="1200" b="0">
            <a:solidFill>
              <a:schemeClr val="bg1"/>
            </a:solidFill>
            <a:effectLst/>
            <a:latin typeface="Arial" panose="020B0604020202020204" pitchFamily="34" charset="0"/>
            <a:ea typeface="+mn-ea"/>
            <a:cs typeface="Arial" panose="020B0604020202020204" pitchFamily="34" charset="0"/>
          </a:endParaRPr>
        </a:p>
        <a:p>
          <a:r>
            <a:rPr lang="en-GB" sz="1800" b="1">
              <a:solidFill>
                <a:schemeClr val="bg1"/>
              </a:solidFill>
              <a:effectLst/>
              <a:latin typeface="Arial" panose="020B0604020202020204" pitchFamily="34" charset="0"/>
              <a:ea typeface="+mn-ea"/>
              <a:cs typeface="Arial" panose="020B0604020202020204" pitchFamily="34" charset="0"/>
            </a:rPr>
            <a:t>Using the Staff</a:t>
          </a:r>
          <a:r>
            <a:rPr lang="en-GB" sz="1800" b="1" baseline="0">
              <a:solidFill>
                <a:schemeClr val="bg1"/>
              </a:solidFill>
              <a:effectLst/>
              <a:latin typeface="Arial" panose="020B0604020202020204" pitchFamily="34" charset="0"/>
              <a:ea typeface="+mn-ea"/>
              <a:cs typeface="Arial" panose="020B0604020202020204" pitchFamily="34" charset="0"/>
            </a:rPr>
            <a:t> Experience</a:t>
          </a:r>
          <a:r>
            <a:rPr lang="en-GB" sz="1800" b="1">
              <a:solidFill>
                <a:schemeClr val="bg1"/>
              </a:solidFill>
              <a:effectLst/>
              <a:latin typeface="Arial" panose="020B0604020202020204" pitchFamily="34" charset="0"/>
              <a:ea typeface="+mn-ea"/>
              <a:cs typeface="Arial" panose="020B0604020202020204" pitchFamily="34" charset="0"/>
            </a:rPr>
            <a:t> Assessment Tool Effectively</a:t>
          </a:r>
        </a:p>
        <a:p>
          <a:r>
            <a:rPr lang="en-GB" sz="1200" b="0">
              <a:solidFill>
                <a:schemeClr val="bg1"/>
              </a:solidFill>
              <a:effectLst/>
              <a:latin typeface="Arial" panose="020B0604020202020204" pitchFamily="34" charset="0"/>
              <a:ea typeface="+mn-ea"/>
              <a:cs typeface="Arial" panose="020B0604020202020204" pitchFamily="34" charset="0"/>
            </a:rPr>
            <a:t>The tool is designed to be flexible, allowing you to tailor it to your unique situation, as no health or care organisation is the same.  It is important to use the tool within the context of your organisation and define what good looks like for your organisations specific circumstances. </a:t>
          </a:r>
        </a:p>
        <a:p>
          <a:endParaRPr lang="en-GB" sz="1200" b="0">
            <a:solidFill>
              <a:schemeClr val="bg1"/>
            </a:solidFill>
            <a:effectLst/>
            <a:latin typeface="Arial" panose="020B0604020202020204" pitchFamily="34" charset="0"/>
            <a:ea typeface="+mn-ea"/>
            <a:cs typeface="Arial" panose="020B0604020202020204" pitchFamily="34" charset="0"/>
          </a:endParaRPr>
        </a:p>
        <a:p>
          <a:r>
            <a:rPr lang="en-GB" sz="1200" b="0">
              <a:solidFill>
                <a:schemeClr val="bg1"/>
              </a:solidFill>
              <a:effectLst/>
              <a:latin typeface="Arial" panose="020B0604020202020204" pitchFamily="34" charset="0"/>
              <a:ea typeface="+mn-ea"/>
              <a:cs typeface="Arial" panose="020B0604020202020204" pitchFamily="34" charset="0"/>
            </a:rPr>
            <a:t>When rating each element, it is up to you to identify the most appropriate sources of evidence and data. The annual staff survey and quarterly employee engagement scores are strong sources of evidence. Questions from the NHS Staff Survey have been mapped to each element of the People Promise and are likely to be an important source of evidence and comparative data. </a:t>
          </a:r>
        </a:p>
        <a:p>
          <a:endParaRPr lang="en-GB" sz="1200" b="0">
            <a:solidFill>
              <a:schemeClr val="bg1"/>
            </a:solidFill>
            <a:effectLst/>
            <a:latin typeface="Arial" panose="020B0604020202020204" pitchFamily="34" charset="0"/>
            <a:ea typeface="+mn-ea"/>
            <a:cs typeface="Arial" panose="020B0604020202020204" pitchFamily="34" charset="0"/>
          </a:endParaRPr>
        </a:p>
        <a:p>
          <a:r>
            <a:rPr lang="en-GB" sz="1200" b="0">
              <a:solidFill>
                <a:schemeClr val="bg1"/>
              </a:solidFill>
              <a:effectLst/>
              <a:latin typeface="Arial" panose="020B0604020202020204" pitchFamily="34" charset="0"/>
              <a:ea typeface="+mn-ea"/>
              <a:cs typeface="Arial" panose="020B0604020202020204" pitchFamily="34" charset="0"/>
            </a:rPr>
            <a:t>While there is no requirement to enter any data, it is good practice to comment on your sources of evidence and what they reveal to support your rating and any subsequent actions. Suggestions are included within each tab to guide you as you complete the tool.</a:t>
          </a:r>
        </a:p>
        <a:p>
          <a:endParaRPr lang="en-GB" sz="1200" b="0">
            <a:solidFill>
              <a:schemeClr val="bg1"/>
            </a:solidFill>
            <a:effectLst/>
            <a:latin typeface="Arial" panose="020B0604020202020204" pitchFamily="34" charset="0"/>
            <a:ea typeface="+mn-ea"/>
            <a:cs typeface="Arial" panose="020B0604020202020204" pitchFamily="34" charset="0"/>
          </a:endParaRPr>
        </a:p>
        <a:p>
          <a:r>
            <a:rPr lang="en-GB" sz="1200" b="0">
              <a:solidFill>
                <a:schemeClr val="bg1"/>
              </a:solidFill>
              <a:effectLst/>
              <a:latin typeface="Arial" panose="020B0604020202020204" pitchFamily="34" charset="0"/>
              <a:ea typeface="+mn-ea"/>
              <a:cs typeface="Arial" panose="020B0604020202020204" pitchFamily="34" charset="0"/>
            </a:rPr>
            <a:t>Within the tool, you can also record current strengths, areas for improvement, and actions as you progress, helping you plan your next steps. The dashboard tab will auto-populate to show a summary of your results and includes space to develop a list of key actions. You may use this information to support the development of your local evidence-based improvement plans.</a:t>
          </a:r>
        </a:p>
        <a:p>
          <a:endParaRPr lang="en-GB" sz="1200" b="0">
            <a:solidFill>
              <a:schemeClr val="bg1"/>
            </a:solidFill>
            <a:effectLst/>
            <a:latin typeface="Arial" panose="020B0604020202020204" pitchFamily="34" charset="0"/>
            <a:ea typeface="+mn-ea"/>
            <a:cs typeface="Arial" panose="020B0604020202020204" pitchFamily="34" charset="0"/>
          </a:endParaRPr>
        </a:p>
        <a:p>
          <a:r>
            <a:rPr lang="en-GB" sz="1200" b="0">
              <a:solidFill>
                <a:schemeClr val="bg1"/>
              </a:solidFill>
              <a:effectLst/>
              <a:latin typeface="Arial" panose="020B0604020202020204" pitchFamily="34" charset="0"/>
              <a:ea typeface="+mn-ea"/>
              <a:cs typeface="Arial" panose="020B0604020202020204" pitchFamily="34" charset="0"/>
            </a:rPr>
            <a:t>If you have any questions about the tool, please contact </a:t>
          </a:r>
          <a:r>
            <a:rPr lang="en-GB" sz="1200" b="0" u="sng">
              <a:solidFill>
                <a:schemeClr val="bg1"/>
              </a:solidFill>
              <a:effectLst/>
              <a:latin typeface="Arial" panose="020B0604020202020204" pitchFamily="34" charset="0"/>
              <a:ea typeface="+mn-ea"/>
              <a:cs typeface="Arial" panose="020B06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england.lookingafterourpeople@nhs.net</a:t>
          </a:r>
          <a:r>
            <a:rPr lang="en-GB" sz="1200" b="0">
              <a:solidFill>
                <a:schemeClr val="bg1"/>
              </a:solidFill>
              <a:effectLst/>
              <a:latin typeface="Arial" panose="020B0604020202020204" pitchFamily="34" charset="0"/>
              <a:ea typeface="+mn-ea"/>
              <a:cs typeface="Arial" panose="020B0604020202020204" pitchFamily="34" charset="0"/>
            </a:rPr>
            <a:t>. </a:t>
          </a:r>
        </a:p>
        <a:p>
          <a:endParaRPr lang="en-GB" sz="1200" b="0">
            <a:solidFill>
              <a:schemeClr val="bg1"/>
            </a:solidFill>
            <a:effectLst/>
            <a:latin typeface="Arial" panose="020B0604020202020204" pitchFamily="34" charset="0"/>
            <a:ea typeface="+mn-ea"/>
            <a:cs typeface="Arial" panose="020B0604020202020204" pitchFamily="34" charset="0"/>
          </a:endParaRPr>
        </a:p>
        <a:p>
          <a:r>
            <a:rPr lang="en-GB" sz="1000" b="0">
              <a:solidFill>
                <a:schemeClr val="bg1"/>
              </a:solidFill>
              <a:effectLst/>
              <a:latin typeface="Arial" panose="020B0604020202020204" pitchFamily="34" charset="0"/>
              <a:ea typeface="+mn-ea"/>
              <a:cs typeface="Arial" panose="020B0604020202020204" pitchFamily="34" charset="0"/>
            </a:rPr>
            <a:t>Photo</a:t>
          </a:r>
          <a:r>
            <a:rPr lang="en-GB" sz="1000" b="0" baseline="0">
              <a:solidFill>
                <a:schemeClr val="bg1"/>
              </a:solidFill>
              <a:effectLst/>
              <a:latin typeface="Arial" panose="020B0604020202020204" pitchFamily="34" charset="0"/>
              <a:ea typeface="+mn-ea"/>
              <a:cs typeface="Arial" panose="020B0604020202020204" pitchFamily="34" charset="0"/>
            </a:rPr>
            <a:t> credit:  Kent Community Health NHS Foundation Trust</a:t>
          </a:r>
        </a:p>
        <a:p>
          <a:endParaRPr lang="en-GB" sz="1000" b="0">
            <a:solidFill>
              <a:schemeClr val="bg1"/>
            </a:solidFill>
            <a:effectLst/>
            <a:latin typeface="Arial" panose="020B0604020202020204" pitchFamily="34" charset="0"/>
            <a:ea typeface="+mn-ea"/>
            <a:cs typeface="Arial" panose="020B0604020202020204" pitchFamily="34" charset="0"/>
          </a:endParaRPr>
        </a:p>
      </xdr:txBody>
    </xdr:sp>
    <xdr:clientData/>
  </xdr:oneCellAnchor>
  <xdr:twoCellAnchor editAs="oneCell">
    <xdr:from>
      <xdr:col>2</xdr:col>
      <xdr:colOff>359456</xdr:colOff>
      <xdr:row>12</xdr:row>
      <xdr:rowOff>14707</xdr:rowOff>
    </xdr:from>
    <xdr:to>
      <xdr:col>5</xdr:col>
      <xdr:colOff>227294</xdr:colOff>
      <xdr:row>13</xdr:row>
      <xdr:rowOff>213179</xdr:rowOff>
    </xdr:to>
    <xdr:pic>
      <xdr:nvPicPr>
        <xdr:cNvPr id="2" name="Picture 1">
          <a:extLst>
            <a:ext uri="{FF2B5EF4-FFF2-40B4-BE49-F238E27FC236}">
              <a16:creationId xmlns:a16="http://schemas.microsoft.com/office/drawing/2014/main" id="{0A8AF49B-97B0-46DF-9A77-83200B57940E}"/>
            </a:ext>
          </a:extLst>
        </xdr:cNvPr>
        <xdr:cNvPicPr>
          <a:picLocks noChangeAspect="1"/>
        </xdr:cNvPicPr>
      </xdr:nvPicPr>
      <xdr:blipFill>
        <a:blip xmlns:r="http://schemas.openxmlformats.org/officeDocument/2006/relationships" r:embed="rId2"/>
        <a:stretch>
          <a:fillRect/>
        </a:stretch>
      </xdr:blipFill>
      <xdr:spPr>
        <a:xfrm>
          <a:off x="359456" y="490957"/>
          <a:ext cx="1353738" cy="598522"/>
        </a:xfrm>
        <a:prstGeom prst="rect">
          <a:avLst/>
        </a:prstGeom>
      </xdr:spPr>
    </xdr:pic>
    <xdr:clientData/>
  </xdr:twoCellAnchor>
  <xdr:twoCellAnchor editAs="oneCell">
    <xdr:from>
      <xdr:col>0</xdr:col>
      <xdr:colOff>0</xdr:colOff>
      <xdr:row>11</xdr:row>
      <xdr:rowOff>95250</xdr:rowOff>
    </xdr:from>
    <xdr:to>
      <xdr:col>25</xdr:col>
      <xdr:colOff>507999</xdr:colOff>
      <xdr:row>81</xdr:row>
      <xdr:rowOff>38100</xdr:rowOff>
    </xdr:to>
    <xdr:pic>
      <xdr:nvPicPr>
        <xdr:cNvPr id="4" name="Picture 3">
          <a:extLst>
            <a:ext uri="{FF2B5EF4-FFF2-40B4-BE49-F238E27FC236}">
              <a16:creationId xmlns:a16="http://schemas.microsoft.com/office/drawing/2014/main" id="{10B70E57-1EBA-D97D-4F6E-CC5A1B6E38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57200"/>
          <a:ext cx="13804899" cy="1061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506185</xdr:colOff>
      <xdr:row>13</xdr:row>
      <xdr:rowOff>228600</xdr:rowOff>
    </xdr:from>
    <xdr:to>
      <xdr:col>26</xdr:col>
      <xdr:colOff>391885</xdr:colOff>
      <xdr:row>20</xdr:row>
      <xdr:rowOff>38100</xdr:rowOff>
    </xdr:to>
    <xdr:sp macro="" textlink="">
      <xdr:nvSpPr>
        <xdr:cNvPr id="7" name="TextBox 6">
          <a:extLst>
            <a:ext uri="{FF2B5EF4-FFF2-40B4-BE49-F238E27FC236}">
              <a16:creationId xmlns:a16="http://schemas.microsoft.com/office/drawing/2014/main" id="{D0495C2E-37C8-AACA-987D-5F0EED4E5E45}"/>
            </a:ext>
          </a:extLst>
        </xdr:cNvPr>
        <xdr:cNvSpPr txBox="1"/>
      </xdr:nvSpPr>
      <xdr:spPr>
        <a:xfrm>
          <a:off x="2582635" y="1143000"/>
          <a:ext cx="11696700" cy="1200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6000" b="1" i="0">
              <a:solidFill>
                <a:schemeClr val="bg1"/>
              </a:solidFill>
              <a:effectLst/>
              <a:latin typeface="+mn-lt"/>
              <a:ea typeface="+mn-ea"/>
              <a:cs typeface="+mn-cs"/>
            </a:rPr>
            <a:t>Staff</a:t>
          </a:r>
          <a:r>
            <a:rPr lang="en-GB" sz="6000" b="1" i="0" baseline="0">
              <a:solidFill>
                <a:schemeClr val="bg1"/>
              </a:solidFill>
              <a:effectLst/>
              <a:latin typeface="+mn-lt"/>
              <a:ea typeface="+mn-ea"/>
              <a:cs typeface="+mn-cs"/>
            </a:rPr>
            <a:t> Experience </a:t>
          </a:r>
          <a:r>
            <a:rPr lang="en-GB" sz="6000" b="1" i="0">
              <a:solidFill>
                <a:schemeClr val="bg1"/>
              </a:solidFill>
              <a:effectLst/>
              <a:latin typeface="+mn-lt"/>
              <a:ea typeface="+mn-ea"/>
              <a:cs typeface="+mn-cs"/>
            </a:rPr>
            <a:t>Assessment Tool</a:t>
          </a:r>
          <a:endParaRPr lang="en-GB" sz="6000" i="0">
            <a:solidFill>
              <a:schemeClr val="bg1"/>
            </a:solidFill>
            <a:effectLst/>
          </a:endParaRPr>
        </a:p>
      </xdr:txBody>
    </xdr:sp>
    <xdr:clientData/>
  </xdr:twoCellAnchor>
  <xdr:oneCellAnchor>
    <xdr:from>
      <xdr:col>21</xdr:col>
      <xdr:colOff>95250</xdr:colOff>
      <xdr:row>22</xdr:row>
      <xdr:rowOff>57150</xdr:rowOff>
    </xdr:from>
    <xdr:ext cx="184731" cy="264560"/>
    <xdr:sp macro="" textlink="">
      <xdr:nvSpPr>
        <xdr:cNvPr id="8" name="TextBox 7">
          <a:extLst>
            <a:ext uri="{FF2B5EF4-FFF2-40B4-BE49-F238E27FC236}">
              <a16:creationId xmlns:a16="http://schemas.microsoft.com/office/drawing/2014/main" id="{08C5C10A-6BAB-5C73-F136-D738969F8288}"/>
            </a:ext>
          </a:extLst>
        </xdr:cNvPr>
        <xdr:cNvSpPr txBox="1"/>
      </xdr:nvSpPr>
      <xdr:spPr>
        <a:xfrm>
          <a:off x="11029950" y="26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2</xdr:col>
      <xdr:colOff>409575</xdr:colOff>
      <xdr:row>13</xdr:row>
      <xdr:rowOff>352425</xdr:rowOff>
    </xdr:from>
    <xdr:to>
      <xdr:col>6</xdr:col>
      <xdr:colOff>447675</xdr:colOff>
      <xdr:row>19</xdr:row>
      <xdr:rowOff>9525</xdr:rowOff>
    </xdr:to>
    <xdr:pic>
      <xdr:nvPicPr>
        <xdr:cNvPr id="3" name="Picture 2">
          <a:extLst>
            <a:ext uri="{FF2B5EF4-FFF2-40B4-BE49-F238E27FC236}">
              <a16:creationId xmlns:a16="http://schemas.microsoft.com/office/drawing/2014/main" id="{061AADE0-58C9-0A91-F169-E143FAC137D8}"/>
            </a:ext>
            <a:ext uri="{147F2762-F138-4A5C-976F-8EAC2B608ADB}">
              <a16:predDERef xmlns:a16="http://schemas.microsoft.com/office/drawing/2014/main" pred="{08C5C10A-6BAB-5C73-F136-D738969F8288}"/>
            </a:ext>
          </a:extLst>
        </xdr:cNvPr>
        <xdr:cNvPicPr>
          <a:picLocks noChangeAspect="1"/>
        </xdr:cNvPicPr>
      </xdr:nvPicPr>
      <xdr:blipFill>
        <a:blip xmlns:r="http://schemas.openxmlformats.org/officeDocument/2006/relationships" r:embed="rId4"/>
        <a:stretch>
          <a:fillRect/>
        </a:stretch>
      </xdr:blipFill>
      <xdr:spPr>
        <a:xfrm>
          <a:off x="409575" y="1247775"/>
          <a:ext cx="2114550" cy="904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164782</xdr:colOff>
      <xdr:row>13</xdr:row>
      <xdr:rowOff>198120</xdr:rowOff>
    </xdr:from>
    <xdr:to>
      <xdr:col>29</xdr:col>
      <xdr:colOff>734032</xdr:colOff>
      <xdr:row>55</xdr:row>
      <xdr:rowOff>146107</xdr:rowOff>
    </xdr:to>
    <xdr:graphicFrame macro="">
      <xdr:nvGraphicFramePr>
        <xdr:cNvPr id="24" name="Chart 23">
          <a:extLst>
            <a:ext uri="{FF2B5EF4-FFF2-40B4-BE49-F238E27FC236}">
              <a16:creationId xmlns:a16="http://schemas.microsoft.com/office/drawing/2014/main" id="{951A30E9-9A0F-4C4E-9090-80D8A42B25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464820</xdr:colOff>
      <xdr:row>39</xdr:row>
      <xdr:rowOff>28142</xdr:rowOff>
    </xdr:from>
    <xdr:to>
      <xdr:col>29</xdr:col>
      <xdr:colOff>579555</xdr:colOff>
      <xdr:row>39</xdr:row>
      <xdr:rowOff>28142</xdr:rowOff>
    </xdr:to>
    <xdr:cxnSp macro="">
      <xdr:nvCxnSpPr>
        <xdr:cNvPr id="41" name="Straight Connector 40">
          <a:extLst>
            <a:ext uri="{FF2B5EF4-FFF2-40B4-BE49-F238E27FC236}">
              <a16:creationId xmlns:a16="http://schemas.microsoft.com/office/drawing/2014/main" id="{550981DA-237E-4C98-B80C-060331334AFC}"/>
            </a:ext>
          </a:extLst>
        </xdr:cNvPr>
        <xdr:cNvCxnSpPr/>
      </xdr:nvCxnSpPr>
      <xdr:spPr>
        <a:xfrm flipV="1">
          <a:off x="2012633" y="11458142"/>
          <a:ext cx="14187922" cy="0"/>
        </a:xfrm>
        <a:prstGeom prst="line">
          <a:avLst/>
        </a:prstGeom>
        <a:ln w="38100">
          <a:solidFill>
            <a:schemeClr val="accent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441004</xdr:colOff>
      <xdr:row>24</xdr:row>
      <xdr:rowOff>209203</xdr:rowOff>
    </xdr:from>
    <xdr:to>
      <xdr:col>29</xdr:col>
      <xdr:colOff>559549</xdr:colOff>
      <xdr:row>24</xdr:row>
      <xdr:rowOff>209203</xdr:rowOff>
    </xdr:to>
    <xdr:cxnSp macro="">
      <xdr:nvCxnSpPr>
        <xdr:cNvPr id="42" name="Straight Connector 41">
          <a:extLst>
            <a:ext uri="{FF2B5EF4-FFF2-40B4-BE49-F238E27FC236}">
              <a16:creationId xmlns:a16="http://schemas.microsoft.com/office/drawing/2014/main" id="{434D5F21-9D9F-4819-8193-2154EB921586}"/>
            </a:ext>
          </a:extLst>
        </xdr:cNvPr>
        <xdr:cNvCxnSpPr/>
      </xdr:nvCxnSpPr>
      <xdr:spPr>
        <a:xfrm>
          <a:off x="1988817" y="7757766"/>
          <a:ext cx="14191732" cy="0"/>
        </a:xfrm>
        <a:prstGeom prst="line">
          <a:avLst/>
        </a:prstGeom>
        <a:ln w="38100">
          <a:solidFill>
            <a:schemeClr val="accent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464817</xdr:colOff>
      <xdr:row>30</xdr:row>
      <xdr:rowOff>490532</xdr:rowOff>
    </xdr:from>
    <xdr:to>
      <xdr:col>29</xdr:col>
      <xdr:colOff>598812</xdr:colOff>
      <xdr:row>30</xdr:row>
      <xdr:rowOff>490532</xdr:rowOff>
    </xdr:to>
    <xdr:cxnSp macro="">
      <xdr:nvCxnSpPr>
        <xdr:cNvPr id="43" name="Straight Connector 42">
          <a:extLst>
            <a:ext uri="{FF2B5EF4-FFF2-40B4-BE49-F238E27FC236}">
              <a16:creationId xmlns:a16="http://schemas.microsoft.com/office/drawing/2014/main" id="{A877C0B7-A047-4AA7-A384-91CB50EB6181}"/>
            </a:ext>
          </a:extLst>
        </xdr:cNvPr>
        <xdr:cNvCxnSpPr/>
      </xdr:nvCxnSpPr>
      <xdr:spPr>
        <a:xfrm flipV="1">
          <a:off x="2012630" y="9610720"/>
          <a:ext cx="14207182" cy="0"/>
        </a:xfrm>
        <a:prstGeom prst="line">
          <a:avLst/>
        </a:prstGeom>
        <a:ln w="38100">
          <a:solidFill>
            <a:schemeClr val="accent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900545</xdr:colOff>
      <xdr:row>15</xdr:row>
      <xdr:rowOff>172054</xdr:rowOff>
    </xdr:from>
    <xdr:to>
      <xdr:col>29</xdr:col>
      <xdr:colOff>1164560</xdr:colOff>
      <xdr:row>24</xdr:row>
      <xdr:rowOff>69272</xdr:rowOff>
    </xdr:to>
    <xdr:sp macro="" textlink="">
      <xdr:nvSpPr>
        <xdr:cNvPr id="44" name="Right Brace 43">
          <a:extLst>
            <a:ext uri="{FF2B5EF4-FFF2-40B4-BE49-F238E27FC236}">
              <a16:creationId xmlns:a16="http://schemas.microsoft.com/office/drawing/2014/main" id="{1E79ACEE-873C-4023-B357-489A6F339D8B}"/>
            </a:ext>
          </a:extLst>
        </xdr:cNvPr>
        <xdr:cNvSpPr/>
      </xdr:nvSpPr>
      <xdr:spPr>
        <a:xfrm>
          <a:off x="17560636" y="12138918"/>
          <a:ext cx="264015" cy="1767581"/>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29</xdr:col>
      <xdr:colOff>833438</xdr:colOff>
      <xdr:row>24</xdr:row>
      <xdr:rowOff>207820</xdr:rowOff>
    </xdr:from>
    <xdr:to>
      <xdr:col>29</xdr:col>
      <xdr:colOff>1179456</xdr:colOff>
      <xdr:row>31</xdr:row>
      <xdr:rowOff>1</xdr:rowOff>
    </xdr:to>
    <xdr:sp macro="" textlink="">
      <xdr:nvSpPr>
        <xdr:cNvPr id="45" name="Right Brace 44">
          <a:extLst>
            <a:ext uri="{FF2B5EF4-FFF2-40B4-BE49-F238E27FC236}">
              <a16:creationId xmlns:a16="http://schemas.microsoft.com/office/drawing/2014/main" id="{D4BDDF63-C870-4850-B1C9-DB2BE60826EA}"/>
            </a:ext>
          </a:extLst>
        </xdr:cNvPr>
        <xdr:cNvSpPr/>
      </xdr:nvSpPr>
      <xdr:spPr>
        <a:xfrm>
          <a:off x="16454438" y="7756383"/>
          <a:ext cx="346018" cy="186386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29</xdr:col>
      <xdr:colOff>785812</xdr:colOff>
      <xdr:row>31</xdr:row>
      <xdr:rowOff>166687</xdr:rowOff>
    </xdr:from>
    <xdr:to>
      <xdr:col>29</xdr:col>
      <xdr:colOff>1200583</xdr:colOff>
      <xdr:row>38</xdr:row>
      <xdr:rowOff>333374</xdr:rowOff>
    </xdr:to>
    <xdr:sp macro="" textlink="">
      <xdr:nvSpPr>
        <xdr:cNvPr id="46" name="Right Brace 45">
          <a:extLst>
            <a:ext uri="{FF2B5EF4-FFF2-40B4-BE49-F238E27FC236}">
              <a16:creationId xmlns:a16="http://schemas.microsoft.com/office/drawing/2014/main" id="{72D0B9D1-D3A2-461D-A2D1-359A522A07E1}"/>
            </a:ext>
          </a:extLst>
        </xdr:cNvPr>
        <xdr:cNvSpPr/>
      </xdr:nvSpPr>
      <xdr:spPr>
        <a:xfrm>
          <a:off x="16406812" y="9786937"/>
          <a:ext cx="414771" cy="16192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29</xdr:col>
      <xdr:colOff>833438</xdr:colOff>
      <xdr:row>39</xdr:row>
      <xdr:rowOff>166687</xdr:rowOff>
    </xdr:from>
    <xdr:to>
      <xdr:col>29</xdr:col>
      <xdr:colOff>1200584</xdr:colOff>
      <xdr:row>49</xdr:row>
      <xdr:rowOff>130926</xdr:rowOff>
    </xdr:to>
    <xdr:sp macro="" textlink="">
      <xdr:nvSpPr>
        <xdr:cNvPr id="47" name="Right Brace 46">
          <a:extLst>
            <a:ext uri="{FF2B5EF4-FFF2-40B4-BE49-F238E27FC236}">
              <a16:creationId xmlns:a16="http://schemas.microsoft.com/office/drawing/2014/main" id="{F3B5EADB-77A7-4CC5-BFC6-68F34E1ADC19}"/>
            </a:ext>
          </a:extLst>
        </xdr:cNvPr>
        <xdr:cNvSpPr/>
      </xdr:nvSpPr>
      <xdr:spPr>
        <a:xfrm>
          <a:off x="16454438" y="11596687"/>
          <a:ext cx="367146" cy="2035927"/>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232887</xdr:colOff>
      <xdr:row>4</xdr:row>
      <xdr:rowOff>64294</xdr:rowOff>
    </xdr:from>
    <xdr:to>
      <xdr:col>4</xdr:col>
      <xdr:colOff>2747963</xdr:colOff>
      <xdr:row>5</xdr:row>
      <xdr:rowOff>651668</xdr:rowOff>
    </xdr:to>
    <xdr:sp macro="" textlink="">
      <xdr:nvSpPr>
        <xdr:cNvPr id="8" name="Rectangular Callout 7">
          <a:extLst>
            <a:ext uri="{FF2B5EF4-FFF2-40B4-BE49-F238E27FC236}">
              <a16:creationId xmlns:a16="http://schemas.microsoft.com/office/drawing/2014/main" id="{00000000-0008-0000-0400-000008000000}"/>
            </a:ext>
          </a:extLst>
        </xdr:cNvPr>
        <xdr:cNvSpPr/>
      </xdr:nvSpPr>
      <xdr:spPr>
        <a:xfrm>
          <a:off x="16723043" y="1362075"/>
          <a:ext cx="2515076" cy="1420812"/>
        </a:xfrm>
        <a:prstGeom prst="wedgeRectCallout">
          <a:avLst>
            <a:gd name="adj1" fmla="val -60115"/>
            <a:gd name="adj2" fmla="val 20146"/>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t>Click on the</a:t>
          </a:r>
          <a:r>
            <a:rPr lang="en-GB" sz="1800" baseline="0"/>
            <a:t> boxes in the 'RAG status' column and select an option from the drop down menu</a:t>
          </a:r>
          <a:endParaRPr lang="en-GB" sz="1800"/>
        </a:p>
      </xdr:txBody>
    </xdr:sp>
    <xdr:clientData/>
  </xdr:twoCellAnchor>
  <xdr:twoCellAnchor>
    <xdr:from>
      <xdr:col>2</xdr:col>
      <xdr:colOff>38100</xdr:colOff>
      <xdr:row>7</xdr:row>
      <xdr:rowOff>1333500</xdr:rowOff>
    </xdr:from>
    <xdr:to>
      <xdr:col>2</xdr:col>
      <xdr:colOff>4248150</xdr:colOff>
      <xdr:row>7</xdr:row>
      <xdr:rowOff>1562100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9A00D4A-D640-4E25-8BD4-EDE91F56E0C6}"/>
            </a:ext>
          </a:extLst>
        </xdr:cNvPr>
        <xdr:cNvSpPr/>
      </xdr:nvSpPr>
      <xdr:spPr>
        <a:xfrm>
          <a:off x="5657850" y="4800600"/>
          <a:ext cx="42100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2857499</xdr:colOff>
      <xdr:row>10</xdr:row>
      <xdr:rowOff>1800224</xdr:rowOff>
    </xdr:from>
    <xdr:to>
      <xdr:col>2</xdr:col>
      <xdr:colOff>5019674</xdr:colOff>
      <xdr:row>10</xdr:row>
      <xdr:rowOff>2000249</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4A7B89D9-CF3F-4FF6-BE3A-0ADB4A4225CA}"/>
            </a:ext>
          </a:extLst>
        </xdr:cNvPr>
        <xdr:cNvSpPr/>
      </xdr:nvSpPr>
      <xdr:spPr>
        <a:xfrm>
          <a:off x="8629649" y="10048874"/>
          <a:ext cx="216217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51594</xdr:colOff>
      <xdr:row>4</xdr:row>
      <xdr:rowOff>92075</xdr:rowOff>
    </xdr:from>
    <xdr:to>
      <xdr:col>6</xdr:col>
      <xdr:colOff>1177925</xdr:colOff>
      <xdr:row>4</xdr:row>
      <xdr:rowOff>1368425</xdr:rowOff>
    </xdr:to>
    <xdr:sp macro="" textlink="">
      <xdr:nvSpPr>
        <xdr:cNvPr id="5" name="Rectangular Callout 4">
          <a:extLst>
            <a:ext uri="{FF2B5EF4-FFF2-40B4-BE49-F238E27FC236}">
              <a16:creationId xmlns:a16="http://schemas.microsoft.com/office/drawing/2014/main" id="{00000000-0008-0000-0500-000005000000}"/>
            </a:ext>
          </a:extLst>
        </xdr:cNvPr>
        <xdr:cNvSpPr/>
      </xdr:nvSpPr>
      <xdr:spPr>
        <a:xfrm>
          <a:off x="12588875" y="1068388"/>
          <a:ext cx="3424238" cy="1276350"/>
        </a:xfrm>
        <a:prstGeom prst="wedgeRectCallout">
          <a:avLst>
            <a:gd name="adj1" fmla="val -60115"/>
            <a:gd name="adj2" fmla="val 20146"/>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t>Click on the</a:t>
          </a:r>
          <a:r>
            <a:rPr lang="en-GB" sz="1800" baseline="0"/>
            <a:t> boxes in the 'RAG status' column and select an option from the drop down menu</a:t>
          </a:r>
          <a:endParaRPr lang="en-GB" sz="1800"/>
        </a:p>
      </xdr:txBody>
    </xdr:sp>
    <xdr:clientData/>
  </xdr:twoCellAnchor>
  <xdr:twoCellAnchor>
    <xdr:from>
      <xdr:col>3</xdr:col>
      <xdr:colOff>5238750</xdr:colOff>
      <xdr:row>6</xdr:row>
      <xdr:rowOff>942975</xdr:rowOff>
    </xdr:from>
    <xdr:to>
      <xdr:col>3</xdr:col>
      <xdr:colOff>5972175</xdr:colOff>
      <xdr:row>6</xdr:row>
      <xdr:rowOff>1209674</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5F235446-13AC-49B0-AC4B-30A44BABCC81}"/>
            </a:ext>
          </a:extLst>
        </xdr:cNvPr>
        <xdr:cNvSpPr/>
      </xdr:nvSpPr>
      <xdr:spPr>
        <a:xfrm>
          <a:off x="10963275" y="7505700"/>
          <a:ext cx="733425" cy="2666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6086314</xdr:colOff>
      <xdr:row>10</xdr:row>
      <xdr:rowOff>548898</xdr:rowOff>
    </xdr:from>
    <xdr:to>
      <xdr:col>3</xdr:col>
      <xdr:colOff>8863094</xdr:colOff>
      <xdr:row>10</xdr:row>
      <xdr:rowOff>871780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A1AE2FC-1E86-4F96-9301-61073E56B6D4}"/>
            </a:ext>
          </a:extLst>
        </xdr:cNvPr>
        <xdr:cNvSpPr/>
      </xdr:nvSpPr>
      <xdr:spPr>
        <a:xfrm>
          <a:off x="11817458" y="11575296"/>
          <a:ext cx="2776780" cy="3228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24862</xdr:colOff>
      <xdr:row>10</xdr:row>
      <xdr:rowOff>1781821</xdr:rowOff>
    </xdr:from>
    <xdr:to>
      <xdr:col>3</xdr:col>
      <xdr:colOff>7587712</xdr:colOff>
      <xdr:row>10</xdr:row>
      <xdr:rowOff>2195594</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FAFB07F-1084-44D8-B754-5E52F9E6A387}"/>
            </a:ext>
          </a:extLst>
        </xdr:cNvPr>
        <xdr:cNvSpPr/>
      </xdr:nvSpPr>
      <xdr:spPr>
        <a:xfrm>
          <a:off x="5756006" y="12340041"/>
          <a:ext cx="7562850" cy="4137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1704975</xdr:colOff>
      <xdr:row>10</xdr:row>
      <xdr:rowOff>1371600</xdr:rowOff>
    </xdr:from>
    <xdr:to>
      <xdr:col>3</xdr:col>
      <xdr:colOff>2876550</xdr:colOff>
      <xdr:row>10</xdr:row>
      <xdr:rowOff>1514475</xdr:rowOff>
    </xdr:to>
    <xdr:sp macro="" textlink="">
      <xdr:nvSpPr>
        <xdr:cNvPr id="2" name="Rectangle 1">
          <a:hlinkClick xmlns:r="http://schemas.openxmlformats.org/officeDocument/2006/relationships" r:id="rId4"/>
          <a:extLst>
            <a:ext uri="{FF2B5EF4-FFF2-40B4-BE49-F238E27FC236}">
              <a16:creationId xmlns:a16="http://schemas.microsoft.com/office/drawing/2014/main" id="{4BCDDB48-FA6F-49B2-8965-5B3AE9A05A50}"/>
            </a:ext>
          </a:extLst>
        </xdr:cNvPr>
        <xdr:cNvSpPr/>
      </xdr:nvSpPr>
      <xdr:spPr>
        <a:xfrm>
          <a:off x="5791200" y="13144500"/>
          <a:ext cx="1171575" cy="142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2933700</xdr:colOff>
      <xdr:row>10</xdr:row>
      <xdr:rowOff>1352550</xdr:rowOff>
    </xdr:from>
    <xdr:to>
      <xdr:col>3</xdr:col>
      <xdr:colOff>5000625</xdr:colOff>
      <xdr:row>10</xdr:row>
      <xdr:rowOff>1552575</xdr:rowOff>
    </xdr:to>
    <xdr:sp macro="" textlink="">
      <xdr:nvSpPr>
        <xdr:cNvPr id="8" name="Rectangle 7">
          <a:hlinkClick xmlns:r="http://schemas.openxmlformats.org/officeDocument/2006/relationships" r:id="rId5"/>
          <a:extLst>
            <a:ext uri="{FF2B5EF4-FFF2-40B4-BE49-F238E27FC236}">
              <a16:creationId xmlns:a16="http://schemas.microsoft.com/office/drawing/2014/main" id="{6A7E7C39-E7A6-4E16-9522-9D1CCFFCFD76}"/>
            </a:ext>
          </a:extLst>
        </xdr:cNvPr>
        <xdr:cNvSpPr/>
      </xdr:nvSpPr>
      <xdr:spPr>
        <a:xfrm>
          <a:off x="7019925" y="13125450"/>
          <a:ext cx="206692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1841500</xdr:colOff>
      <xdr:row>12</xdr:row>
      <xdr:rowOff>2730500</xdr:rowOff>
    </xdr:from>
    <xdr:to>
      <xdr:col>3</xdr:col>
      <xdr:colOff>5429250</xdr:colOff>
      <xdr:row>12</xdr:row>
      <xdr:rowOff>2889250</xdr:rowOff>
    </xdr:to>
    <xdr:sp macro="" textlink="">
      <xdr:nvSpPr>
        <xdr:cNvPr id="6" name="Rectangle 5">
          <a:hlinkClick xmlns:r="http://schemas.openxmlformats.org/officeDocument/2006/relationships" r:id="rId6"/>
          <a:extLst>
            <a:ext uri="{FF2B5EF4-FFF2-40B4-BE49-F238E27FC236}">
              <a16:creationId xmlns:a16="http://schemas.microsoft.com/office/drawing/2014/main" id="{D73FA1FE-D53B-43A9-825A-FE18F3BF2D56}"/>
            </a:ext>
          </a:extLst>
        </xdr:cNvPr>
        <xdr:cNvSpPr/>
      </xdr:nvSpPr>
      <xdr:spPr>
        <a:xfrm>
          <a:off x="5926667" y="20552833"/>
          <a:ext cx="3587750" cy="158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42333</xdr:colOff>
      <xdr:row>12</xdr:row>
      <xdr:rowOff>3100917</xdr:rowOff>
    </xdr:from>
    <xdr:to>
      <xdr:col>3</xdr:col>
      <xdr:colOff>3471333</xdr:colOff>
      <xdr:row>12</xdr:row>
      <xdr:rowOff>3291417</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4A7E4CD6-A09D-49F8-B69A-B4E8C53DE00F}"/>
            </a:ext>
          </a:extLst>
        </xdr:cNvPr>
        <xdr:cNvSpPr/>
      </xdr:nvSpPr>
      <xdr:spPr>
        <a:xfrm>
          <a:off x="4127500" y="20923250"/>
          <a:ext cx="342900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3343275</xdr:colOff>
      <xdr:row>4</xdr:row>
      <xdr:rowOff>182563</xdr:rowOff>
    </xdr:from>
    <xdr:to>
      <xdr:col>6</xdr:col>
      <xdr:colOff>788191</xdr:colOff>
      <xdr:row>4</xdr:row>
      <xdr:rowOff>1843088</xdr:rowOff>
    </xdr:to>
    <xdr:sp macro="" textlink="">
      <xdr:nvSpPr>
        <xdr:cNvPr id="5" name="Rectangular Callout 4">
          <a:extLst>
            <a:ext uri="{FF2B5EF4-FFF2-40B4-BE49-F238E27FC236}">
              <a16:creationId xmlns:a16="http://schemas.microsoft.com/office/drawing/2014/main" id="{00000000-0008-0000-0300-000005000000}"/>
            </a:ext>
          </a:extLst>
        </xdr:cNvPr>
        <xdr:cNvSpPr/>
      </xdr:nvSpPr>
      <xdr:spPr>
        <a:xfrm>
          <a:off x="11927681" y="1135063"/>
          <a:ext cx="2540791" cy="1660525"/>
        </a:xfrm>
        <a:prstGeom prst="wedgeRectCallout">
          <a:avLst>
            <a:gd name="adj1" fmla="val -60115"/>
            <a:gd name="adj2" fmla="val 20146"/>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latin typeface="Arial" panose="020B0604020202020204" pitchFamily="34" charset="0"/>
              <a:cs typeface="Arial" panose="020B0604020202020204" pitchFamily="34" charset="0"/>
            </a:rPr>
            <a:t>Click on the</a:t>
          </a:r>
          <a:r>
            <a:rPr lang="en-GB" sz="1800" baseline="0">
              <a:latin typeface="Arial" panose="020B0604020202020204" pitchFamily="34" charset="0"/>
              <a:cs typeface="Arial" panose="020B0604020202020204" pitchFamily="34" charset="0"/>
            </a:rPr>
            <a:t> boxes in the 'RAG status' column and select an option from the drop down menu</a:t>
          </a:r>
          <a:endParaRPr lang="en-GB" sz="1800">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243622</xdr:colOff>
      <xdr:row>4</xdr:row>
      <xdr:rowOff>71436</xdr:rowOff>
    </xdr:from>
    <xdr:to>
      <xdr:col>5</xdr:col>
      <xdr:colOff>1488280</xdr:colOff>
      <xdr:row>5</xdr:row>
      <xdr:rowOff>965199</xdr:rowOff>
    </xdr:to>
    <xdr:sp macro="" textlink="">
      <xdr:nvSpPr>
        <xdr:cNvPr id="3" name="Rectangular Callout 4">
          <a:extLst>
            <a:ext uri="{FF2B5EF4-FFF2-40B4-BE49-F238E27FC236}">
              <a16:creationId xmlns:a16="http://schemas.microsoft.com/office/drawing/2014/main" id="{3F3D8053-D025-4B30-AAC8-50A0B2173FB2}"/>
            </a:ext>
          </a:extLst>
        </xdr:cNvPr>
        <xdr:cNvSpPr/>
      </xdr:nvSpPr>
      <xdr:spPr>
        <a:xfrm>
          <a:off x="17460060" y="1047749"/>
          <a:ext cx="3137751" cy="1727200"/>
        </a:xfrm>
        <a:prstGeom prst="wedgeRectCallout">
          <a:avLst>
            <a:gd name="adj1" fmla="val -60115"/>
            <a:gd name="adj2" fmla="val 20146"/>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t>Click on the</a:t>
          </a:r>
          <a:r>
            <a:rPr lang="en-GB" sz="1800" baseline="0"/>
            <a:t> boxes in the 'RAG status' column and select an option from the drop down menu</a:t>
          </a:r>
          <a:endParaRPr lang="en-GB" sz="1800"/>
        </a:p>
      </xdr:txBody>
    </xdr:sp>
    <xdr:clientData/>
  </xdr:twoCellAnchor>
  <xdr:twoCellAnchor>
    <xdr:from>
      <xdr:col>2</xdr:col>
      <xdr:colOff>57150</xdr:colOff>
      <xdr:row>5</xdr:row>
      <xdr:rowOff>2590800</xdr:rowOff>
    </xdr:from>
    <xdr:to>
      <xdr:col>2</xdr:col>
      <xdr:colOff>2466975</xdr:colOff>
      <xdr:row>5</xdr:row>
      <xdr:rowOff>2943226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5C11315-7E82-465B-A514-07E6E01FE548}"/>
            </a:ext>
          </a:extLst>
        </xdr:cNvPr>
        <xdr:cNvSpPr/>
      </xdr:nvSpPr>
      <xdr:spPr>
        <a:xfrm>
          <a:off x="7105650" y="4391025"/>
          <a:ext cx="2409825" cy="3524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1190625</xdr:colOff>
      <xdr:row>5</xdr:row>
      <xdr:rowOff>2247900</xdr:rowOff>
    </xdr:from>
    <xdr:to>
      <xdr:col>2</xdr:col>
      <xdr:colOff>3467100</xdr:colOff>
      <xdr:row>5</xdr:row>
      <xdr:rowOff>2419350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47678F89-6751-49A1-A664-C8B4EC857647}"/>
            </a:ext>
          </a:extLst>
        </xdr:cNvPr>
        <xdr:cNvSpPr/>
      </xdr:nvSpPr>
      <xdr:spPr>
        <a:xfrm>
          <a:off x="8239125" y="4048125"/>
          <a:ext cx="2276475"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192884</xdr:colOff>
      <xdr:row>4</xdr:row>
      <xdr:rowOff>150019</xdr:rowOff>
    </xdr:from>
    <xdr:to>
      <xdr:col>5</xdr:col>
      <xdr:colOff>669131</xdr:colOff>
      <xdr:row>4</xdr:row>
      <xdr:rowOff>1651794</xdr:rowOff>
    </xdr:to>
    <xdr:sp macro="" textlink="">
      <xdr:nvSpPr>
        <xdr:cNvPr id="2" name="Rectangular Callout 1">
          <a:extLst>
            <a:ext uri="{FF2B5EF4-FFF2-40B4-BE49-F238E27FC236}">
              <a16:creationId xmlns:a16="http://schemas.microsoft.com/office/drawing/2014/main" id="{00000000-0008-0000-0200-000002000000}"/>
            </a:ext>
          </a:extLst>
        </xdr:cNvPr>
        <xdr:cNvSpPr/>
      </xdr:nvSpPr>
      <xdr:spPr>
        <a:xfrm>
          <a:off x="16135353" y="1102519"/>
          <a:ext cx="2821778" cy="1501775"/>
        </a:xfrm>
        <a:prstGeom prst="wedgeRectCallout">
          <a:avLst>
            <a:gd name="adj1" fmla="val -60115"/>
            <a:gd name="adj2" fmla="val 20146"/>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t>Click on the</a:t>
          </a:r>
          <a:r>
            <a:rPr lang="en-GB" sz="1800" baseline="0"/>
            <a:t> boxes in the 'RAG status' column and select an option from the drop down menu</a:t>
          </a:r>
          <a:endParaRPr lang="en-GB" sz="1800"/>
        </a:p>
      </xdr:txBody>
    </xdr:sp>
    <xdr:clientData/>
  </xdr:twoCellAnchor>
  <xdr:twoCellAnchor>
    <xdr:from>
      <xdr:col>1</xdr:col>
      <xdr:colOff>4676775</xdr:colOff>
      <xdr:row>8</xdr:row>
      <xdr:rowOff>1751239</xdr:rowOff>
    </xdr:from>
    <xdr:to>
      <xdr:col>2</xdr:col>
      <xdr:colOff>3301093</xdr:colOff>
      <xdr:row>8</xdr:row>
      <xdr:rowOff>1960789</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23A65122-6237-4C58-9B90-80D0D3E427B3}"/>
            </a:ext>
          </a:extLst>
        </xdr:cNvPr>
        <xdr:cNvSpPr/>
      </xdr:nvSpPr>
      <xdr:spPr>
        <a:xfrm>
          <a:off x="5799364" y="8929007"/>
          <a:ext cx="3352800" cy="209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873579</xdr:colOff>
      <xdr:row>8</xdr:row>
      <xdr:rowOff>2228169</xdr:rowOff>
    </xdr:from>
    <xdr:to>
      <xdr:col>2</xdr:col>
      <xdr:colOff>4112079</xdr:colOff>
      <xdr:row>10</xdr:row>
      <xdr:rowOff>41501</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42AF0463-D98B-46C8-B4A6-A2455F309A57}"/>
            </a:ext>
          </a:extLst>
        </xdr:cNvPr>
        <xdr:cNvSpPr/>
      </xdr:nvSpPr>
      <xdr:spPr>
        <a:xfrm>
          <a:off x="6724650" y="9405937"/>
          <a:ext cx="323850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84295</xdr:colOff>
      <xdr:row>4</xdr:row>
      <xdr:rowOff>214313</xdr:rowOff>
    </xdr:from>
    <xdr:to>
      <xdr:col>6</xdr:col>
      <xdr:colOff>1369784</xdr:colOff>
      <xdr:row>5</xdr:row>
      <xdr:rowOff>371929</xdr:rowOff>
    </xdr:to>
    <xdr:sp macro="" textlink="">
      <xdr:nvSpPr>
        <xdr:cNvPr id="3" name="Rectangular Callout 4">
          <a:extLst>
            <a:ext uri="{FF2B5EF4-FFF2-40B4-BE49-F238E27FC236}">
              <a16:creationId xmlns:a16="http://schemas.microsoft.com/office/drawing/2014/main" id="{A560D003-17FF-4B95-9E1A-7DA7CBB686BC}"/>
            </a:ext>
          </a:extLst>
        </xdr:cNvPr>
        <xdr:cNvSpPr/>
      </xdr:nvSpPr>
      <xdr:spPr>
        <a:xfrm>
          <a:off x="14526009" y="1157742"/>
          <a:ext cx="3263061" cy="1209901"/>
        </a:xfrm>
        <a:prstGeom prst="wedgeRectCallout">
          <a:avLst>
            <a:gd name="adj1" fmla="val -60115"/>
            <a:gd name="adj2" fmla="val 20146"/>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t>Click on the</a:t>
          </a:r>
          <a:r>
            <a:rPr lang="en-GB" sz="1800" baseline="0"/>
            <a:t> boxes in the 'RAG status' column and select and option from the drop down menu</a:t>
          </a:r>
          <a:endParaRPr lang="en-GB" sz="18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182089</xdr:colOff>
      <xdr:row>4</xdr:row>
      <xdr:rowOff>698498</xdr:rowOff>
    </xdr:from>
    <xdr:to>
      <xdr:col>6</xdr:col>
      <xdr:colOff>444500</xdr:colOff>
      <xdr:row>4</xdr:row>
      <xdr:rowOff>2095499</xdr:rowOff>
    </xdr:to>
    <xdr:sp macro="" textlink="">
      <xdr:nvSpPr>
        <xdr:cNvPr id="3" name="Rectangular Callout 4">
          <a:extLst>
            <a:ext uri="{FF2B5EF4-FFF2-40B4-BE49-F238E27FC236}">
              <a16:creationId xmlns:a16="http://schemas.microsoft.com/office/drawing/2014/main" id="{66595008-2808-43C5-8425-5CE3CB4059E8}"/>
            </a:ext>
          </a:extLst>
        </xdr:cNvPr>
        <xdr:cNvSpPr/>
      </xdr:nvSpPr>
      <xdr:spPr>
        <a:xfrm>
          <a:off x="17336160" y="1641927"/>
          <a:ext cx="2330697" cy="1397001"/>
        </a:xfrm>
        <a:prstGeom prst="wedgeRectCallout">
          <a:avLst>
            <a:gd name="adj1" fmla="val -59726"/>
            <a:gd name="adj2" fmla="val 20795"/>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t>Click on the</a:t>
          </a:r>
          <a:r>
            <a:rPr lang="en-GB" sz="1800" baseline="0"/>
            <a:t> boxes in the 'RAG status' column and select an option from the drop down menu</a:t>
          </a:r>
          <a:endParaRPr lang="en-GB" sz="1800"/>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7</v>
    <v>8</v>
    <v>4</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pageSetUpPr fitToPage="1"/>
  </sheetPr>
  <dimension ref="C1:AA81"/>
  <sheetViews>
    <sheetView tabSelected="1" topLeftCell="C10" zoomScale="70" zoomScaleNormal="70" workbookViewId="0">
      <selection activeCell="BB52" sqref="BB51:BB52"/>
    </sheetView>
  </sheetViews>
  <sheetFormatPr defaultColWidth="8.85546875" defaultRowHeight="12"/>
  <cols>
    <col min="1" max="2" width="0" style="96" hidden="1" customWidth="1"/>
    <col min="3" max="3" width="8.85546875" style="96"/>
    <col min="4" max="4" width="4.5703125" style="96" customWidth="1"/>
    <col min="5" max="57" width="8.85546875" style="96"/>
    <col min="58" max="58" width="40.28515625" style="96" customWidth="1"/>
    <col min="59" max="60" width="49.28515625" style="96" customWidth="1"/>
    <col min="61" max="16384" width="8.85546875" style="96"/>
  </cols>
  <sheetData>
    <row r="1" spans="3:21" hidden="1"/>
    <row r="2" spans="3:21" hidden="1"/>
    <row r="3" spans="3:21" hidden="1"/>
    <row r="4" spans="3:21" hidden="1"/>
    <row r="5" spans="3:21" hidden="1"/>
    <row r="6" spans="3:21" hidden="1"/>
    <row r="7" spans="3:21" hidden="1"/>
    <row r="8" spans="3:21" hidden="1"/>
    <row r="9" spans="3:21" hidden="1"/>
    <row r="10" spans="3:21" ht="13.5" customHeight="1">
      <c r="C10" s="126" t="s">
        <v>0</v>
      </c>
      <c r="D10" s="125"/>
      <c r="E10" s="125" t="s">
        <v>1</v>
      </c>
      <c r="F10" s="125"/>
      <c r="G10" s="127"/>
    </row>
    <row r="11" spans="3:21" ht="14.45">
      <c r="C11"/>
    </row>
    <row r="13" spans="3:21" ht="31.15" customHeight="1"/>
    <row r="14" spans="3:21" ht="38.450000000000003" customHeight="1">
      <c r="U14" s="107"/>
    </row>
    <row r="15" spans="3:21">
      <c r="U15" s="107"/>
    </row>
    <row r="20" ht="9.75" customHeight="1"/>
    <row r="73" spans="27:27" ht="14.45">
      <c r="AA73" s="168"/>
    </row>
    <row r="78" spans="27:27" hidden="1"/>
    <row r="79" spans="27:27" hidden="1"/>
    <row r="80" spans="27:27" hidden="1"/>
    <row r="81" hidden="1"/>
  </sheetData>
  <sheetProtection selectLockedCells="1" selectUnlockedCells="1"/>
  <pageMargins left="0.7" right="0.7" top="0.75" bottom="0.75" header="0.3" footer="0.3"/>
  <pageSetup paperSize="9" scale="36" fitToWidth="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04239-6B67-4873-81D3-6006F103E877}">
  <dimension ref="C2:J238"/>
  <sheetViews>
    <sheetView topLeftCell="A28" zoomScale="50" zoomScaleNormal="50" workbookViewId="0">
      <selection activeCell="S14" sqref="S14"/>
    </sheetView>
  </sheetViews>
  <sheetFormatPr defaultRowHeight="83.45" customHeight="1"/>
  <cols>
    <col min="3" max="3" width="74.7109375" style="52" customWidth="1"/>
    <col min="4" max="4" width="147.42578125" style="52" customWidth="1"/>
    <col min="5" max="5" width="48.5703125" style="52" customWidth="1"/>
    <col min="6" max="6" width="65.28515625" style="52" customWidth="1"/>
  </cols>
  <sheetData>
    <row r="2" spans="3:10" ht="83.45" customHeight="1">
      <c r="D2" s="62"/>
    </row>
    <row r="4" spans="3:10" ht="83.45" customHeight="1">
      <c r="C4" s="231" t="s">
        <v>150</v>
      </c>
      <c r="D4" s="232"/>
      <c r="E4" s="232"/>
      <c r="F4" s="232"/>
    </row>
    <row r="5" spans="3:10" ht="83.45" customHeight="1">
      <c r="C5" s="15" t="s">
        <v>42</v>
      </c>
      <c r="D5" s="14" t="s">
        <v>15</v>
      </c>
      <c r="E5" s="67" t="s">
        <v>16</v>
      </c>
      <c r="F5" s="67" t="s">
        <v>151</v>
      </c>
    </row>
    <row r="6" spans="3:10" ht="83.45" customHeight="1">
      <c r="C6" s="49" t="str" cm="1">
        <f t="array" ref="C6:J8">'We are safe and healthy'!C5:J7</f>
        <v>1.	  Does your organisation have a health and wellbeing plan that is evidence based and targeted to support individual safety, physical and mental health and wellness?</v>
      </c>
      <c r="D6" s="51" t="str">
        <v xml:space="preserve">1.1.  Organisations utilise the Health and Wellbeing Framework Diagnostic Tool to identify organisational strengths and areas for improvement in health and wellbeing practice, which is fed into an improvement plan.
1.2. The organisation is using the Violence Prevention and Reduction Standard to ensure a risk-based approach and improvement action plan is in place to reduce violence and abuse against healthcare workers.
1.3.  Organisational culture visibly prioritises safety, health and wellbeing. 
1.4.	 Health and wellbeing cultures amplify the voices of all colleagues through initiatives such as the development of staff networks and shared lived experience and inclusive pastoral support programs.
1.5.	 Health and wellbeing offers are culturally appropriate to workforce need.
1.6.	 Work-life choices are facilitated wherever possible.
1.7.	 Resources are available to support colleagues to manage workload and job demands and there are processes to enhance support during times of increased work pressures.
1.8.	 Infrastructures for clinical supervision are in place.
1.9.	 Working conditions are regularly evaluated for safety and to prevent workplace ill health and injury including assessing morale, burnout and emotional exhaustion and other measures of health and wellbeing, demonstrating continuous improvements.
</v>
      </c>
      <c r="E6" s="27" t="str">
        <v>Not Started</v>
      </c>
      <c r="F6" s="72">
        <v>0</v>
      </c>
      <c r="G6" s="71">
        <v>0</v>
      </c>
      <c r="H6" s="71">
        <v>0</v>
      </c>
      <c r="I6" s="71">
        <v>0</v>
      </c>
      <c r="J6" s="71">
        <v>0</v>
      </c>
    </row>
    <row r="7" spans="3:10" ht="83.45" customHeight="1">
      <c r="C7" s="35" t="str">
        <v>2. Do organisation health and safety policies, strategies, and resources effectively promote the safety and health and wellbeing of staff?</v>
      </c>
      <c r="D7" s="34" t="str">
        <v>2.1.  Organisational health and wellbeing support strategies and resources reflect that wellbeing is different for people at different life and career stages.
2.2.  Health and safety policies promote health and wellbeing offers that are inclusive and consider individual preferences, characteristics, and dynamic needs.
2.3. There is an improving attendance/reducing sickness absence policy in place that supports the entire health-related life-cycle of employees in the workplace, including: prevention, early intervention, recovery/return to work, redeployment, and exit. 
2.4.  Mechanisms are in place to recognise, accommodate, and support disabled staff, as well as staff with health or other requirements, such as carers and those needing reasonable adjustments, through Occupational Health services.
2.5.  The organisation is strengthening and supporting Occupational Health departments to fulfil their role as a clinical service and a source of insight and expertise within the broader preventive approach to health and wellbeing.
2.6.  Organisational Occupational Health and wellbeing services and interventions, are rated in accordance with the Growing Occupational Health and Wellbeing Together strategy improvement drivers. and needs analysis arising from tools such as the Violence Prevention Reduction Standard and Health and Wellbeing Framework and use of directory of services.
2.7.  The organisation is able to demonstrate that the Occupational Health and wellbeing services and interventions in place for staff are well resourced and is able to demonstrate the impact of occupational health and wellbeing services and interventions.
2.8.  The organisation captures data on staff sickness absence, accident and injuries data and outcome from welbing activities to inform the board and Health and Wellbeing Guardian to steer the safe and healthy agenda. 
2.9.  The organisation utilises data, research and insights to inform wellbeing policies and procedures.</v>
      </c>
      <c r="E7" s="27" t="str">
        <v>Not Started</v>
      </c>
      <c r="F7" s="73">
        <v>0</v>
      </c>
      <c r="G7" s="71">
        <v>0</v>
      </c>
      <c r="H7" s="71">
        <v>0</v>
      </c>
      <c r="I7" s="71">
        <v>0</v>
      </c>
      <c r="J7" s="71">
        <v>0</v>
      </c>
    </row>
    <row r="8" spans="3:10" ht="83.45" customHeight="1">
      <c r="C8" s="16" t="str">
        <v>3. Do organisational health and wellbeing offers meet the exclusive needs of staff?</v>
      </c>
      <c r="D8" s="31" t="str">
        <v xml:space="preserve">3.1. There are measures in place to monitor uptake to determine effectiveness of wellbeing offers.
3.2.  The importance of education is acknowledged, with training available to help individuals stay safe and healthy in the context of their workplace.
3.3. There are mechanisms in place that invite staff to participate in evaluating wellbeing initiatives, for example through staff experience council, groups or well-being champion networks.
3.4.There is a network of Health and Wellbeing Champions (or similar) in place across all areas. Health and Wellbeing champions are trained, supported, and have capacity to perform their duties as part of their role.
3.5. Health and Wellbeing champions share data and insight on issues and opportunities, which are then actioned.  </v>
      </c>
      <c r="E8" s="27" t="str">
        <v>Not Started</v>
      </c>
      <c r="F8" s="74">
        <v>0</v>
      </c>
      <c r="G8" s="71">
        <v>0</v>
      </c>
      <c r="H8" s="71">
        <v>0</v>
      </c>
      <c r="I8" s="71">
        <v>0</v>
      </c>
      <c r="J8" s="71">
        <v>0</v>
      </c>
    </row>
    <row r="9" spans="3:10" ht="83.45" customHeight="1">
      <c r="C9" s="36" t="str" cm="1">
        <f t="array" ref="C9:J11">'We are safe and healthy'!C8:J10</f>
        <v>4.	 Does the organisation have positive safe and healthy work environments, cultures and practices?</v>
      </c>
      <c r="D9" s="33" t="str">
        <v xml:space="preserve">4.1. The organisation actively promotes and embeds a workplace culture that is free from incivility, discrimination, bullying and other violence through comprehensive policies and regular evaluations. 
4.2. The organisation utilises the Violence, Prevention and Reduction (VPR) standard to rate improvement areas.  There is a VPR improvement plan in place, that is able to demonstrate improvement.
4.3. There are clear channels to promote operational and psychological safe work cultures such as mechanisms for incident recording and reporting, staff complaints analysis, freedom to speak up, staff survey, listening events.
4.4. The organisation actively promotes and facilitates all staff to have the opportunity to maintain hydration, take regular breaks and have access to rest spaces.
</v>
      </c>
      <c r="E9" s="27" t="str">
        <v>Not Started</v>
      </c>
      <c r="F9" s="75">
        <v>0</v>
      </c>
      <c r="G9" s="71">
        <v>0</v>
      </c>
      <c r="H9" s="71">
        <v>0</v>
      </c>
      <c r="I9" s="71">
        <v>0</v>
      </c>
      <c r="J9" s="71">
        <v>0</v>
      </c>
    </row>
    <row r="10" spans="3:10" ht="83.45" customHeight="1">
      <c r="C10" s="12" t="str">
        <v>5. Are meaningful health and wellbeing conversations facilitated and embedded within the organisation that are individualised and champion equality, diversity and inclusion?</v>
      </c>
      <c r="D10" s="13" t="str">
        <v>5.1. Line managers and teams are equipped with the skills and tools necessary to take ownership of supporting both physical and mental health and wellbeing. Managers receive training to conduct effective health and wellbeing (HWB) conversations.
5.2. There are processes to ensure managers and key staff routinely hold HWB conversations with staff.
5.3. Wellbeing conversations are compassionate, inclusive, and understanding, and target supporting individual health and wellbeing needs..
5.4. Data, such as staff surveys, demonstrates that all employees are engaging in effective health and wellbeing (HWB) conversations and are receiving support from their line managers and leaders.</v>
      </c>
      <c r="E10" s="27" t="str">
        <v>Not Started</v>
      </c>
      <c r="F10" s="74">
        <v>0</v>
      </c>
      <c r="G10" s="71">
        <v>0</v>
      </c>
      <c r="H10" s="71">
        <v>0</v>
      </c>
      <c r="I10" s="71">
        <v>0</v>
      </c>
      <c r="J10" s="71">
        <v>0</v>
      </c>
    </row>
    <row r="11" spans="3:10" ht="83.45" customHeight="1">
      <c r="C11" s="32" t="str">
        <v>6. Is there a Health and Wellbeing Guardian in place, and are there Wellbeing Champions and ambassadors throughout the organisation?</v>
      </c>
      <c r="D11" s="33" t="str">
        <v xml:space="preserve">6.1. The organisation has a Health and Wellbeing Guardian appointed on the board who plays an active role in the strategic agenda to establish a preventive approach to health and wellbeing.
6.2. The Health and Wellbeing Guardian is assured that the organisation is taking action on improving employee health and wellbeing.
6.3. The Health and Wellbeing Guardian is provided with HWB data and assurance information  related to staff health and safety, to hold the board to account for improving the HWB of the workforce.
</v>
      </c>
      <c r="E11" s="27" t="str">
        <v>Not Started</v>
      </c>
      <c r="F11" s="76">
        <v>0</v>
      </c>
      <c r="G11" s="71">
        <v>0</v>
      </c>
      <c r="H11" s="71">
        <v>0</v>
      </c>
      <c r="I11" s="71">
        <v>0</v>
      </c>
      <c r="J11" s="71">
        <v>0</v>
      </c>
    </row>
    <row r="12" spans="3:10" ht="83.45" customHeight="1">
      <c r="C12" s="32" t="str" cm="1">
        <f t="array" ref="C12:J12">'We are compassionate &amp; inclus'!B10:I10</f>
        <v>6. Is organisational outcome data, research and insight applied and monitored to inform retention strategies and improvement plans for staff?</v>
      </c>
      <c r="D12" s="32" t="str">
        <v>6.1. Improvement plans are implemented and regularly evaluated, to build on success, address risk, and promote learning with and from others.
6.2. Leaders regularly review available data, including Workforce Race Equality Standard (WRES), Workforce Disability Equality Standard (WDRES), National Educational Training Survey (NETS) and Staff Survey, to identify areas of concern and evidence improvements over time. The EDI Dashboard supports monitoring of EDI Improvement Plan implementation.</v>
      </c>
      <c r="E12" s="27" t="str">
        <v>Not Started</v>
      </c>
      <c r="F12" s="78">
        <v>0</v>
      </c>
      <c r="G12" s="71">
        <v>0</v>
      </c>
      <c r="H12" s="71">
        <v>0</v>
      </c>
      <c r="I12" s="71">
        <v>0</v>
      </c>
      <c r="J12" s="71">
        <v>0</v>
      </c>
    </row>
    <row r="13" spans="3:10" ht="83.45" customHeight="1">
      <c r="C13" s="78" t="str" cm="1">
        <f t="array" ref="C13:J14">'We each have a voice that count'!C5:J6</f>
        <v>1. Does the organisation support leadership development and shared professional decision-making at all levels for staff?</v>
      </c>
      <c r="D13" s="78" t="str">
        <v>1.1.	 Staff are actively encouraged to lead and develop improvements in clinical outcomes, patient/user experience and staff experience for themselves and others.  
1.2.	 Staff autonomy is promoted by supporting a high level of control and influence over the care they provide and their working lives. An example of this is using shared professional decision-making to develop/agree staffing and rostering solutions.</v>
      </c>
      <c r="E13" s="27" t="str">
        <v>Not Started</v>
      </c>
      <c r="F13" s="78">
        <v>0</v>
      </c>
      <c r="G13" s="71">
        <v>0</v>
      </c>
      <c r="H13" s="71">
        <v>0</v>
      </c>
      <c r="I13" s="71">
        <v>0</v>
      </c>
      <c r="J13" s="71">
        <v>0</v>
      </c>
    </row>
    <row r="14" spans="3:10" ht="83.45" customHeight="1">
      <c r="C14" s="70" t="str">
        <v>2. Does the organisation prioritise focusing on understanding employee engagement as a leading key indicator of performance?</v>
      </c>
      <c r="D14" s="70" t="str">
        <v>2.1. Employee engagement, including motivation, involvement, and advocacy, is a key performance indicator. Prioritising it leads to higher productivity, job satisfaction, and better patient outcomes. Therefore, local senior leaders should focus on enhancing employee engagement to achieve these positive results.
2.2.The organisation has established systems and processes to monitor employee engagement. This commitment is embedded in the People Promise and supported by tools such as the NHS England Model Health System. For more information, visit: Model Health System. Engagement data is regularly reviewed to identify trends and track progress. 
2.3. Local listening strategies are in place to track and improve employee engagement, using data from listening tools and other key performance indicators. This information is accessible to senior leaders and decision-makers. National tools used include the NHS Staff Survey, the National Quarterly Pulse Survey, and the Monthly People Pulse.</v>
      </c>
      <c r="E14" s="27" t="str">
        <v>Not Started</v>
      </c>
      <c r="F14" s="70">
        <v>0</v>
      </c>
      <c r="G14" s="71">
        <v>0</v>
      </c>
      <c r="H14" s="71">
        <v>0</v>
      </c>
      <c r="I14" s="71">
        <v>0</v>
      </c>
      <c r="J14" s="71">
        <v>0</v>
      </c>
    </row>
    <row r="15" spans="3:10" ht="62.25" customHeight="1">
      <c r="C15" s="78" t="str" cm="1">
        <f t="array" ref="C15:J15">'We each have a voice that count'!C9:J9</f>
        <v>5.	 Do staff members have the necessary information, resources and education to support making informed decisions?</v>
      </c>
      <c r="D15" s="78" t="str">
        <v>5.1.There is access to recognised or accredited internal and/or external study days/ academic studies, to develop knowledge and skills.
5.2. There are evidence based guidelines and policies that are regularly reviewed and updated and there is a process in place to monitor these.
5.3. There are templates and documents available, alongside access to relevant expertise for developing evidence-based policies. For example, clinical guidelines, and role development policies.
5.4. Mandatory training is mapped to the evidence base and appropriate to individual role and professional background.
There are education and development programmes and fellowships where staff are encouraged/ required to access, implement and evaluate evidence.
5.5. There are library resources and support available for staff to access evidence-based material. Examples may include, access to Athens passwords and support to use these resources.
5.6. There are multidisciplinary meetings (formal or informal) where learning from incidents is shared and discussed and evidence-based solutions are sought to improve outcomes.</v>
      </c>
      <c r="E15" s="27" t="str">
        <v>Not Started</v>
      </c>
      <c r="F15" s="78">
        <v>0</v>
      </c>
      <c r="G15" s="71">
        <v>0</v>
      </c>
      <c r="H15" s="71">
        <v>0</v>
      </c>
      <c r="I15" s="71">
        <v>0</v>
      </c>
      <c r="J15" s="71">
        <v>0</v>
      </c>
    </row>
    <row r="16" spans="3:10" ht="83.45" customHeight="1">
      <c r="C16" s="78" t="str" cm="1">
        <f t="array" ref="C16:J16">'We are recognised and rewarded'!B6:I6</f>
        <v>2. Does the organisational strategy incorporate pay and non-pay incentives as part of the NHS employment offer that are communicated to staff?</v>
      </c>
      <c r="D16" s="78" t="str">
        <v xml:space="preserve">2.1. The overall value of the NHS employment offer, which highlights e.g.  pay, membership of the NHS Pension Scheme,  access to flexible working, learning and development , health and financial wellbeing, and beneficial local policies, is known to all staff.
2.2. Programmes of reward and recognition are regularly promoted and communicated.
2.3. There are pensions awareness seminars on the basics that bust myths about how the NHS Pension Scheme works.
2.4. Individual and group seminars are offered  to those affected by pensions tax on pensions and flexible retirement. Further information is avaliable via the NHS England We are recognised and rewarded resource. For more detail see: https://www.england.nhs.uk/looking-after-our-people/the-programme-and-resources/pensions-and-flexible-working-in-your-later-career/ </v>
      </c>
      <c r="E16" s="27" t="str">
        <v>Not Started</v>
      </c>
      <c r="F16" s="78">
        <v>0</v>
      </c>
      <c r="G16" s="71">
        <v>0</v>
      </c>
      <c r="H16" s="71">
        <v>0</v>
      </c>
      <c r="I16" s="71">
        <v>0</v>
      </c>
      <c r="J16" s="71">
        <v>0</v>
      </c>
    </row>
    <row r="17" spans="3:10" ht="83.45" customHeight="1">
      <c r="C17" s="70"/>
      <c r="D17" s="70"/>
      <c r="E17" s="70"/>
      <c r="F17" s="48"/>
    </row>
    <row r="18" spans="3:10" ht="83.45" customHeight="1">
      <c r="C18" s="231" t="s">
        <v>152</v>
      </c>
      <c r="D18" s="232"/>
      <c r="E18" s="232"/>
      <c r="F18" s="232"/>
    </row>
    <row r="19" spans="3:10" ht="83.45" customHeight="1">
      <c r="C19" s="70" t="str" cm="1">
        <f t="array" ref="C19:J19">'We are compassionate &amp; inclus'!B7:I7</f>
        <v>3. Do leaders advocate for staffs needs including resources to deliver quality care?</v>
      </c>
      <c r="D19" s="70" t="str">
        <v>3.1. Staff at all levels are engaged in informing and developing solutions and activities to improve clinical care and patient experience, and these are championed and supported by senior leaders.
3.2. Senior leaders are actively engaged and participate in organisational culture development activity.</v>
      </c>
      <c r="E19" s="77" t="str">
        <v>Not Started</v>
      </c>
      <c r="F19" s="70">
        <v>0</v>
      </c>
      <c r="G19" s="71">
        <v>0</v>
      </c>
      <c r="H19" s="71">
        <v>0</v>
      </c>
      <c r="I19" s="71">
        <v>0</v>
      </c>
      <c r="J19" s="71">
        <v>0</v>
      </c>
    </row>
    <row r="20" spans="3:10" ht="83.45" customHeight="1">
      <c r="C20" s="78" t="str" cm="1">
        <f t="array" ref="C20:J21">'We each have a voice that count'!C7:J8</f>
        <v>3. In line with national policy the organisation has  developed, published and maintained an employee listening approach, supported by senior leaders, encompassing national and local listening tools, to best engage staff and ensure feedback is acted on.</v>
      </c>
      <c r="D20" s="78" t="str">
        <v>3.1. The nationally created Listening Well guidance (a blueprint to lift and adapt) https://www.england.nhs.uk/long-read/listening-well-guidance/ can be used to create your own listening strategy, supported by senior leaders, to ensure ‘We each have a voice that counts’.  For more information see: https://www.england.nhs.uk/long-read/listening-well-guidance/ 
3.2. National listening tools (NHS Staff Survey, NHS Staff Survey for Bank only workers, General Practice Staff Survey, National Quarterly Pulse Survey and People Pulse), can maximise insights to improve employee experience and employee engagement.
3.3. Use local listening tools (e.g., Freedom to Speak Up Guardians, focus groups, team conversations, staff networks, new starter and exit surveys) together with the national listening tools, to maximise insights and improve employee experience and engagement.
3.4. There is shared ownership of the insights from national and local listening tools, with staff at all levels involved in improving employee experience in a variety of ways. Examples could include shared professional decision-making councils responding to local and national survey results to inform the focus of projects, or staff responding to local feedback from their teams and initiating improvement projects.</v>
      </c>
      <c r="E20" s="27" t="str">
        <v>Not Started</v>
      </c>
      <c r="F20" s="78">
        <v>0</v>
      </c>
      <c r="G20" s="71">
        <v>0</v>
      </c>
      <c r="H20" s="71">
        <v>0</v>
      </c>
      <c r="I20" s="71">
        <v>0</v>
      </c>
      <c r="J20" s="71">
        <v>0</v>
      </c>
    </row>
    <row r="21" spans="3:10" ht="83.45" customHeight="1">
      <c r="C21" s="70" t="str">
        <v>4. Is guidance around Freedom to Speak Up clear, visible, and accessible to staff?</v>
      </c>
      <c r="D21" s="70" t="str">
        <v>4.1. There is an up to date speaking up policy (based on the national FTSU policy) that is visible, accessible and regularly promoted. Staff are trained to use it.
4.2. A Freedom to Speak Up (FTSU) Guardian is in place, recruited through an open and inclusive process, trained, and registered with the National Guardian. They have sufficient time to undertake all aspects of their role effectively.
4.3. FTSU arrangements are continuously evaluated using a range of qualitative and quantitative feedback (gathered from a wide range of people), and meaningfully discussed by the board and with the most senior people in the organisation (i.e. the board, or the senior partners, or the owner).
4.4. Through a variety of comms and engagement staff can point to clear examples of the improvement that has occurred because of speaking up.
4.5. Efforts have been made to understand and address workers’ fears around speaking up, as well as evaluate managers and leaders, and the organisation’s ability to enable psychological safety. Psychological safety can be measured by evidence showing that an increasing  number of staff, particularly those who are most vulnerable or seldom heard, feel safe to speak up, and confident that their voice will be heard.</v>
      </c>
      <c r="E21" s="27" t="str">
        <v>Not Started</v>
      </c>
      <c r="F21" s="70">
        <v>0</v>
      </c>
      <c r="G21" s="71">
        <v>0</v>
      </c>
      <c r="H21" s="71">
        <v>0</v>
      </c>
      <c r="I21" s="71">
        <v>0</v>
      </c>
      <c r="J21" s="71">
        <v>0</v>
      </c>
    </row>
    <row r="22" spans="3:10" ht="83.45" customHeight="1">
      <c r="C22" s="78" t="str" cm="1">
        <f t="array" ref="C22:J22">'We each have a voice that count'!C10:J10</f>
        <v>6.	 Are systems in place that enable staff to work with a high level of autonomy and to actively participate in organisational decision making?</v>
      </c>
      <c r="D22" s="78" t="str">
        <v>6.1.	The organisation facilitates locally driven improvements through promoting and enabling leadership at all levels.
6.2.	The organisation supports active participation in local, regional, and national decision-making committees.</v>
      </c>
      <c r="E22" s="27" t="str">
        <v>Not Started</v>
      </c>
      <c r="F22" s="78">
        <v>0</v>
      </c>
      <c r="G22" s="71">
        <v>0</v>
      </c>
      <c r="H22" s="71">
        <v>0</v>
      </c>
      <c r="I22" s="71">
        <v>0</v>
      </c>
      <c r="J22" s="71">
        <v>0</v>
      </c>
    </row>
    <row r="23" spans="3:10" ht="83.45" customHeight="1">
      <c r="C23" s="70" t="str" cm="1">
        <f t="array" ref="C23:J24">'We each have a voice that count'!C11:J12</f>
        <v>7.	 Does the organisation provide time and support to enable staff to engage in activities that promote a sense of belonging, joy at work, inclusivity, and diversity of teams?</v>
      </c>
      <c r="D23" s="70" t="str">
        <v>7.1. There are social and celebration events. Staff network leads have agreed time and resource to engage with their networks to develop and promote activities that increase belonging and inclusivity at the workplace.
7.2. There are clear channels of communication throughout the organisation for recognising and celebrating excellence in teamwork, joy at work, inclusivity and diversity at work.
7.3. Improving team effectiveness is recognised as a crucial factor in improving employee experience and fostering organisational, team, and individual resilience and wellbeing.</v>
      </c>
      <c r="E23" s="27" t="str">
        <v>Not Started</v>
      </c>
      <c r="F23" s="70">
        <v>0</v>
      </c>
      <c r="G23" s="71">
        <v>0</v>
      </c>
      <c r="H23" s="71">
        <v>0</v>
      </c>
      <c r="I23" s="71">
        <v>0</v>
      </c>
      <c r="J23" s="71">
        <v>0</v>
      </c>
    </row>
    <row r="24" spans="3:10" ht="83.45" customHeight="1">
      <c r="C24" s="78" t="str">
        <v>8. Does the organisation enable staff to empower and amplify patient voices and advocate for their needs?</v>
      </c>
      <c r="D24" s="78" t="str">
        <v>8.1. The organisation's patient/service user representatives are known to frontline staff and they are included as part of any co-design/ co-production of services.
8.2. The organisation facilitates frontline clinical staff in utilising patient/ service user/ family/ carer feedback and input to lead improvement in patient clinical outcomes and experience.
8.3. The organisation empowers frontline staff to amplify patient voices and advocate for their needs by implementing using the Patient Safety Incident Response Framework (PSIRF). This includes guidance on engaging and involving patients, families and staff following a patient safety incident, as well as the using Framework for involving patients in patient safety.</v>
      </c>
      <c r="E24" s="27" t="str">
        <v>Not Started</v>
      </c>
      <c r="F24" s="78">
        <v>0</v>
      </c>
      <c r="G24" s="71">
        <v>0</v>
      </c>
      <c r="H24" s="71">
        <v>0</v>
      </c>
      <c r="I24" s="71">
        <v>0</v>
      </c>
      <c r="J24" s="71">
        <v>0</v>
      </c>
    </row>
    <row r="25" spans="3:10" ht="83.45" customHeight="1">
      <c r="C25" s="78" cm="1">
        <f t="array" ref="C25:J28">'We are always learning'!B13:I16</f>
        <v>0</v>
      </c>
      <c r="D25" s="78">
        <v>0</v>
      </c>
      <c r="E25" s="77" t="str">
        <v>Not Applicable</v>
      </c>
      <c r="F25" s="78">
        <v>0</v>
      </c>
      <c r="G25" s="71">
        <v>0</v>
      </c>
      <c r="H25" s="71">
        <v>0</v>
      </c>
      <c r="I25" s="71">
        <v>0</v>
      </c>
      <c r="J25" s="71">
        <v>0</v>
      </c>
    </row>
    <row r="26" spans="3:10" ht="83.45" customHeight="1">
      <c r="C26" s="70">
        <v>0</v>
      </c>
      <c r="D26" s="70">
        <v>0</v>
      </c>
      <c r="E26" s="77" t="str">
        <v>Not Applicable</v>
      </c>
      <c r="F26" s="70">
        <v>0</v>
      </c>
      <c r="G26" s="71">
        <v>0</v>
      </c>
      <c r="H26" s="71">
        <v>0</v>
      </c>
      <c r="I26" s="71">
        <v>0</v>
      </c>
      <c r="J26" s="71">
        <v>0</v>
      </c>
    </row>
    <row r="27" spans="3:10" ht="83.45" customHeight="1">
      <c r="C27" s="78">
        <v>0</v>
      </c>
      <c r="D27" s="78">
        <v>0</v>
      </c>
      <c r="E27" s="77" t="str">
        <v>Not Applicable</v>
      </c>
      <c r="F27" s="78">
        <v>0</v>
      </c>
      <c r="G27" s="71">
        <v>0</v>
      </c>
      <c r="H27" s="71">
        <v>0</v>
      </c>
      <c r="I27" s="71">
        <v>0</v>
      </c>
      <c r="J27" s="71">
        <v>0</v>
      </c>
    </row>
    <row r="28" spans="3:10" ht="83.45" customHeight="1">
      <c r="C28" s="70">
        <v>0</v>
      </c>
      <c r="D28" s="70">
        <v>0</v>
      </c>
      <c r="E28" s="77" t="str">
        <v>Not Applicable</v>
      </c>
      <c r="F28" s="70">
        <v>0</v>
      </c>
      <c r="G28" s="71">
        <v>0</v>
      </c>
      <c r="H28" s="71">
        <v>0</v>
      </c>
      <c r="I28" s="71">
        <v>0</v>
      </c>
      <c r="J28" s="71">
        <v>0</v>
      </c>
    </row>
    <row r="29" spans="3:10" ht="83.45" customHeight="1">
      <c r="C29" s="48"/>
      <c r="D29" s="48"/>
      <c r="E29" s="77"/>
      <c r="F29" s="48"/>
    </row>
    <row r="30" spans="3:10" ht="83.45" customHeight="1">
      <c r="C30" s="231" t="s">
        <v>153</v>
      </c>
      <c r="D30" s="232"/>
      <c r="E30" s="232"/>
      <c r="F30" s="232"/>
    </row>
    <row r="31" spans="3:10" ht="83.45" customHeight="1">
      <c r="C31" s="78" t="e" cm="1" vm="1">
        <f t="array" aca="1" ref="C31" ca="1">'We are always learning'!B5:I9</f>
        <v>#VALUE!</v>
      </c>
      <c r="D31" s="78"/>
      <c r="E31" s="27"/>
      <c r="F31" s="78"/>
      <c r="G31" s="71"/>
      <c r="H31" s="71"/>
      <c r="I31" s="71"/>
      <c r="J31" s="71"/>
    </row>
    <row r="32" spans="3:10" ht="83.45" customHeight="1">
      <c r="C32" s="70"/>
      <c r="D32" s="70"/>
      <c r="E32" s="27"/>
      <c r="F32" s="70"/>
      <c r="G32" s="71"/>
      <c r="H32" s="71"/>
      <c r="I32" s="71"/>
      <c r="J32" s="71"/>
    </row>
    <row r="33" spans="3:10" ht="83.45" customHeight="1">
      <c r="C33" s="78"/>
      <c r="D33" s="78"/>
      <c r="E33" s="77"/>
      <c r="F33" s="78"/>
      <c r="G33" s="71"/>
      <c r="H33" s="71"/>
      <c r="I33" s="71"/>
      <c r="J33" s="71"/>
    </row>
    <row r="34" spans="3:10" ht="83.45" customHeight="1">
      <c r="C34" s="70"/>
      <c r="D34" s="70"/>
      <c r="E34" s="77"/>
      <c r="F34" s="70"/>
      <c r="G34" s="71"/>
      <c r="H34" s="71"/>
      <c r="I34" s="71"/>
      <c r="J34" s="71"/>
    </row>
    <row r="35" spans="3:10" ht="83.45" customHeight="1">
      <c r="C35" s="78" t="str" cm="1">
        <f t="array" ref="C35:J35">'We are always learning'!B11:I11</f>
        <v>6. Is there a structured approach to developing those who are required to undertake individual appraisals, learning needs analysis and provide practice education (supervisor and assessor roles), mentorship, preceptorship, personal development planning and career coaching? Is further support for these activities built into the organisation’s professional development structure?</v>
      </c>
      <c r="D35" s="78" t="str">
        <v>6.1. Supervisor and assessor, mentors, preceptors, and others (as required) have access to personal development planning and career coaching by way of facilitating learners to learn.
6.2. Meaningful appraisal, personal development planning and career conversations take place that are individualised and champion equality, diversity and inclusion.
6.3. Career clinics and the offer of application and interview skills support is provided, aligned to individual needs (for example internationally educated colleagues).
6.4. Leaders adopt and reflect the behaviours articulated in the frameworks such as the NHS Leadership Way</v>
      </c>
      <c r="E35" s="77" t="str">
        <v>Not Started</v>
      </c>
      <c r="F35" s="78">
        <v>0</v>
      </c>
      <c r="G35" s="71">
        <v>0</v>
      </c>
      <c r="H35" s="71">
        <v>0</v>
      </c>
      <c r="I35" s="71">
        <v>0</v>
      </c>
      <c r="J35" s="71">
        <v>0</v>
      </c>
    </row>
    <row r="36" spans="3:10" ht="83.45" customHeight="1">
      <c r="C36" s="70"/>
      <c r="D36" s="70"/>
      <c r="E36" s="77"/>
      <c r="F36" s="70"/>
      <c r="G36" s="71"/>
      <c r="H36" s="71"/>
      <c r="I36" s="71"/>
      <c r="J36" s="71"/>
    </row>
    <row r="37" spans="3:10" ht="83.45" customHeight="1">
      <c r="C37" s="78"/>
      <c r="D37" s="78"/>
      <c r="E37" s="27"/>
      <c r="F37" s="78"/>
      <c r="G37" s="71"/>
      <c r="H37" s="71"/>
      <c r="I37" s="71"/>
      <c r="J37" s="71"/>
    </row>
    <row r="38" spans="3:10" ht="83.45" customHeight="1">
      <c r="C38" s="70"/>
      <c r="D38" s="70"/>
      <c r="E38" s="27"/>
      <c r="F38" s="70"/>
      <c r="G38" s="71"/>
      <c r="H38" s="71"/>
      <c r="I38" s="71"/>
      <c r="J38" s="71"/>
    </row>
    <row r="39" spans="3:10" ht="83.45" customHeight="1">
      <c r="C39" s="70" t="str" cm="1">
        <f t="array" ref="C39:J39">'We work flexibly'!C7:J7</f>
        <v>3. Are all roles advertised with a clear statement that flexible working options are available?</v>
      </c>
      <c r="D39" s="70" t="str">
        <v>3.1. Job adverts explicitly mention the opportunity to discuss flexible working.</v>
      </c>
      <c r="E39" s="27" t="str">
        <v>Not Started</v>
      </c>
      <c r="F39" s="70">
        <v>0</v>
      </c>
      <c r="G39" s="71">
        <v>0</v>
      </c>
      <c r="H39" s="71">
        <v>0</v>
      </c>
      <c r="I39" s="71">
        <v>0</v>
      </c>
      <c r="J39" s="71">
        <v>0</v>
      </c>
    </row>
    <row r="40" spans="3:10" ht="83.45" customHeight="1">
      <c r="C40" s="48"/>
      <c r="D40" s="48"/>
      <c r="E40" s="48"/>
      <c r="F40" s="48"/>
    </row>
    <row r="41" spans="3:10" ht="83.45" customHeight="1">
      <c r="C41" s="231" t="s">
        <v>154</v>
      </c>
      <c r="D41" s="232"/>
      <c r="E41" s="232"/>
      <c r="F41" s="232"/>
    </row>
    <row r="42" spans="3:10" ht="83.45" customHeight="1">
      <c r="C42" s="70" t="str" cm="1">
        <f t="array" ref="C42:J43">'We are compassionate &amp; inclus'!B5:I6</f>
        <v>1. Are leaders highly visible, approachable, and accessible to staff. Do leaders demonstrate compassion and role model the right behaviours?</v>
      </c>
      <c r="D42" s="70" t="str">
        <v>1.1.  Leaders enable effective two-way communication from and between staff.
1.2.  Line managers adopt compassionate feedback as part of the appraisal process.</v>
      </c>
      <c r="E42" s="27" t="str">
        <v>Not Started</v>
      </c>
      <c r="F42" s="70">
        <v>0</v>
      </c>
      <c r="G42" s="71">
        <v>0</v>
      </c>
      <c r="H42" s="71">
        <v>0</v>
      </c>
      <c r="I42" s="71">
        <v>0</v>
      </c>
      <c r="J42" s="71">
        <v>0</v>
      </c>
    </row>
    <row r="43" spans="3:10" ht="83.45" customHeight="1">
      <c r="C43" s="78" t="str">
        <v>2. Do leaders prioritise the employees experience of work?</v>
      </c>
      <c r="D43" s="78" t="str">
        <v>2.1. Feedback from staff is explored, and actions taken based on this feedback are communicated to staff.
2.2. Staff experience of work is regularly assessed, evaluated, and responded to through methods such as surveys, focus groups and individual conversations with leaders or supervisors.</v>
      </c>
      <c r="E43" s="27" t="str">
        <v>Not Started</v>
      </c>
      <c r="F43" s="78">
        <v>0</v>
      </c>
      <c r="G43" s="71">
        <v>0</v>
      </c>
      <c r="H43" s="71">
        <v>0</v>
      </c>
      <c r="I43" s="71">
        <v>0</v>
      </c>
      <c r="J43" s="71">
        <v>0</v>
      </c>
    </row>
    <row r="44" spans="3:10" ht="83.45" customHeight="1">
      <c r="C44" s="70" t="str" cm="1">
        <f t="array" ref="C44:J44">'We are compassionate &amp; inclus'!B8:I8</f>
        <v>4. Do organisational strategies support the diversity of values within the workforce?</v>
      </c>
      <c r="D44" s="70" t="str">
        <v xml:space="preserve">4.1. There is a compassionate and inclusive culture in the organisation promoting positive, inclusive work environments where people want to come to work and have a real sense of belonging. For more information see: https://www.england.nhs.uk/looking-after-our-people/the-programme-and-resources/we-are-compassionate-and-inclusive/  
4.2. Organisational retention plans recognise and include differing demographics and characteristics of all staff.
4.3. Line managers embed ‘how to have difficult conversations about race and other protected characteristics’ within their teams as part of their 1:1 and personal and professional development conversations. For more information see: https://www.leadershipacademy.nhs.uk/scopeforgrowth/ 
4.4 The organisation regularly uses cultural assessment programmes, such as The Culture Leadership Programme (CLP) which also focuses on leadership behaviours. For more information see: https://www.england.nhs.uk/culture/culture-leadership-programme/
4.5. The organisation actively reviews representation of marginalised characteristics to ensure there are considered and evidenced improvements in representation in senior roles.
4.6. The organisation is committed to delivering the High Impact Actions in the NHS Equality Diversity and Inclusion (EDI) Improvement Plan and uses data to evidence areas requiring improvements. For more information see:https://www.england.nhs.uk/long-read/nhs-equality-diversity-and-inclusion-improvement-plan/ </v>
      </c>
      <c r="E44" s="77" t="str">
        <v>Not Started</v>
      </c>
      <c r="F44" s="70">
        <v>0</v>
      </c>
      <c r="G44" s="71">
        <v>0</v>
      </c>
      <c r="H44" s="71">
        <v>0</v>
      </c>
      <c r="I44" s="71">
        <v>0</v>
      </c>
      <c r="J44" s="71">
        <v>0</v>
      </c>
    </row>
    <row r="45" spans="3:10" ht="83.45" customHeight="1">
      <c r="C45" s="78" t="str" cm="1">
        <f t="array" ref="C45:J45">'We are compassionate &amp; inclus'!B9:I9</f>
        <v>5. Does the organisation have mechanisms to develop emotionally intelligent and self-aware leaders?</v>
      </c>
      <c r="D45" s="78" t="str">
        <v>5.1. Leaders are aware of their leadership styles and skills.
5.2. Leaders use insight tools, such as feedback from peers and direct reports.
5.3. Leaders make use of tools that support collective reflection on how leadership is perceived within the organisation, such as the Leadership Behaviours Survey (Culture and Leadership Programme), and support improvement through inclusive, collective leadership development. For more information see: https://www.england.nhs.uk/culture/culture-leadership-programme/ 
5.4. Leaders encourage staff to be more inclusive through the participation in reciprocal or mutual mentoring with members of staff from a range of roles and demographics.</v>
      </c>
      <c r="E45" s="27" t="str">
        <v>Not Started</v>
      </c>
      <c r="F45" s="78">
        <v>0</v>
      </c>
      <c r="G45" s="71">
        <v>0</v>
      </c>
      <c r="H45" s="71">
        <v>0</v>
      </c>
      <c r="I45" s="71">
        <v>0</v>
      </c>
      <c r="J45" s="71">
        <v>0</v>
      </c>
    </row>
    <row r="46" spans="3:10" ht="83.45" customHeight="1">
      <c r="C46" s="70" t="str" cm="1">
        <f t="array" ref="C46:J47">'We are compassionate &amp; inclus'!B11:I12</f>
        <v>7. Do leaders enable inclusive and diverse interdisciplinary teams to work collaboratively and effectively to deliver high quality care and services?</v>
      </c>
      <c r="D46" s="70" t="str">
        <v xml:space="preserve">7.1. The organisation provides means such as culturally competent leadership training to ensure all managers and mentors feel equipped to compassionately support staff with their unique personal and professional learning needs. 
7.2. The organisation takes a collective leadership approach, involving and empowering a diverse group of staff to lead, co-design and participate in changes, such as through a change team.
7.3. Line managers have access to mentoring programs to build capacity to listen inclusively to diverse voices.
7.4. High quality interdisciplinary teamwork and collaboration is evident in care coordination and delivery.
7.5. Staff survey questions and/or other forms of feedback confirm satisfaction with inclusivity, interdisciplinary relationships and teamwork and collaboration in the delivery of care. For more information see: https://www.england.nhs.uk/looking-after-our-people/the-programme-and-resources/we-are-a-team/  
7.6.  Leaders and team are encouraged to explore the principles of Core20plus5 (Core20PLUS5 is a national NHS England approach to support the reduction of health inequalities at both national and system level. The approach defines a target population cohort and identifies ‘5’ focus clinical areas requiring accelerated improvement), in relation to the delivery of care and services to ensure they are actively addressing health disparities for both patients and the workforce. For more information see: https://www.england.nhs.uk/about/equality/equality-hub/national-healthcare-inequalities-improvement-programme/core20plus5/core20plus5-cyp/  </v>
      </c>
      <c r="E46" s="27" t="str">
        <v>Not Started</v>
      </c>
      <c r="F46" s="70">
        <v>0</v>
      </c>
      <c r="G46" s="71">
        <v>0</v>
      </c>
      <c r="H46" s="71">
        <v>0</v>
      </c>
      <c r="I46" s="71">
        <v>0</v>
      </c>
      <c r="J46" s="71">
        <v>0</v>
      </c>
    </row>
    <row r="47" spans="3:10" ht="83.45" customHeight="1">
      <c r="C47" s="78" t="str">
        <v>8. Do leaders have oversight of and regularly evaluate the quality of recruitment and onboarding for staff, supporting social integration into the work environment and a sense of belonging?</v>
      </c>
      <c r="D47" s="78" t="str">
        <v>8.1. Recruitment events are evaluated by attendees and there is evidence that this feedback has been influential in shaping future events.
8.2. Regular audit and feedback cycles are carried out via surveys, focus groups and evaluation of the recruitment and onboarding process. Leaders review this alongside HR to develop improvement strategies.
8.3. Fair, inclusive, and unbiased recruitment practices are implemented to improve the quality and diversity of the workforce. 
8.4. There are a range of activities that actively promote a sense of belonging for staff.
8.5. Social events, team time outs and opportunities away from the work area are inclusive of all team members.</v>
      </c>
      <c r="E47" s="27" t="str">
        <v>Not Started</v>
      </c>
      <c r="F47" s="78">
        <v>0</v>
      </c>
      <c r="G47" s="71">
        <v>0</v>
      </c>
      <c r="H47" s="71">
        <v>0</v>
      </c>
      <c r="I47" s="71">
        <v>0</v>
      </c>
      <c r="J47" s="71">
        <v>0</v>
      </c>
    </row>
    <row r="48" spans="3:10" ht="83.45" customHeight="1">
      <c r="C48" s="70" t="str" cm="1">
        <f t="array" ref="C48:J48">'We are recognised and rewarded'!B5:I5</f>
        <v>1.	 Does your organisation strategy recognise staff contributions both formally and informally, through policies, schemes, leadership initiatives, and recruitment practices?</v>
      </c>
      <c r="D48" s="70" t="str">
        <v>1.1.	 The organisation has a Staff Recognition Scheme that incorporates a range of formal and informal mechanisms for recognising staff, such as long service awards, promotions, scholarships, fellowship opportunities, and peer-to-peer nominations.
1.2.	 Equal opportunity is provided for staff across the organisation to qualify for rewards.
1.3.	 Scholarships and fellowships are advertised and communicated widely, and are equitable and fair in the way recipients are recruited.</v>
      </c>
      <c r="E48" s="27" t="str">
        <v>Not Started</v>
      </c>
      <c r="F48" s="70">
        <v>0</v>
      </c>
      <c r="G48" s="71">
        <v>0</v>
      </c>
      <c r="H48" s="71">
        <v>0</v>
      </c>
      <c r="I48" s="71">
        <v>0</v>
      </c>
      <c r="J48" s="71">
        <v>0</v>
      </c>
    </row>
    <row r="49" spans="3:10" ht="83.45" customHeight="1">
      <c r="C49" s="78" t="str" cm="1">
        <f t="array" ref="C49:J50">'We are recognised and rewarded'!B7:I8</f>
        <v>3. Does your organisational strategy include non-financial rewards?</v>
      </c>
      <c r="D49" s="78" t="str">
        <v>3.1. There are identified recognition measures and dedications (awards and titles at local, national, and international levels to lift, profile and improve motivation).</v>
      </c>
      <c r="E49" s="27" t="str">
        <v>Not Started</v>
      </c>
      <c r="F49" s="78">
        <v>0</v>
      </c>
      <c r="G49" s="71">
        <v>0</v>
      </c>
      <c r="H49" s="71">
        <v>0</v>
      </c>
      <c r="I49" s="71">
        <v>0</v>
      </c>
      <c r="J49" s="71">
        <v>0</v>
      </c>
    </row>
    <row r="50" spans="3:10" ht="83.45" customHeight="1">
      <c r="C50" s="70" t="str">
        <v>4. Does your organisational strategy include policy actions that reflect job security and income stability?</v>
      </c>
      <c r="D50" s="70" t="str">
        <v xml:space="preserve">4.1. Permanent contracts are provided (wherever possible) to improve retention.  </v>
      </c>
      <c r="E50" s="27" t="str">
        <v>Not Started</v>
      </c>
      <c r="F50" s="70">
        <v>0</v>
      </c>
      <c r="G50" s="71">
        <v>0</v>
      </c>
      <c r="H50" s="71">
        <v>0</v>
      </c>
      <c r="I50" s="71">
        <v>0</v>
      </c>
      <c r="J50" s="71">
        <v>0</v>
      </c>
    </row>
    <row r="51" spans="3:10" ht="83.45" customHeight="1">
      <c r="C51" s="78" t="str" cm="1">
        <f t="array" ref="C51:J52">'We work flexibly'!C5:J6</f>
        <v xml:space="preserve">1.	Has the organisation adopted and communicated a flexible working framework and policy, adhering to the legal requirements for Flexible Working set out in the Employer Relations Act 2023? </v>
      </c>
      <c r="D51" s="78" t="str">
        <v xml:space="preserve">1.1. The organisation is aware of key responsibilities under the Employer Relations Act 2023 and has adopted and communicated flexible working policy changes introduced. </v>
      </c>
      <c r="E51" s="27" t="str">
        <v>Not Started</v>
      </c>
      <c r="F51" s="78">
        <v>0</v>
      </c>
      <c r="G51" s="71">
        <v>0</v>
      </c>
      <c r="H51" s="71">
        <v>0</v>
      </c>
      <c r="I51" s="71">
        <v>0</v>
      </c>
      <c r="J51" s="71">
        <v>0</v>
      </c>
    </row>
    <row r="52" spans="3:10" ht="83.45" customHeight="1">
      <c r="C52" s="70" t="str">
        <v>2. Is there a tailored Flexible Working Strategy that meets the organisation’s specific needs, including a clearly defined board-level champion and engaged senior leadership?</v>
      </c>
      <c r="D52" s="70" t="str">
        <v>2.1. A strategy exists, where senior leaders actively advocate for flexible working. The board-level champion drives its implementation and monitoring.</v>
      </c>
      <c r="E52" s="27" t="str">
        <v>Not Started</v>
      </c>
      <c r="F52" s="70">
        <v>0</v>
      </c>
      <c r="G52" s="71">
        <v>0</v>
      </c>
      <c r="H52" s="71">
        <v>0</v>
      </c>
      <c r="I52" s="71">
        <v>0</v>
      </c>
      <c r="J52" s="71">
        <v>0</v>
      </c>
    </row>
    <row r="53" spans="3:10" ht="83.45" customHeight="1">
      <c r="C53" s="78" t="str" cm="1">
        <f t="array" ref="C53:J54">'We work flexibly'!C11:J12</f>
        <v>7. Does the organisation produce a flexible working dashboard or workforce report?</v>
      </c>
      <c r="D53" s="78" t="str">
        <v>7.1. A dashboard or workforce report tracks progress against flexible working metrics, including clinical staff data.</v>
      </c>
      <c r="E53" s="27" t="str">
        <v>Not Started</v>
      </c>
      <c r="F53" s="78">
        <v>0</v>
      </c>
      <c r="G53" s="71">
        <v>0</v>
      </c>
      <c r="H53" s="71">
        <v>0</v>
      </c>
      <c r="I53" s="71">
        <v>0</v>
      </c>
      <c r="J53" s="71">
        <v>0</v>
      </c>
    </row>
    <row r="54" spans="3:10" ht="83.45" customHeight="1">
      <c r="C54" s="70">
        <v>0</v>
      </c>
      <c r="D54" s="70">
        <v>0</v>
      </c>
      <c r="E54" s="27" t="str">
        <v>Not Applicable</v>
      </c>
      <c r="F54" s="70">
        <v>0</v>
      </c>
      <c r="G54" s="71">
        <v>0</v>
      </c>
      <c r="H54" s="71">
        <v>0</v>
      </c>
      <c r="I54" s="71">
        <v>0</v>
      </c>
      <c r="J54" s="71">
        <v>0</v>
      </c>
    </row>
    <row r="55" spans="3:10" ht="103.15" customHeight="1">
      <c r="C55" s="78" t="str" cm="1">
        <f t="array" ref="C55:J63">'We are a team'!C5:J13</f>
        <v>1. Are systems in place to ensure that leaders can manage staffing, teams and other resources to deliver high-quality care and service outcomes?</v>
      </c>
      <c r="D55" s="78" t="str">
        <v>1.1. Processes ensure high-quality care. For example: continuity of care, patient safety systems, processes and culture, and positive connections with patients and their families.
1.2. Training programs, tools, and organisational structures are in place to enhance team processes and functioning.
1.3. Leaders adopt empowering, inclusive, and relational leadership styles to manage healthy work environments and enhance team performance.
1.4. Leaders provide support to align team goals with organisational objectives, and ensure credible interventions and appropriate team composition.
1.5. Interventions are implemented to critically evaluate and enhance individual and team practices and communication, effectively addressing patient safety issues.</v>
      </c>
      <c r="E55" s="27" t="str">
        <v>Not Started</v>
      </c>
      <c r="F55" s="78">
        <v>0</v>
      </c>
      <c r="G55" s="71">
        <v>0</v>
      </c>
      <c r="H55" s="71">
        <v>0</v>
      </c>
      <c r="I55" s="71">
        <v>0</v>
      </c>
      <c r="J55" s="71">
        <v>0</v>
      </c>
    </row>
    <row r="56" spans="3:10" ht="101.45" customHeight="1">
      <c r="C56" s="70" t="str">
        <v>2. Is there a shared professional team structure that supports decision-making and enhances job satisfaction by enabling teams to lead on care decisions and improvements?</v>
      </c>
      <c r="D56" s="70" t="str">
        <v>2.1. Processes are established to support and promote shared professional decision-making and collaborative team learning.
2.2. Team members understand each other’s roles.
2.3. Teams work together effectively and respectfully in collaboration.
2.4. Interdisciplinary teamwork and collaboration enhance outcomes across pathways of care.
2.5. Teams are asked for their opinion and receive feedback about their work.</v>
      </c>
      <c r="E56" s="27" t="str">
        <v>Not Started</v>
      </c>
      <c r="F56" s="70">
        <v>0</v>
      </c>
      <c r="G56" s="71">
        <v>0</v>
      </c>
      <c r="H56" s="71">
        <v>0</v>
      </c>
      <c r="I56" s="71">
        <v>0</v>
      </c>
      <c r="J56" s="71">
        <v>0</v>
      </c>
    </row>
    <row r="57" spans="3:10" ht="109.15" customHeight="1">
      <c r="C57" s="78" t="str">
        <v>3. Is there a quality excellence strategy in place that was co-developed with staff and is fully integrated within the organisation?</v>
      </c>
      <c r="D57" s="78" t="str">
        <v xml:space="preserve">3.1. There is a quality excellence strategy with clear priorities aligned to the organisation’s strategic objectives. Relevant clinicians at all levels understand these priorities. </v>
      </c>
      <c r="E57" s="27" t="str">
        <v>Not Started</v>
      </c>
      <c r="F57" s="78">
        <v>0</v>
      </c>
      <c r="G57" s="71">
        <v>0</v>
      </c>
      <c r="H57" s="71">
        <v>0</v>
      </c>
      <c r="I57" s="71">
        <v>0</v>
      </c>
      <c r="J57" s="71">
        <v>0</v>
      </c>
    </row>
    <row r="58" spans="3:10" ht="101.45" customHeight="1">
      <c r="C58" s="70" t="str">
        <v>4. Is data on clinical outcomes, patient experience and staff experience available in a meaningful format, enabling staff and interdisciplinary teams to monitor, improve and evaluate outcomes?</v>
      </c>
      <c r="D58" s="70" t="str">
        <v>4.1. Staff have access to outcome data in the local setting related to clinical care, patient experience and staff experience.
4.2. Local care setting data is presented in a format that is meaningful to staff.
4.3. Teams are encouraged to use their data to celebrate success and identify areas for improvement, for example, through local shared decision-making councils or designated individuals.</v>
      </c>
      <c r="E58" s="27" t="str">
        <v>Not Started</v>
      </c>
      <c r="F58" s="70">
        <v>0</v>
      </c>
      <c r="G58" s="71">
        <v>0</v>
      </c>
      <c r="H58" s="71">
        <v>0</v>
      </c>
      <c r="I58" s="71">
        <v>0</v>
      </c>
      <c r="J58" s="71">
        <v>0</v>
      </c>
    </row>
    <row r="59" spans="3:10" ht="95.45" customHeight="1">
      <c r="C59" s="78" t="str">
        <v>5. Is internal and external benchmarking used at the local level to inform quality improvement?</v>
      </c>
      <c r="D59" s="78" t="str">
        <v>5.1. Internal and external benchmarking is provided and utilised locally by staff to drive quality improvement.</v>
      </c>
      <c r="E59" s="27" t="str">
        <v>Not Started</v>
      </c>
      <c r="F59" s="78">
        <v>0</v>
      </c>
      <c r="G59" s="71">
        <v>0</v>
      </c>
      <c r="H59" s="71">
        <v>0</v>
      </c>
      <c r="I59" s="71">
        <v>0</v>
      </c>
      <c r="J59" s="71">
        <v>0</v>
      </c>
    </row>
    <row r="60" spans="3:10" ht="112.15" customHeight="1">
      <c r="C60" s="70" t="str">
        <v>6. Does education and development at local level align with care, including evidence-based practice, research, innovation and quality improvement methodology?</v>
      </c>
      <c r="D60" s="70" t="str">
        <v xml:space="preserve">6.1. There are courses designed to teach individuals how to access research and data to demonstrate showcasing local improvement projects.
6.2. Staff are provided with education and development that enables them to implement their change ideas. 
6.3. Teams are empowered to have influence over the way work is done.
6.4. There are reflexive and sustained interventions to critically assess and improve individual and team practices and communication.
</v>
      </c>
      <c r="E60" s="27" t="str">
        <v>Not Started</v>
      </c>
      <c r="F60" s="70">
        <v>0</v>
      </c>
      <c r="G60" s="71">
        <v>0</v>
      </c>
      <c r="H60" s="71">
        <v>0</v>
      </c>
      <c r="I60" s="71">
        <v>0</v>
      </c>
      <c r="J60" s="71">
        <v>0</v>
      </c>
    </row>
    <row r="61" spans="3:10" ht="83.45" customHeight="1">
      <c r="C61" s="78" t="str">
        <v>Line Of Enquiry</v>
      </c>
      <c r="D61" s="78" t="str">
        <v>What does this look like?</v>
      </c>
      <c r="E61" s="77" t="str">
        <v>RAG status</v>
      </c>
      <c r="F61" s="70" t="str">
        <v>Current Strengths</v>
      </c>
      <c r="G61" s="71" t="str">
        <v>Areas for Improvement</v>
      </c>
      <c r="H61" s="71" t="str">
        <v>Actions</v>
      </c>
      <c r="I61" s="71" t="str">
        <v>Action Owner</v>
      </c>
      <c r="J61" s="71" t="str">
        <v>Review Date</v>
      </c>
    </row>
    <row r="62" spans="3:10" ht="83.45" customHeight="1">
      <c r="C62" s="70">
        <v>0</v>
      </c>
      <c r="D62" s="70">
        <v>0</v>
      </c>
      <c r="E62" s="77" t="str">
        <v>Not Applicable</v>
      </c>
      <c r="F62" s="70">
        <v>0</v>
      </c>
      <c r="G62" s="71">
        <v>0</v>
      </c>
      <c r="H62" s="71">
        <v>0</v>
      </c>
      <c r="I62" s="71">
        <v>0</v>
      </c>
      <c r="J62" s="71">
        <v>0</v>
      </c>
    </row>
    <row r="63" spans="3:10" ht="103.15" customHeight="1">
      <c r="C63" s="78">
        <v>0</v>
      </c>
      <c r="D63" s="78">
        <v>0</v>
      </c>
      <c r="E63" s="77" t="str">
        <v>Not Applicable</v>
      </c>
      <c r="F63" s="78">
        <v>0</v>
      </c>
      <c r="G63" s="71">
        <v>0</v>
      </c>
      <c r="H63" s="71">
        <v>0</v>
      </c>
      <c r="I63" s="71">
        <v>0</v>
      </c>
      <c r="J63" s="71">
        <v>0</v>
      </c>
    </row>
    <row r="64" spans="3:10" ht="83.45" customHeight="1">
      <c r="C64" s="70"/>
      <c r="D64" s="70"/>
      <c r="E64" s="27"/>
      <c r="F64" s="70"/>
      <c r="G64" s="71"/>
      <c r="H64" s="71"/>
      <c r="I64" s="71"/>
      <c r="J64" s="71"/>
    </row>
    <row r="65" spans="3:10" ht="83.45" customHeight="1">
      <c r="C65" s="78"/>
      <c r="D65" s="78"/>
      <c r="E65" s="27"/>
      <c r="F65" s="78"/>
      <c r="G65" s="71"/>
      <c r="H65" s="71"/>
      <c r="I65" s="71"/>
      <c r="J65" s="71"/>
    </row>
    <row r="66" spans="3:10" ht="83.45" customHeight="1">
      <c r="C66" s="48"/>
      <c r="D66" s="48"/>
      <c r="E66" s="48"/>
      <c r="F66" s="48"/>
    </row>
    <row r="67" spans="3:10" ht="83.45" customHeight="1">
      <c r="C67" s="48"/>
      <c r="D67" s="48"/>
      <c r="E67" s="48"/>
      <c r="F67" s="48"/>
    </row>
    <row r="68" spans="3:10" ht="83.45" customHeight="1">
      <c r="C68" s="48"/>
      <c r="D68" s="48"/>
      <c r="E68" s="48"/>
      <c r="F68" s="48"/>
    </row>
    <row r="69" spans="3:10" ht="83.45" customHeight="1">
      <c r="C69" s="48"/>
      <c r="D69" s="48"/>
      <c r="E69" s="48"/>
      <c r="F69" s="48"/>
    </row>
    <row r="70" spans="3:10" ht="83.45" customHeight="1">
      <c r="C70" s="48"/>
      <c r="D70" s="48"/>
      <c r="E70" s="48"/>
      <c r="F70" s="48"/>
    </row>
    <row r="71" spans="3:10" ht="83.45" customHeight="1">
      <c r="C71" s="48"/>
      <c r="D71" s="48"/>
      <c r="E71" s="48"/>
      <c r="F71" s="48"/>
    </row>
    <row r="72" spans="3:10" ht="83.45" customHeight="1">
      <c r="C72" s="48"/>
      <c r="D72" s="48"/>
      <c r="E72" s="48"/>
      <c r="F72" s="48"/>
    </row>
    <row r="73" spans="3:10" ht="83.45" customHeight="1">
      <c r="C73" s="48"/>
      <c r="D73" s="48"/>
      <c r="E73" s="48"/>
      <c r="F73" s="48"/>
    </row>
    <row r="74" spans="3:10" ht="83.45" customHeight="1">
      <c r="C74" s="48"/>
      <c r="D74" s="48"/>
      <c r="E74" s="48"/>
      <c r="F74" s="48"/>
    </row>
    <row r="75" spans="3:10" ht="83.45" customHeight="1">
      <c r="C75" s="48"/>
      <c r="D75" s="48"/>
      <c r="E75" s="48"/>
      <c r="F75" s="48"/>
    </row>
    <row r="76" spans="3:10" ht="83.45" customHeight="1">
      <c r="C76" s="48"/>
      <c r="D76" s="48"/>
      <c r="E76" s="48"/>
      <c r="F76" s="48"/>
    </row>
    <row r="77" spans="3:10" ht="83.45" customHeight="1">
      <c r="C77" s="48"/>
      <c r="D77" s="48"/>
      <c r="E77" s="48"/>
      <c r="F77" s="48"/>
    </row>
    <row r="78" spans="3:10" ht="83.45" customHeight="1">
      <c r="C78" s="48"/>
      <c r="D78" s="48"/>
      <c r="E78" s="48"/>
      <c r="F78" s="48"/>
    </row>
    <row r="79" spans="3:10" ht="83.45" customHeight="1">
      <c r="C79" s="48"/>
      <c r="D79" s="48"/>
      <c r="E79" s="48"/>
      <c r="F79" s="48"/>
    </row>
    <row r="80" spans="3:10" ht="83.45" customHeight="1">
      <c r="C80" s="48"/>
      <c r="D80" s="48"/>
      <c r="E80" s="48"/>
      <c r="F80" s="48"/>
    </row>
    <row r="81" spans="3:6" ht="83.45" customHeight="1">
      <c r="C81" s="48"/>
      <c r="D81" s="48"/>
      <c r="E81" s="48"/>
      <c r="F81" s="48"/>
    </row>
    <row r="82" spans="3:6" ht="83.45" customHeight="1">
      <c r="C82" s="48"/>
      <c r="D82" s="48"/>
      <c r="E82" s="48"/>
      <c r="F82" s="48"/>
    </row>
    <row r="83" spans="3:6" ht="83.45" customHeight="1">
      <c r="C83" s="48"/>
      <c r="D83" s="48"/>
      <c r="E83" s="48"/>
      <c r="F83" s="48"/>
    </row>
    <row r="84" spans="3:6" ht="83.45" customHeight="1">
      <c r="C84" s="48"/>
      <c r="D84" s="48"/>
      <c r="E84" s="48"/>
      <c r="F84" s="48"/>
    </row>
    <row r="85" spans="3:6" ht="83.45" customHeight="1">
      <c r="C85" s="48"/>
      <c r="D85" s="48"/>
      <c r="E85" s="48"/>
      <c r="F85" s="48"/>
    </row>
    <row r="86" spans="3:6" ht="83.45" customHeight="1">
      <c r="C86" s="48"/>
      <c r="D86" s="48"/>
      <c r="E86" s="48"/>
      <c r="F86" s="48"/>
    </row>
    <row r="87" spans="3:6" ht="83.45" customHeight="1">
      <c r="C87" s="48"/>
      <c r="D87" s="48"/>
      <c r="E87" s="48"/>
      <c r="F87" s="48"/>
    </row>
    <row r="88" spans="3:6" ht="83.45" customHeight="1">
      <c r="C88" s="48"/>
      <c r="D88" s="48"/>
      <c r="E88" s="48"/>
      <c r="F88" s="48"/>
    </row>
    <row r="89" spans="3:6" ht="83.45" customHeight="1">
      <c r="C89" s="48"/>
      <c r="D89" s="48"/>
      <c r="E89" s="48"/>
      <c r="F89" s="48"/>
    </row>
    <row r="90" spans="3:6" ht="83.45" customHeight="1">
      <c r="C90" s="48"/>
      <c r="D90" s="48"/>
      <c r="E90" s="48"/>
      <c r="F90" s="48"/>
    </row>
    <row r="91" spans="3:6" ht="83.45" customHeight="1">
      <c r="C91" s="48"/>
      <c r="D91" s="48"/>
      <c r="E91" s="48"/>
      <c r="F91" s="48"/>
    </row>
    <row r="92" spans="3:6" ht="83.45" customHeight="1">
      <c r="C92" s="48"/>
      <c r="D92" s="48"/>
      <c r="E92" s="48"/>
      <c r="F92" s="48"/>
    </row>
    <row r="93" spans="3:6" ht="83.45" customHeight="1">
      <c r="C93" s="48"/>
      <c r="D93" s="48"/>
      <c r="E93" s="48"/>
      <c r="F93" s="48"/>
    </row>
    <row r="94" spans="3:6" ht="83.45" customHeight="1">
      <c r="C94" s="48"/>
      <c r="D94" s="48"/>
      <c r="E94" s="48"/>
      <c r="F94" s="48"/>
    </row>
    <row r="95" spans="3:6" ht="83.45" customHeight="1">
      <c r="C95" s="48"/>
      <c r="D95" s="48"/>
      <c r="E95" s="48"/>
      <c r="F95" s="48"/>
    </row>
    <row r="96" spans="3:6" ht="83.45" customHeight="1">
      <c r="C96" s="48"/>
      <c r="D96" s="48"/>
      <c r="E96" s="48"/>
      <c r="F96" s="48"/>
    </row>
    <row r="97" spans="3:6" ht="83.45" customHeight="1">
      <c r="C97" s="48"/>
      <c r="D97" s="48"/>
      <c r="E97" s="48"/>
      <c r="F97" s="48"/>
    </row>
    <row r="98" spans="3:6" ht="83.45" customHeight="1">
      <c r="C98" s="48"/>
      <c r="D98" s="48"/>
      <c r="E98" s="48"/>
      <c r="F98" s="48"/>
    </row>
    <row r="99" spans="3:6" ht="83.45" customHeight="1">
      <c r="C99" s="48"/>
      <c r="D99" s="48"/>
      <c r="E99" s="48"/>
      <c r="F99" s="48"/>
    </row>
    <row r="100" spans="3:6" ht="83.45" customHeight="1">
      <c r="C100" s="48"/>
      <c r="D100" s="48"/>
      <c r="E100" s="48"/>
      <c r="F100" s="48"/>
    </row>
    <row r="101" spans="3:6" ht="83.45" customHeight="1">
      <c r="C101" s="48"/>
      <c r="D101" s="48"/>
      <c r="E101" s="48"/>
      <c r="F101" s="48"/>
    </row>
    <row r="102" spans="3:6" ht="83.45" customHeight="1">
      <c r="C102" s="48"/>
      <c r="D102" s="48"/>
      <c r="E102" s="48"/>
      <c r="F102" s="48"/>
    </row>
    <row r="103" spans="3:6" ht="83.45" customHeight="1">
      <c r="C103" s="48"/>
      <c r="D103" s="48"/>
      <c r="E103" s="48"/>
      <c r="F103" s="48"/>
    </row>
    <row r="104" spans="3:6" ht="83.45" customHeight="1">
      <c r="C104" s="48"/>
      <c r="D104" s="48"/>
      <c r="E104" s="48"/>
      <c r="F104" s="48"/>
    </row>
    <row r="105" spans="3:6" ht="83.45" customHeight="1">
      <c r="C105" s="48"/>
      <c r="D105" s="48"/>
      <c r="E105" s="48"/>
      <c r="F105" s="48"/>
    </row>
    <row r="106" spans="3:6" ht="83.45" customHeight="1">
      <c r="C106" s="48"/>
      <c r="D106" s="48"/>
      <c r="E106" s="48"/>
      <c r="F106" s="48"/>
    </row>
    <row r="107" spans="3:6" ht="83.45" customHeight="1">
      <c r="C107" s="48"/>
      <c r="D107" s="48"/>
      <c r="E107" s="48"/>
      <c r="F107" s="48"/>
    </row>
    <row r="108" spans="3:6" ht="83.45" customHeight="1">
      <c r="C108" s="48"/>
      <c r="D108" s="48"/>
      <c r="E108" s="48"/>
      <c r="F108" s="48"/>
    </row>
    <row r="109" spans="3:6" ht="83.45" customHeight="1">
      <c r="C109" s="48"/>
      <c r="D109" s="48"/>
      <c r="E109" s="48"/>
      <c r="F109" s="48"/>
    </row>
    <row r="110" spans="3:6" ht="83.45" customHeight="1">
      <c r="C110" s="48"/>
      <c r="D110" s="48"/>
      <c r="E110" s="48"/>
      <c r="F110" s="48"/>
    </row>
    <row r="111" spans="3:6" ht="83.45" customHeight="1">
      <c r="C111" s="48"/>
      <c r="D111" s="48"/>
      <c r="E111" s="48"/>
      <c r="F111" s="48"/>
    </row>
    <row r="112" spans="3:6" ht="83.45" customHeight="1">
      <c r="C112" s="48"/>
      <c r="D112" s="48"/>
      <c r="E112" s="48"/>
      <c r="F112" s="48"/>
    </row>
    <row r="113" spans="3:6" ht="83.45" customHeight="1">
      <c r="C113" s="48"/>
      <c r="D113" s="48"/>
      <c r="E113" s="48"/>
      <c r="F113" s="48"/>
    </row>
    <row r="114" spans="3:6" ht="83.45" customHeight="1">
      <c r="C114" s="48"/>
      <c r="D114" s="48"/>
      <c r="E114" s="48"/>
      <c r="F114" s="48"/>
    </row>
    <row r="115" spans="3:6" ht="83.45" customHeight="1">
      <c r="C115" s="48"/>
      <c r="D115" s="48"/>
      <c r="E115" s="48"/>
      <c r="F115" s="48"/>
    </row>
    <row r="116" spans="3:6" ht="83.45" customHeight="1">
      <c r="C116" s="48"/>
      <c r="D116" s="48"/>
      <c r="E116" s="48"/>
      <c r="F116" s="48"/>
    </row>
    <row r="117" spans="3:6" ht="83.45" customHeight="1">
      <c r="C117" s="48"/>
      <c r="D117" s="48"/>
      <c r="E117" s="48"/>
      <c r="F117" s="48"/>
    </row>
    <row r="118" spans="3:6" ht="83.45" customHeight="1">
      <c r="C118" s="48"/>
      <c r="D118" s="48"/>
      <c r="E118" s="48"/>
      <c r="F118" s="48"/>
    </row>
    <row r="119" spans="3:6" ht="83.45" customHeight="1">
      <c r="C119" s="48"/>
      <c r="D119" s="48"/>
      <c r="E119" s="48"/>
      <c r="F119" s="48"/>
    </row>
    <row r="120" spans="3:6" ht="83.45" customHeight="1">
      <c r="C120" s="48"/>
      <c r="D120" s="48"/>
      <c r="E120" s="48"/>
      <c r="F120" s="48"/>
    </row>
    <row r="121" spans="3:6" ht="83.45" customHeight="1">
      <c r="C121" s="48"/>
      <c r="D121" s="48"/>
      <c r="E121" s="48"/>
      <c r="F121" s="48"/>
    </row>
    <row r="122" spans="3:6" ht="83.45" customHeight="1">
      <c r="C122" s="48"/>
      <c r="D122" s="48"/>
      <c r="E122" s="48"/>
      <c r="F122" s="48"/>
    </row>
    <row r="123" spans="3:6" ht="83.45" customHeight="1">
      <c r="C123" s="48"/>
      <c r="D123" s="48"/>
      <c r="E123" s="48"/>
      <c r="F123" s="48"/>
    </row>
    <row r="124" spans="3:6" ht="83.45" customHeight="1">
      <c r="C124" s="48"/>
      <c r="D124" s="48"/>
      <c r="E124" s="48"/>
      <c r="F124" s="48"/>
    </row>
    <row r="125" spans="3:6" ht="83.45" customHeight="1">
      <c r="C125" s="48"/>
      <c r="D125" s="48"/>
      <c r="E125" s="48"/>
      <c r="F125" s="48"/>
    </row>
    <row r="126" spans="3:6" ht="83.45" customHeight="1">
      <c r="C126" s="48"/>
      <c r="D126" s="48"/>
      <c r="E126" s="48"/>
      <c r="F126" s="48"/>
    </row>
    <row r="127" spans="3:6" ht="83.45" customHeight="1">
      <c r="C127" s="48"/>
      <c r="D127" s="48"/>
      <c r="E127" s="48"/>
      <c r="F127" s="48"/>
    </row>
    <row r="128" spans="3:6" ht="83.45" customHeight="1">
      <c r="C128" s="48"/>
      <c r="D128" s="48"/>
      <c r="E128" s="48"/>
      <c r="F128" s="48"/>
    </row>
    <row r="129" spans="3:6" ht="83.45" customHeight="1">
      <c r="C129" s="48"/>
      <c r="D129" s="48"/>
      <c r="E129" s="48"/>
      <c r="F129" s="48"/>
    </row>
    <row r="130" spans="3:6" ht="83.45" customHeight="1">
      <c r="C130" s="48"/>
      <c r="D130" s="48"/>
      <c r="E130" s="48"/>
      <c r="F130" s="48"/>
    </row>
    <row r="131" spans="3:6" ht="83.45" customHeight="1">
      <c r="C131" s="48"/>
      <c r="D131" s="48"/>
      <c r="E131" s="48"/>
      <c r="F131" s="48"/>
    </row>
    <row r="132" spans="3:6" ht="83.45" customHeight="1">
      <c r="C132" s="48"/>
      <c r="D132" s="48"/>
      <c r="E132" s="48"/>
      <c r="F132" s="48"/>
    </row>
    <row r="133" spans="3:6" ht="83.45" customHeight="1">
      <c r="C133" s="48"/>
      <c r="D133" s="48"/>
      <c r="E133" s="48"/>
      <c r="F133" s="48"/>
    </row>
    <row r="134" spans="3:6" ht="83.45" customHeight="1">
      <c r="C134" s="48"/>
      <c r="D134" s="48"/>
      <c r="E134" s="48"/>
      <c r="F134" s="48"/>
    </row>
    <row r="135" spans="3:6" ht="83.45" customHeight="1">
      <c r="C135" s="48"/>
      <c r="D135" s="48"/>
      <c r="E135" s="48"/>
      <c r="F135" s="48"/>
    </row>
    <row r="136" spans="3:6" ht="83.45" customHeight="1">
      <c r="C136" s="48"/>
      <c r="D136" s="48"/>
      <c r="E136" s="48"/>
      <c r="F136" s="48"/>
    </row>
    <row r="137" spans="3:6" ht="83.45" customHeight="1">
      <c r="C137" s="48"/>
      <c r="D137" s="48"/>
      <c r="E137" s="48"/>
      <c r="F137" s="48"/>
    </row>
    <row r="138" spans="3:6" ht="83.45" customHeight="1">
      <c r="C138" s="48"/>
      <c r="D138" s="48"/>
      <c r="E138" s="48"/>
      <c r="F138" s="48"/>
    </row>
    <row r="139" spans="3:6" ht="83.45" customHeight="1">
      <c r="C139" s="48"/>
      <c r="D139" s="48"/>
      <c r="E139" s="48"/>
      <c r="F139" s="48"/>
    </row>
    <row r="140" spans="3:6" ht="83.45" customHeight="1">
      <c r="C140" s="48"/>
      <c r="D140" s="48"/>
      <c r="E140" s="48"/>
      <c r="F140" s="48"/>
    </row>
    <row r="141" spans="3:6" ht="83.45" customHeight="1">
      <c r="C141" s="48"/>
      <c r="D141" s="48"/>
      <c r="E141" s="48"/>
      <c r="F141" s="48"/>
    </row>
    <row r="142" spans="3:6" ht="83.45" customHeight="1">
      <c r="C142" s="48"/>
      <c r="D142" s="48"/>
      <c r="E142" s="48"/>
      <c r="F142" s="48"/>
    </row>
    <row r="143" spans="3:6" ht="83.45" customHeight="1">
      <c r="C143" s="48"/>
      <c r="D143" s="48"/>
      <c r="E143" s="48"/>
      <c r="F143" s="48"/>
    </row>
    <row r="144" spans="3:6" ht="83.45" customHeight="1">
      <c r="C144" s="48"/>
      <c r="D144" s="48"/>
      <c r="E144" s="48"/>
      <c r="F144" s="48"/>
    </row>
    <row r="145" spans="3:6" ht="83.45" customHeight="1">
      <c r="C145" s="48"/>
      <c r="D145" s="48"/>
      <c r="E145" s="48"/>
      <c r="F145" s="48"/>
    </row>
    <row r="146" spans="3:6" ht="83.45" customHeight="1">
      <c r="C146" s="48"/>
      <c r="D146" s="48"/>
      <c r="E146" s="48"/>
      <c r="F146" s="48"/>
    </row>
    <row r="147" spans="3:6" ht="83.45" customHeight="1">
      <c r="C147" s="48"/>
      <c r="D147" s="48"/>
      <c r="E147" s="48"/>
      <c r="F147" s="48"/>
    </row>
    <row r="148" spans="3:6" ht="83.45" customHeight="1">
      <c r="C148" s="48"/>
      <c r="D148" s="48"/>
      <c r="E148" s="48"/>
      <c r="F148" s="48"/>
    </row>
    <row r="149" spans="3:6" ht="83.45" customHeight="1">
      <c r="C149" s="48"/>
      <c r="D149" s="48"/>
      <c r="E149" s="48"/>
      <c r="F149" s="48"/>
    </row>
    <row r="150" spans="3:6" ht="83.45" customHeight="1">
      <c r="C150" s="48"/>
      <c r="D150" s="48"/>
      <c r="E150" s="48"/>
      <c r="F150" s="48"/>
    </row>
    <row r="151" spans="3:6" ht="83.45" customHeight="1">
      <c r="C151" s="48"/>
      <c r="D151" s="48"/>
      <c r="E151" s="48"/>
      <c r="F151" s="48"/>
    </row>
    <row r="152" spans="3:6" ht="83.45" customHeight="1">
      <c r="C152" s="48"/>
      <c r="D152" s="48"/>
      <c r="E152" s="48"/>
      <c r="F152" s="48"/>
    </row>
    <row r="153" spans="3:6" ht="83.45" customHeight="1">
      <c r="C153" s="48"/>
      <c r="D153" s="48"/>
      <c r="E153" s="48"/>
      <c r="F153" s="48"/>
    </row>
    <row r="154" spans="3:6" ht="83.45" customHeight="1">
      <c r="C154" s="48"/>
      <c r="D154" s="48"/>
      <c r="E154" s="48"/>
      <c r="F154" s="48"/>
    </row>
    <row r="155" spans="3:6" ht="83.45" customHeight="1">
      <c r="C155" s="48"/>
      <c r="D155" s="48"/>
      <c r="E155" s="48"/>
      <c r="F155" s="48"/>
    </row>
    <row r="156" spans="3:6" ht="83.45" customHeight="1">
      <c r="C156" s="48"/>
      <c r="D156" s="48"/>
      <c r="E156" s="48"/>
      <c r="F156" s="48"/>
    </row>
    <row r="157" spans="3:6" ht="83.45" customHeight="1">
      <c r="C157" s="48"/>
      <c r="D157" s="48"/>
      <c r="E157" s="48"/>
      <c r="F157" s="48"/>
    </row>
    <row r="158" spans="3:6" ht="83.45" customHeight="1">
      <c r="C158" s="48"/>
      <c r="D158" s="48"/>
      <c r="E158" s="48"/>
      <c r="F158" s="48"/>
    </row>
    <row r="159" spans="3:6" ht="83.45" customHeight="1">
      <c r="C159" s="48"/>
      <c r="D159" s="48"/>
      <c r="E159" s="48"/>
      <c r="F159" s="48"/>
    </row>
    <row r="160" spans="3:6" ht="83.45" customHeight="1">
      <c r="C160" s="48"/>
      <c r="D160" s="48"/>
      <c r="E160" s="48"/>
      <c r="F160" s="48"/>
    </row>
    <row r="161" spans="3:6" ht="83.45" customHeight="1">
      <c r="C161" s="48"/>
      <c r="D161" s="48"/>
      <c r="E161" s="48"/>
      <c r="F161" s="48"/>
    </row>
    <row r="162" spans="3:6" ht="83.45" customHeight="1">
      <c r="C162" s="48"/>
      <c r="D162" s="48"/>
      <c r="E162" s="48"/>
      <c r="F162" s="48"/>
    </row>
    <row r="163" spans="3:6" ht="83.45" customHeight="1">
      <c r="C163" s="48"/>
      <c r="D163" s="48"/>
      <c r="E163" s="48"/>
      <c r="F163" s="48"/>
    </row>
    <row r="164" spans="3:6" ht="83.45" customHeight="1">
      <c r="C164" s="48"/>
      <c r="D164" s="48"/>
      <c r="E164" s="48"/>
      <c r="F164" s="48"/>
    </row>
    <row r="165" spans="3:6" ht="83.45" customHeight="1">
      <c r="C165" s="48"/>
      <c r="D165" s="48"/>
      <c r="E165" s="48"/>
      <c r="F165" s="48"/>
    </row>
    <row r="166" spans="3:6" ht="83.45" customHeight="1">
      <c r="C166" s="48"/>
      <c r="D166" s="48"/>
      <c r="E166" s="48"/>
      <c r="F166" s="48"/>
    </row>
    <row r="167" spans="3:6" ht="83.45" customHeight="1">
      <c r="C167" s="48"/>
      <c r="D167" s="48"/>
      <c r="E167" s="48"/>
      <c r="F167" s="48"/>
    </row>
    <row r="168" spans="3:6" ht="83.45" customHeight="1">
      <c r="C168" s="48"/>
      <c r="D168" s="48"/>
      <c r="E168" s="48"/>
      <c r="F168" s="48"/>
    </row>
    <row r="169" spans="3:6" ht="83.45" customHeight="1">
      <c r="C169" s="48"/>
      <c r="D169" s="48"/>
      <c r="E169" s="48"/>
      <c r="F169" s="48"/>
    </row>
    <row r="170" spans="3:6" ht="83.45" customHeight="1">
      <c r="C170" s="48"/>
      <c r="D170" s="48"/>
      <c r="E170" s="48"/>
      <c r="F170" s="48"/>
    </row>
    <row r="171" spans="3:6" ht="83.45" customHeight="1">
      <c r="C171" s="48"/>
      <c r="D171" s="48"/>
      <c r="E171" s="48"/>
      <c r="F171" s="48"/>
    </row>
    <row r="172" spans="3:6" ht="83.45" customHeight="1">
      <c r="C172" s="48"/>
      <c r="D172" s="48"/>
      <c r="E172" s="48"/>
      <c r="F172" s="48"/>
    </row>
    <row r="173" spans="3:6" ht="83.45" customHeight="1">
      <c r="C173" s="48"/>
      <c r="D173" s="48"/>
      <c r="E173" s="48"/>
      <c r="F173" s="48"/>
    </row>
    <row r="174" spans="3:6" ht="83.45" customHeight="1">
      <c r="C174" s="48"/>
      <c r="D174" s="48"/>
      <c r="E174" s="48"/>
      <c r="F174" s="48"/>
    </row>
    <row r="175" spans="3:6" ht="83.45" customHeight="1">
      <c r="C175" s="48"/>
      <c r="D175" s="48"/>
      <c r="E175" s="48"/>
      <c r="F175" s="48"/>
    </row>
    <row r="176" spans="3:6" ht="83.45" customHeight="1">
      <c r="C176" s="48"/>
      <c r="D176" s="48"/>
      <c r="E176" s="48"/>
      <c r="F176" s="48"/>
    </row>
    <row r="177" spans="3:6" ht="83.45" customHeight="1">
      <c r="C177" s="48"/>
      <c r="D177" s="48"/>
      <c r="E177" s="48"/>
      <c r="F177" s="48"/>
    </row>
    <row r="178" spans="3:6" ht="83.45" customHeight="1">
      <c r="C178" s="48"/>
      <c r="D178" s="48"/>
      <c r="E178" s="48"/>
      <c r="F178" s="48"/>
    </row>
    <row r="179" spans="3:6" ht="83.45" customHeight="1">
      <c r="C179" s="48"/>
      <c r="D179" s="48"/>
      <c r="E179" s="48"/>
      <c r="F179" s="48"/>
    </row>
    <row r="180" spans="3:6" ht="83.45" customHeight="1">
      <c r="C180" s="48"/>
      <c r="D180" s="48"/>
      <c r="E180" s="48"/>
      <c r="F180" s="48"/>
    </row>
    <row r="181" spans="3:6" ht="83.45" customHeight="1">
      <c r="C181" s="48"/>
      <c r="D181" s="48"/>
      <c r="E181" s="48"/>
      <c r="F181" s="48"/>
    </row>
    <row r="182" spans="3:6" ht="83.45" customHeight="1">
      <c r="C182" s="48"/>
      <c r="D182" s="48"/>
      <c r="E182" s="48"/>
      <c r="F182" s="48"/>
    </row>
    <row r="183" spans="3:6" ht="83.45" customHeight="1">
      <c r="C183" s="48"/>
      <c r="D183" s="48"/>
      <c r="E183" s="48"/>
      <c r="F183" s="48"/>
    </row>
    <row r="184" spans="3:6" ht="83.45" customHeight="1">
      <c r="C184" s="48"/>
      <c r="D184" s="48"/>
      <c r="E184" s="48"/>
      <c r="F184" s="48"/>
    </row>
    <row r="185" spans="3:6" ht="83.45" customHeight="1">
      <c r="C185" s="48"/>
      <c r="D185" s="48"/>
      <c r="E185" s="48"/>
      <c r="F185" s="48"/>
    </row>
    <row r="186" spans="3:6" ht="83.45" customHeight="1">
      <c r="C186" s="48"/>
      <c r="D186" s="48"/>
      <c r="E186" s="48"/>
      <c r="F186" s="48"/>
    </row>
    <row r="187" spans="3:6" ht="83.45" customHeight="1">
      <c r="C187" s="48"/>
      <c r="D187" s="48"/>
      <c r="E187" s="48"/>
      <c r="F187" s="48"/>
    </row>
    <row r="188" spans="3:6" ht="83.45" customHeight="1">
      <c r="C188" s="48"/>
      <c r="D188" s="48"/>
      <c r="E188" s="48"/>
      <c r="F188" s="48"/>
    </row>
    <row r="189" spans="3:6" ht="83.45" customHeight="1">
      <c r="C189" s="48"/>
      <c r="D189" s="48"/>
      <c r="E189" s="48"/>
      <c r="F189" s="48"/>
    </row>
    <row r="190" spans="3:6" ht="83.45" customHeight="1">
      <c r="C190" s="48"/>
      <c r="D190" s="48"/>
      <c r="E190" s="48"/>
      <c r="F190" s="48"/>
    </row>
    <row r="191" spans="3:6" ht="83.45" customHeight="1">
      <c r="C191" s="48"/>
      <c r="D191" s="48"/>
      <c r="E191" s="48"/>
      <c r="F191" s="48"/>
    </row>
    <row r="192" spans="3:6" ht="83.45" customHeight="1">
      <c r="C192" s="48"/>
      <c r="D192" s="48"/>
      <c r="E192" s="48"/>
      <c r="F192" s="48"/>
    </row>
    <row r="193" spans="3:6" ht="83.45" customHeight="1">
      <c r="C193" s="48"/>
      <c r="D193" s="48"/>
      <c r="E193" s="48"/>
      <c r="F193" s="48"/>
    </row>
    <row r="194" spans="3:6" ht="83.45" customHeight="1">
      <c r="C194" s="48"/>
      <c r="D194" s="48"/>
      <c r="E194" s="48"/>
      <c r="F194" s="48"/>
    </row>
    <row r="195" spans="3:6" ht="83.45" customHeight="1">
      <c r="C195" s="48"/>
      <c r="D195" s="48"/>
      <c r="E195" s="48"/>
      <c r="F195" s="48"/>
    </row>
    <row r="196" spans="3:6" ht="83.45" customHeight="1">
      <c r="C196" s="48"/>
      <c r="D196" s="48"/>
      <c r="E196" s="48"/>
      <c r="F196" s="48"/>
    </row>
    <row r="197" spans="3:6" ht="83.45" customHeight="1">
      <c r="C197" s="48"/>
      <c r="D197" s="48"/>
      <c r="E197" s="48"/>
      <c r="F197" s="48"/>
    </row>
    <row r="198" spans="3:6" ht="83.45" customHeight="1">
      <c r="C198" s="48"/>
      <c r="D198" s="48"/>
      <c r="E198" s="48"/>
      <c r="F198" s="48"/>
    </row>
    <row r="199" spans="3:6" ht="83.45" customHeight="1">
      <c r="C199" s="48"/>
      <c r="D199" s="48"/>
      <c r="E199" s="48"/>
      <c r="F199" s="48"/>
    </row>
    <row r="200" spans="3:6" ht="83.45" customHeight="1">
      <c r="C200" s="48"/>
      <c r="D200" s="48"/>
      <c r="E200" s="48"/>
      <c r="F200" s="48"/>
    </row>
    <row r="201" spans="3:6" ht="83.45" customHeight="1">
      <c r="C201" s="48"/>
      <c r="D201" s="48"/>
      <c r="E201" s="48"/>
      <c r="F201" s="48"/>
    </row>
    <row r="202" spans="3:6" ht="83.45" customHeight="1">
      <c r="C202" s="48"/>
      <c r="D202" s="48"/>
      <c r="E202" s="48"/>
      <c r="F202" s="48"/>
    </row>
    <row r="203" spans="3:6" ht="83.45" customHeight="1">
      <c r="C203" s="48"/>
      <c r="D203" s="48"/>
      <c r="E203" s="48"/>
      <c r="F203" s="48"/>
    </row>
    <row r="204" spans="3:6" ht="83.45" customHeight="1">
      <c r="C204" s="48"/>
      <c r="D204" s="48"/>
      <c r="E204" s="48"/>
      <c r="F204" s="48"/>
    </row>
    <row r="205" spans="3:6" ht="83.45" customHeight="1">
      <c r="C205" s="48"/>
      <c r="D205" s="48"/>
      <c r="E205" s="48"/>
      <c r="F205" s="48"/>
    </row>
    <row r="206" spans="3:6" ht="83.45" customHeight="1">
      <c r="C206" s="48"/>
      <c r="D206" s="48"/>
      <c r="E206" s="48"/>
      <c r="F206" s="48"/>
    </row>
    <row r="207" spans="3:6" ht="83.45" customHeight="1">
      <c r="C207" s="48"/>
      <c r="D207" s="48"/>
      <c r="E207" s="48"/>
      <c r="F207" s="48"/>
    </row>
    <row r="208" spans="3:6" ht="83.45" customHeight="1">
      <c r="C208" s="48"/>
      <c r="D208" s="48"/>
      <c r="E208" s="48"/>
      <c r="F208" s="48"/>
    </row>
    <row r="209" spans="3:6" ht="83.45" customHeight="1">
      <c r="C209" s="48"/>
      <c r="D209" s="48"/>
      <c r="E209" s="48"/>
      <c r="F209" s="48"/>
    </row>
    <row r="210" spans="3:6" ht="83.45" customHeight="1">
      <c r="C210" s="48"/>
      <c r="D210" s="48"/>
      <c r="E210" s="48"/>
      <c r="F210" s="48"/>
    </row>
    <row r="211" spans="3:6" ht="83.45" customHeight="1">
      <c r="C211" s="48"/>
      <c r="D211" s="48"/>
      <c r="E211" s="48"/>
      <c r="F211" s="48"/>
    </row>
    <row r="212" spans="3:6" ht="83.45" customHeight="1">
      <c r="C212" s="48"/>
      <c r="D212" s="48"/>
      <c r="E212" s="48"/>
      <c r="F212" s="48"/>
    </row>
    <row r="213" spans="3:6" ht="83.45" customHeight="1">
      <c r="C213" s="48"/>
      <c r="D213" s="48"/>
      <c r="E213" s="48"/>
      <c r="F213" s="48"/>
    </row>
    <row r="214" spans="3:6" ht="83.45" customHeight="1">
      <c r="C214" s="48"/>
      <c r="D214" s="48"/>
      <c r="E214" s="48"/>
      <c r="F214" s="48"/>
    </row>
    <row r="215" spans="3:6" ht="83.45" customHeight="1">
      <c r="C215" s="48"/>
      <c r="D215" s="48"/>
      <c r="E215" s="48"/>
      <c r="F215" s="48"/>
    </row>
    <row r="216" spans="3:6" ht="83.45" customHeight="1">
      <c r="C216" s="48"/>
      <c r="D216" s="48"/>
      <c r="E216" s="48"/>
      <c r="F216" s="48"/>
    </row>
    <row r="217" spans="3:6" ht="83.45" customHeight="1">
      <c r="C217" s="48"/>
      <c r="D217" s="48"/>
      <c r="E217" s="48"/>
      <c r="F217" s="48"/>
    </row>
    <row r="218" spans="3:6" ht="83.45" customHeight="1">
      <c r="C218" s="48"/>
      <c r="D218" s="48"/>
      <c r="E218" s="48"/>
      <c r="F218" s="48"/>
    </row>
    <row r="219" spans="3:6" ht="83.45" customHeight="1">
      <c r="C219" s="48"/>
      <c r="D219" s="48"/>
      <c r="E219" s="48"/>
      <c r="F219" s="48"/>
    </row>
    <row r="220" spans="3:6" ht="83.45" customHeight="1">
      <c r="C220" s="48"/>
      <c r="D220" s="48"/>
      <c r="E220" s="48"/>
      <c r="F220" s="48"/>
    </row>
    <row r="221" spans="3:6" ht="83.45" customHeight="1">
      <c r="C221" s="48"/>
      <c r="D221" s="48"/>
      <c r="E221" s="48"/>
      <c r="F221" s="48"/>
    </row>
    <row r="222" spans="3:6" ht="83.45" customHeight="1">
      <c r="C222" s="48"/>
      <c r="D222" s="48"/>
      <c r="E222" s="48"/>
      <c r="F222" s="48"/>
    </row>
    <row r="223" spans="3:6" ht="83.45" customHeight="1">
      <c r="C223" s="48"/>
      <c r="D223" s="48"/>
      <c r="E223" s="48"/>
      <c r="F223" s="48"/>
    </row>
    <row r="224" spans="3:6" ht="83.45" customHeight="1">
      <c r="C224" s="48"/>
      <c r="D224" s="48"/>
      <c r="E224" s="48"/>
      <c r="F224" s="48"/>
    </row>
    <row r="225" spans="3:6" ht="83.45" customHeight="1">
      <c r="C225" s="48"/>
      <c r="D225" s="48"/>
      <c r="E225" s="48"/>
      <c r="F225" s="48"/>
    </row>
    <row r="226" spans="3:6" ht="83.45" customHeight="1">
      <c r="C226" s="48"/>
      <c r="D226" s="48"/>
      <c r="E226" s="48"/>
      <c r="F226" s="48"/>
    </row>
    <row r="227" spans="3:6" ht="83.45" customHeight="1">
      <c r="C227" s="48"/>
      <c r="D227" s="48"/>
      <c r="E227" s="48"/>
      <c r="F227" s="48"/>
    </row>
    <row r="228" spans="3:6" ht="83.45" customHeight="1">
      <c r="C228" s="48"/>
      <c r="D228" s="48"/>
      <c r="E228" s="48"/>
      <c r="F228" s="48"/>
    </row>
    <row r="229" spans="3:6" ht="83.45" customHeight="1">
      <c r="C229" s="48"/>
      <c r="D229" s="48"/>
      <c r="E229" s="48"/>
      <c r="F229" s="48"/>
    </row>
    <row r="230" spans="3:6" ht="83.45" customHeight="1">
      <c r="C230" s="48"/>
      <c r="D230" s="48"/>
      <c r="E230" s="48"/>
      <c r="F230" s="48"/>
    </row>
    <row r="231" spans="3:6" ht="83.45" customHeight="1">
      <c r="C231" s="48"/>
      <c r="D231" s="48"/>
      <c r="E231" s="48"/>
      <c r="F231" s="48"/>
    </row>
    <row r="232" spans="3:6" ht="83.45" customHeight="1">
      <c r="C232" s="48"/>
      <c r="D232" s="48"/>
      <c r="E232" s="48"/>
      <c r="F232" s="48"/>
    </row>
    <row r="233" spans="3:6" ht="83.45" customHeight="1">
      <c r="C233" s="48"/>
      <c r="D233" s="48"/>
      <c r="E233" s="48"/>
      <c r="F233" s="48"/>
    </row>
    <row r="234" spans="3:6" ht="83.45" customHeight="1">
      <c r="C234" s="48"/>
      <c r="D234" s="48"/>
      <c r="E234" s="48"/>
      <c r="F234" s="48"/>
    </row>
    <row r="235" spans="3:6" ht="83.45" customHeight="1">
      <c r="C235" s="48"/>
      <c r="D235" s="48"/>
      <c r="E235" s="48"/>
      <c r="F235" s="48"/>
    </row>
    <row r="236" spans="3:6" ht="83.45" customHeight="1">
      <c r="C236" s="48"/>
      <c r="D236" s="48"/>
      <c r="E236" s="48"/>
      <c r="F236" s="48"/>
    </row>
    <row r="237" spans="3:6" ht="83.45" customHeight="1">
      <c r="C237" s="48"/>
      <c r="D237" s="48"/>
      <c r="E237" s="48"/>
      <c r="F237" s="48"/>
    </row>
    <row r="238" spans="3:6" ht="83.45" customHeight="1">
      <c r="C238" s="48"/>
      <c r="D238" s="48"/>
      <c r="E238" s="48"/>
      <c r="F238" s="48"/>
    </row>
  </sheetData>
  <mergeCells count="4">
    <mergeCell ref="C4:F4"/>
    <mergeCell ref="C18:F18"/>
    <mergeCell ref="C30:F30"/>
    <mergeCell ref="C41:F41"/>
  </mergeCells>
  <conditionalFormatting sqref="E6:E16">
    <cfRule type="cellIs" dxfId="34" priority="36" operator="equal">
      <formula>"Not Applicable"</formula>
    </cfRule>
    <cfRule type="cellIs" dxfId="33" priority="37" operator="equal">
      <formula>"Not Started"</formula>
    </cfRule>
    <cfRule type="cellIs" dxfId="32" priority="38" operator="equal">
      <formula>"Low level of progress "</formula>
    </cfRule>
    <cfRule type="cellIs" dxfId="31" priority="39" operator="equal">
      <formula>"Significant Progress"</formula>
    </cfRule>
    <cfRule type="cellIs" dxfId="30" priority="40" operator="equal">
      <formula>"Area of Excellence"</formula>
    </cfRule>
  </conditionalFormatting>
  <conditionalFormatting sqref="E20:E24">
    <cfRule type="cellIs" dxfId="29" priority="31" operator="equal">
      <formula>"Not Applicable"</formula>
    </cfRule>
    <cfRule type="cellIs" dxfId="28" priority="32" operator="equal">
      <formula>"Not Started"</formula>
    </cfRule>
    <cfRule type="cellIs" dxfId="27" priority="33" operator="equal">
      <formula>"Low level of progress "</formula>
    </cfRule>
    <cfRule type="cellIs" dxfId="26" priority="34" operator="equal">
      <formula>"Significant Progress"</formula>
    </cfRule>
    <cfRule type="cellIs" dxfId="25" priority="35" operator="equal">
      <formula>"Area of Excellence"</formula>
    </cfRule>
  </conditionalFormatting>
  <conditionalFormatting sqref="E31:E32">
    <cfRule type="cellIs" dxfId="24" priority="28" operator="equal">
      <formula>"Low level of progress "</formula>
    </cfRule>
    <cfRule type="cellIs" dxfId="23" priority="26" operator="equal">
      <formula>"Not Applicable"</formula>
    </cfRule>
    <cfRule type="cellIs" dxfId="22" priority="27" operator="equal">
      <formula>"Not Started"</formula>
    </cfRule>
    <cfRule type="cellIs" dxfId="21" priority="29" operator="equal">
      <formula>"Significant Progress"</formula>
    </cfRule>
    <cfRule type="cellIs" dxfId="20" priority="30" operator="equal">
      <formula>"Area of Excellence"</formula>
    </cfRule>
  </conditionalFormatting>
  <conditionalFormatting sqref="E37:E39">
    <cfRule type="cellIs" dxfId="19" priority="24" operator="equal">
      <formula>"Significant Progress"</formula>
    </cfRule>
    <cfRule type="cellIs" dxfId="18" priority="25" operator="equal">
      <formula>"Area of Excellence"</formula>
    </cfRule>
    <cfRule type="cellIs" dxfId="17" priority="21" operator="equal">
      <formula>"Not Applicable"</formula>
    </cfRule>
    <cfRule type="cellIs" dxfId="16" priority="22" operator="equal">
      <formula>"Not Started"</formula>
    </cfRule>
    <cfRule type="cellIs" dxfId="15" priority="23" operator="equal">
      <formula>"Low level of progress "</formula>
    </cfRule>
  </conditionalFormatting>
  <conditionalFormatting sqref="E42:E43">
    <cfRule type="cellIs" dxfId="14" priority="16" operator="equal">
      <formula>"Not Applicable"</formula>
    </cfRule>
    <cfRule type="cellIs" dxfId="13" priority="17" operator="equal">
      <formula>"Not Started"</formula>
    </cfRule>
    <cfRule type="cellIs" dxfId="12" priority="18" operator="equal">
      <formula>"Low level of progress "</formula>
    </cfRule>
    <cfRule type="cellIs" dxfId="11" priority="19" operator="equal">
      <formula>"Significant Progress"</formula>
    </cfRule>
    <cfRule type="cellIs" dxfId="10" priority="20" operator="equal">
      <formula>"Area of Excellence"</formula>
    </cfRule>
  </conditionalFormatting>
  <conditionalFormatting sqref="E45:E60">
    <cfRule type="cellIs" dxfId="9" priority="4" operator="equal">
      <formula>"Significant Progress"</formula>
    </cfRule>
    <cfRule type="cellIs" dxfId="8" priority="5" operator="equal">
      <formula>"Area of Excellence"</formula>
    </cfRule>
    <cfRule type="cellIs" dxfId="7" priority="1" operator="equal">
      <formula>"Not Applicable"</formula>
    </cfRule>
    <cfRule type="cellIs" dxfId="6" priority="2" operator="equal">
      <formula>"Not Started"</formula>
    </cfRule>
    <cfRule type="cellIs" dxfId="5" priority="3" operator="equal">
      <formula>"Low level of progress "</formula>
    </cfRule>
  </conditionalFormatting>
  <conditionalFormatting sqref="E64:E65">
    <cfRule type="cellIs" dxfId="4" priority="66" operator="equal">
      <formula>"Not Applicable"</formula>
    </cfRule>
    <cfRule type="cellIs" dxfId="3" priority="67" operator="equal">
      <formula>"Not Started"</formula>
    </cfRule>
    <cfRule type="cellIs" dxfId="2" priority="68" operator="equal">
      <formula>"Low level of progress "</formula>
    </cfRule>
    <cfRule type="cellIs" dxfId="1" priority="69" operator="equal">
      <formula>"Significant Progress"</formula>
    </cfRule>
    <cfRule type="cellIs" dxfId="0" priority="70" operator="equal">
      <formula>"Area of Excellence"</formula>
    </cfRule>
  </conditionalFormatting>
  <pageMargins left="0.7" right="0.7" top="0.75" bottom="0.75" header="0.3" footer="0.3"/>
  <pageSetup paperSize="9" orientation="portrait" horizontalDpi="90" verticalDpi="90" r:id="rId1"/>
  <extLst>
    <ext xmlns:x14="http://schemas.microsoft.com/office/spreadsheetml/2009/9/main" uri="{CCE6A557-97BC-4b89-ADB6-D9C93CAAB3DF}">
      <x14:dataValidations xmlns:xm="http://schemas.microsoft.com/office/excel/2006/main" count="1">
        <x14:dataValidation type="list" allowBlank="1" showInputMessage="1" showErrorMessage="1" xr:uid="{A0442A65-71EE-44AE-BB9F-9AEE31F8F505}">
          <x14:formula1>
            <xm:f>'Data and Calculations'!$B$3:$B$7</xm:f>
          </x14:formula1>
          <xm:sqref>E6:E11 E42:E43 E64:E65 E20:E24 E31:E32 E13:E16 E45:E60 E37:E39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09BFB-0810-462F-9532-40B294401BC8}">
  <dimension ref="B2:R123"/>
  <sheetViews>
    <sheetView topLeftCell="A67" workbookViewId="0">
      <selection activeCell="N16" sqref="N16"/>
    </sheetView>
  </sheetViews>
  <sheetFormatPr defaultRowHeight="14.45"/>
  <cols>
    <col min="2" max="2" width="20.7109375" customWidth="1"/>
    <col min="3" max="3" width="15.28515625" customWidth="1"/>
    <col min="4" max="4" width="21.85546875" customWidth="1"/>
    <col min="5" max="5" width="14.42578125" customWidth="1"/>
    <col min="7" max="7" width="12.7109375" customWidth="1"/>
    <col min="8" max="8" width="16.42578125" customWidth="1"/>
    <col min="12" max="12" width="19.7109375" style="52" customWidth="1"/>
    <col min="13" max="13" width="16.28515625" customWidth="1"/>
    <col min="14" max="14" width="16.7109375" customWidth="1"/>
    <col min="16" max="16" width="28.28515625" customWidth="1"/>
    <col min="18" max="18" width="24.85546875" customWidth="1"/>
  </cols>
  <sheetData>
    <row r="2" spans="2:18">
      <c r="B2" t="s">
        <v>155</v>
      </c>
      <c r="L2" s="53" t="s">
        <v>156</v>
      </c>
      <c r="M2" s="54" t="s">
        <v>157</v>
      </c>
      <c r="N2" s="54" t="s">
        <v>158</v>
      </c>
    </row>
    <row r="3" spans="2:18" ht="43.5">
      <c r="B3" s="43" t="s">
        <v>159</v>
      </c>
      <c r="H3" t="s">
        <v>160</v>
      </c>
      <c r="L3" s="55" t="s">
        <v>161</v>
      </c>
      <c r="M3" s="41">
        <f>IFERROR((SUM(E13:E27)/(SUM(C13:C27)-C22-C27-C17)), "0")</f>
        <v>0</v>
      </c>
      <c r="N3" s="56">
        <f>M3/3</f>
        <v>0</v>
      </c>
    </row>
    <row r="4" spans="2:18" ht="29.1">
      <c r="B4" s="44" t="s">
        <v>162</v>
      </c>
      <c r="L4" s="57" t="s">
        <v>163</v>
      </c>
      <c r="M4" s="41">
        <f>IFERROR((SUM(E28:E37)/(SUM(C28:C37)-C37-C32)), "0")</f>
        <v>0</v>
      </c>
      <c r="N4" s="56">
        <f>M4/3</f>
        <v>0</v>
      </c>
      <c r="P4" t="s">
        <v>164</v>
      </c>
      <c r="R4" t="s">
        <v>160</v>
      </c>
    </row>
    <row r="5" spans="2:18" ht="29.1">
      <c r="B5" s="45" t="s">
        <v>165</v>
      </c>
      <c r="L5" s="58" t="s">
        <v>166</v>
      </c>
      <c r="M5" s="41">
        <f>IFERROR((SUM(E38:E52)/(SUM(C38:C52)-C47-C52-C42)), "0")</f>
        <v>0</v>
      </c>
      <c r="N5" s="56">
        <f t="shared" ref="N5:N8" si="0">M5/3</f>
        <v>0</v>
      </c>
    </row>
    <row r="6" spans="2:18" ht="29.1">
      <c r="B6" s="46" t="s">
        <v>25</v>
      </c>
      <c r="L6" s="59" t="s">
        <v>167</v>
      </c>
      <c r="M6" s="41">
        <f>IFERROR((SUM(E53:E67)/(SUM(C53:C67)-C62-C67-C57)), "0")</f>
        <v>0</v>
      </c>
      <c r="N6" s="56">
        <f t="shared" si="0"/>
        <v>0</v>
      </c>
      <c r="P6" t="s">
        <v>168</v>
      </c>
      <c r="R6" t="s">
        <v>164</v>
      </c>
    </row>
    <row r="7" spans="2:18" ht="29.1">
      <c r="B7" s="47" t="s">
        <v>44</v>
      </c>
      <c r="L7" s="60" t="s">
        <v>108</v>
      </c>
      <c r="M7" s="41">
        <f>IFERROR((SUM(E68:E72)/(SUM(C68:C72)-C72)), "0")</f>
        <v>0</v>
      </c>
      <c r="N7" s="56">
        <f t="shared" si="0"/>
        <v>0</v>
      </c>
      <c r="P7" t="s">
        <v>160</v>
      </c>
      <c r="R7" t="s">
        <v>168</v>
      </c>
    </row>
    <row r="8" spans="2:18">
      <c r="L8" s="61" t="s">
        <v>169</v>
      </c>
      <c r="M8" s="41">
        <f>IFERROR((SUM(E73:E77)/(SUM(C73:C77)-C77)), "0")</f>
        <v>0</v>
      </c>
      <c r="N8" s="56">
        <f t="shared" si="0"/>
        <v>0</v>
      </c>
    </row>
    <row r="9" spans="2:18">
      <c r="L9" s="40" t="s">
        <v>170</v>
      </c>
      <c r="M9" s="41">
        <f>IFERROR((SUM(E78:E87)/(SUM(C78:C87)-C82-C87)), "0")</f>
        <v>0</v>
      </c>
      <c r="N9" s="56">
        <f>M9/3</f>
        <v>0</v>
      </c>
    </row>
    <row r="12" spans="2:18">
      <c r="B12" s="40"/>
      <c r="C12" s="41" t="s">
        <v>171</v>
      </c>
      <c r="D12" s="41"/>
      <c r="E12" s="41" t="s">
        <v>172</v>
      </c>
      <c r="F12" s="41" t="s">
        <v>173</v>
      </c>
      <c r="G12" s="41" t="s">
        <v>157</v>
      </c>
      <c r="H12" s="41" t="s">
        <v>158</v>
      </c>
      <c r="I12" s="41"/>
    </row>
    <row r="13" spans="2:18">
      <c r="B13" s="251" t="s">
        <v>174</v>
      </c>
      <c r="C13" s="41">
        <f>COUNTIF('We are safe and healthy'!E5:E7,"Area of Excellence")</f>
        <v>0</v>
      </c>
      <c r="D13" s="43" t="s">
        <v>159</v>
      </c>
      <c r="E13" s="41">
        <f>C13*3</f>
        <v>0</v>
      </c>
      <c r="F13" s="234">
        <f>SUM(E13:E16)</f>
        <v>0</v>
      </c>
      <c r="G13" s="234">
        <f>IFERROR((SUM(E13:E17)/(SUM(C13:C17)-C17)), "0")</f>
        <v>0</v>
      </c>
      <c r="H13" s="237">
        <f>G13/3</f>
        <v>0</v>
      </c>
      <c r="I13" s="41"/>
      <c r="L13" s="55" t="s">
        <v>174</v>
      </c>
    </row>
    <row r="14" spans="2:18" ht="14.45" customHeight="1">
      <c r="B14" s="251"/>
      <c r="C14" s="41">
        <f>COUNTIF('We are safe and healthy'!E5:E7,"Significant Progress")</f>
        <v>0</v>
      </c>
      <c r="D14" s="44" t="s">
        <v>162</v>
      </c>
      <c r="E14" s="41">
        <f>C14*2</f>
        <v>0</v>
      </c>
      <c r="F14" s="235"/>
      <c r="G14" s="235"/>
      <c r="H14" s="238"/>
      <c r="I14" s="41"/>
      <c r="L14" s="57" t="s">
        <v>164</v>
      </c>
    </row>
    <row r="15" spans="2:18" ht="29.1">
      <c r="B15" s="251"/>
      <c r="C15" s="41">
        <f>COUNTIF('We are safe and healthy'!E5:E7,"Low level of progress ")</f>
        <v>0</v>
      </c>
      <c r="D15" s="45" t="s">
        <v>165</v>
      </c>
      <c r="E15" s="41">
        <f>C15*1</f>
        <v>0</v>
      </c>
      <c r="F15" s="235"/>
      <c r="G15" s="235"/>
      <c r="H15" s="238"/>
      <c r="I15" s="41"/>
      <c r="L15" s="58" t="s">
        <v>175</v>
      </c>
    </row>
    <row r="16" spans="2:18" ht="43.5">
      <c r="B16" s="251"/>
      <c r="C16" s="41">
        <f>COUNTIF('We are safe and healthy'!E5:E7,"Not Started")</f>
        <v>3</v>
      </c>
      <c r="D16" s="46" t="s">
        <v>25</v>
      </c>
      <c r="E16" s="41">
        <f>C16*0</f>
        <v>0</v>
      </c>
      <c r="F16" s="235"/>
      <c r="G16" s="235"/>
      <c r="H16" s="238"/>
      <c r="I16" s="41"/>
      <c r="L16" s="59" t="s">
        <v>168</v>
      </c>
    </row>
    <row r="17" spans="2:13" ht="29.1">
      <c r="B17" s="251"/>
      <c r="C17" s="41">
        <f>COUNTIF('We are safe and healthy'!E5:E7,"Not Applicable")</f>
        <v>0</v>
      </c>
      <c r="D17" s="47" t="s">
        <v>44</v>
      </c>
      <c r="E17" s="41">
        <f>C17*0</f>
        <v>0</v>
      </c>
      <c r="F17" s="236"/>
      <c r="G17" s="236"/>
      <c r="H17" s="239"/>
      <c r="I17" s="41"/>
      <c r="L17" s="60" t="s">
        <v>160</v>
      </c>
    </row>
    <row r="18" spans="2:13">
      <c r="B18" s="251" t="s">
        <v>174</v>
      </c>
      <c r="C18" s="41">
        <f>COUNTIF('We are safe and healthy'!E8:E10,"Area of Excellence")</f>
        <v>0</v>
      </c>
      <c r="D18" s="43" t="s">
        <v>159</v>
      </c>
      <c r="E18" s="41">
        <f t="shared" ref="E18" si="1">C18*3</f>
        <v>0</v>
      </c>
      <c r="F18" s="234">
        <f t="shared" ref="F18" si="2">SUM(E18:E22)</f>
        <v>0</v>
      </c>
      <c r="G18" s="234">
        <f t="shared" ref="G18" si="3">IFERROR((SUM(E18:E22)/(SUM(C18:C22)-C22)), "0")</f>
        <v>0</v>
      </c>
      <c r="H18" s="237">
        <f t="shared" ref="H18" si="4">G18/3</f>
        <v>0</v>
      </c>
      <c r="I18" s="41"/>
      <c r="L18" s="61" t="s">
        <v>176</v>
      </c>
    </row>
    <row r="19" spans="2:13">
      <c r="B19" s="251"/>
      <c r="C19" s="41">
        <f>COUNTIF('We are safe and healthy'!E8:E10,"Significant Progress")</f>
        <v>0</v>
      </c>
      <c r="D19" s="44" t="s">
        <v>162</v>
      </c>
      <c r="E19" s="41">
        <f t="shared" ref="E19" si="5">C19*2</f>
        <v>0</v>
      </c>
      <c r="F19" s="235"/>
      <c r="G19" s="235"/>
      <c r="H19" s="238"/>
      <c r="I19" s="41"/>
      <c r="L19" s="40" t="s">
        <v>177</v>
      </c>
    </row>
    <row r="20" spans="2:13">
      <c r="B20" s="251"/>
      <c r="C20" s="41">
        <f>COUNTIF('We are safe and healthy'!E8:E10,"Low level of progress ")</f>
        <v>0</v>
      </c>
      <c r="D20" s="45" t="s">
        <v>165</v>
      </c>
      <c r="E20" s="41">
        <f t="shared" ref="E20" si="6">C20*1</f>
        <v>0</v>
      </c>
      <c r="F20" s="235"/>
      <c r="G20" s="235"/>
      <c r="H20" s="238"/>
      <c r="I20" s="41"/>
    </row>
    <row r="21" spans="2:13">
      <c r="B21" s="251"/>
      <c r="C21" s="41">
        <f>COUNTIF('We are safe and healthy'!E8:E10,"Not Started")</f>
        <v>3</v>
      </c>
      <c r="D21" s="46" t="s">
        <v>25</v>
      </c>
      <c r="E21" s="41">
        <f t="shared" ref="E21:E22" si="7">C21*0</f>
        <v>0</v>
      </c>
      <c r="F21" s="235"/>
      <c r="G21" s="235"/>
      <c r="H21" s="238"/>
      <c r="I21" s="41"/>
    </row>
    <row r="22" spans="2:13">
      <c r="B22" s="251"/>
      <c r="C22" s="41">
        <f>COUNTIF('We are safe and healthy'!E8:E10,"Not Applicable")</f>
        <v>0</v>
      </c>
      <c r="D22" s="47" t="s">
        <v>44</v>
      </c>
      <c r="E22" s="41">
        <f t="shared" si="7"/>
        <v>0</v>
      </c>
      <c r="F22" s="236"/>
      <c r="G22" s="236"/>
      <c r="H22" s="239"/>
      <c r="I22" s="41"/>
    </row>
    <row r="23" spans="2:13">
      <c r="B23" s="251" t="s">
        <v>174</v>
      </c>
      <c r="C23" s="41">
        <f>COUNTIF('We are safe and healthy'!E11:E13,"Area of Excellence")</f>
        <v>0</v>
      </c>
      <c r="D23" s="43" t="s">
        <v>159</v>
      </c>
      <c r="E23" s="41">
        <f t="shared" ref="E23" si="8">C23*3</f>
        <v>0</v>
      </c>
      <c r="F23" s="234">
        <f t="shared" ref="F23" si="9">SUM(E23:E27)</f>
        <v>0</v>
      </c>
      <c r="G23" s="234" t="str">
        <f t="shared" ref="G23" si="10">IFERROR((SUM(E23:E27)/(SUM(C23:C27)-C27)), "0")</f>
        <v>0</v>
      </c>
      <c r="H23" s="237">
        <f t="shared" ref="H23" si="11">G23/3</f>
        <v>0</v>
      </c>
      <c r="I23" s="41"/>
    </row>
    <row r="24" spans="2:13">
      <c r="B24" s="251"/>
      <c r="C24" s="41">
        <f>COUNTIF('We are safe and healthy'!E11:E13,"Significant Progress")</f>
        <v>0</v>
      </c>
      <c r="D24" s="44" t="s">
        <v>162</v>
      </c>
      <c r="E24" s="41">
        <f t="shared" ref="E24" si="12">C24*2</f>
        <v>0</v>
      </c>
      <c r="F24" s="235"/>
      <c r="G24" s="235"/>
      <c r="H24" s="238"/>
      <c r="I24" s="41"/>
    </row>
    <row r="25" spans="2:13">
      <c r="B25" s="251"/>
      <c r="C25" s="41">
        <f>COUNTIF('We are safe and healthy'!E11:E13,"Low level of progress ")</f>
        <v>0</v>
      </c>
      <c r="D25" s="45" t="s">
        <v>165</v>
      </c>
      <c r="E25" s="41">
        <f t="shared" ref="E25" si="13">C25*1</f>
        <v>0</v>
      </c>
      <c r="F25" s="235"/>
      <c r="G25" s="235"/>
      <c r="H25" s="238"/>
      <c r="I25" s="41"/>
    </row>
    <row r="26" spans="2:13">
      <c r="B26" s="251"/>
      <c r="C26" s="41">
        <f>COUNTIF('We are safe and healthy'!E11:E13,"Not Started")</f>
        <v>0</v>
      </c>
      <c r="D26" s="46" t="s">
        <v>25</v>
      </c>
      <c r="E26" s="41">
        <f t="shared" ref="E26:E27" si="14">C26*0</f>
        <v>0</v>
      </c>
      <c r="F26" s="235"/>
      <c r="G26" s="235"/>
      <c r="H26" s="238"/>
      <c r="I26" s="41"/>
    </row>
    <row r="27" spans="2:13">
      <c r="B27" s="251"/>
      <c r="C27" s="41">
        <f>COUNTIF('We are safe and healthy'!E11:E13,"Not Applicable")</f>
        <v>3</v>
      </c>
      <c r="D27" s="47" t="s">
        <v>44</v>
      </c>
      <c r="E27" s="41">
        <f t="shared" si="14"/>
        <v>0</v>
      </c>
      <c r="F27" s="236"/>
      <c r="G27" s="236"/>
      <c r="H27" s="239"/>
      <c r="I27" s="41"/>
    </row>
    <row r="28" spans="2:13">
      <c r="B28" s="233" t="s">
        <v>175</v>
      </c>
      <c r="C28" s="41">
        <f>COUNTIF('We each have a voice that count'!E5:E10,"Area of Excellence")</f>
        <v>0</v>
      </c>
      <c r="D28" s="43" t="s">
        <v>159</v>
      </c>
      <c r="E28" s="41">
        <f t="shared" ref="E28" si="15">C28*3</f>
        <v>0</v>
      </c>
      <c r="F28" s="234">
        <f t="shared" ref="F28" si="16">SUM(E28:E32)</f>
        <v>0</v>
      </c>
      <c r="G28" s="234">
        <f t="shared" ref="G28" si="17">IFERROR((SUM(E28:E32)/(SUM(C28:C32)-C32)), "0")</f>
        <v>0</v>
      </c>
      <c r="H28" s="237">
        <f t="shared" ref="H28" si="18">G28/3</f>
        <v>0</v>
      </c>
      <c r="I28" s="41"/>
    </row>
    <row r="29" spans="2:13">
      <c r="B29" s="233"/>
      <c r="C29" s="41">
        <f>COUNTIF('We each have a voice that count'!E5:E10,"Significant Progress")</f>
        <v>0</v>
      </c>
      <c r="D29" s="44" t="s">
        <v>162</v>
      </c>
      <c r="E29" s="41">
        <f t="shared" ref="E29" si="19">C29*2</f>
        <v>0</v>
      </c>
      <c r="F29" s="235"/>
      <c r="G29" s="235"/>
      <c r="H29" s="238"/>
      <c r="I29" s="41"/>
    </row>
    <row r="30" spans="2:13">
      <c r="B30" s="233"/>
      <c r="C30" s="41">
        <f>COUNTIF('We each have a voice that count'!E5:E10,"Low level of progress ")</f>
        <v>0</v>
      </c>
      <c r="D30" s="45" t="s">
        <v>165</v>
      </c>
      <c r="E30" s="41">
        <f t="shared" ref="E30" si="20">C30*1</f>
        <v>0</v>
      </c>
      <c r="F30" s="235"/>
      <c r="G30" s="235"/>
      <c r="H30" s="238"/>
      <c r="I30" s="41"/>
      <c r="L30" s="52" t="str">
        <f>B13</f>
        <v>Health and wellbeing</v>
      </c>
      <c r="M30" s="68">
        <f>H13</f>
        <v>0</v>
      </c>
    </row>
    <row r="31" spans="2:13">
      <c r="B31" s="233"/>
      <c r="C31" s="41">
        <f>COUNTIF('We each have a voice that count'!E5:E10,"Not Started")</f>
        <v>6</v>
      </c>
      <c r="D31" s="46" t="s">
        <v>25</v>
      </c>
      <c r="E31" s="41">
        <f t="shared" ref="E31:E32" si="21">C31*0</f>
        <v>0</v>
      </c>
      <c r="F31" s="235"/>
      <c r="G31" s="235"/>
      <c r="H31" s="238"/>
      <c r="I31" s="41"/>
      <c r="L31" s="52" t="str">
        <f>B18</f>
        <v>Health and wellbeing</v>
      </c>
      <c r="M31" s="68">
        <f>H18</f>
        <v>0</v>
      </c>
    </row>
    <row r="32" spans="2:13">
      <c r="B32" s="233"/>
      <c r="C32" s="41">
        <f>COUNTIF('We each have a voice that count'!E5:E10,"Not Applicable")</f>
        <v>0</v>
      </c>
      <c r="D32" s="47" t="s">
        <v>44</v>
      </c>
      <c r="E32" s="41">
        <f t="shared" si="21"/>
        <v>0</v>
      </c>
      <c r="F32" s="236"/>
      <c r="G32" s="236"/>
      <c r="H32" s="239"/>
      <c r="I32" s="41"/>
      <c r="L32" s="52" t="str">
        <f>B23</f>
        <v>Health and wellbeing</v>
      </c>
      <c r="M32" s="68">
        <f>H23</f>
        <v>0</v>
      </c>
    </row>
    <row r="33" spans="2:18" ht="15" customHeight="1">
      <c r="B33" s="233" t="s">
        <v>175</v>
      </c>
      <c r="C33" s="41">
        <f>COUNTIF('We each have a voice that count'!E11:E16,"Area of Excellence")</f>
        <v>0</v>
      </c>
      <c r="D33" s="43" t="s">
        <v>159</v>
      </c>
      <c r="E33" s="41">
        <f t="shared" ref="E33" si="22">C33*3</f>
        <v>0</v>
      </c>
      <c r="F33" s="234">
        <f t="shared" ref="F33" si="23">SUM(E33:E37)</f>
        <v>0</v>
      </c>
      <c r="G33" s="234">
        <f t="shared" ref="G33" si="24">IFERROR((SUM(E33:E37)/(SUM(C33:C37)-C37)), "0")</f>
        <v>0</v>
      </c>
      <c r="H33" s="237">
        <f t="shared" ref="H33" si="25">G33/3</f>
        <v>0</v>
      </c>
      <c r="I33" s="41"/>
      <c r="L33" s="52" t="str">
        <f>B28</f>
        <v>Leadership and teamwork</v>
      </c>
      <c r="M33" s="68">
        <f>H28</f>
        <v>0</v>
      </c>
    </row>
    <row r="34" spans="2:18" ht="29.1">
      <c r="B34" s="233"/>
      <c r="C34" s="41">
        <f>COUNTIF('We each have a voice that count'!E11:E16,"Significant Progress")</f>
        <v>0</v>
      </c>
      <c r="D34" s="44" t="s">
        <v>162</v>
      </c>
      <c r="E34" s="41">
        <f t="shared" ref="E34" si="26">C34*2</f>
        <v>0</v>
      </c>
      <c r="F34" s="235"/>
      <c r="G34" s="235"/>
      <c r="H34" s="238"/>
      <c r="I34" s="41"/>
      <c r="L34" s="52" t="str">
        <f>B33</f>
        <v>Leadership and teamwork</v>
      </c>
      <c r="M34" s="68">
        <f>H33</f>
        <v>0</v>
      </c>
    </row>
    <row r="35" spans="2:18">
      <c r="B35" s="233"/>
      <c r="C35" s="41">
        <f>COUNTIF('We each have a voice that count'!E11:E16,"Low level of progress ")</f>
        <v>0</v>
      </c>
      <c r="D35" s="45" t="s">
        <v>165</v>
      </c>
      <c r="E35" s="41">
        <f t="shared" ref="E35" si="27">C35*1</f>
        <v>0</v>
      </c>
      <c r="F35" s="235"/>
      <c r="G35" s="235"/>
      <c r="H35" s="238"/>
      <c r="I35" s="41"/>
      <c r="L35" s="52" t="str">
        <f>B38</f>
        <v>Life Balance</v>
      </c>
      <c r="M35" s="68">
        <f>H38</f>
        <v>0</v>
      </c>
    </row>
    <row r="36" spans="2:18" ht="29.1">
      <c r="B36" s="233"/>
      <c r="C36" s="41">
        <f>COUNTIF('We each have a voice that count'!E11:E16,"Not Started")</f>
        <v>3</v>
      </c>
      <c r="D36" s="46" t="s">
        <v>25</v>
      </c>
      <c r="E36" s="41">
        <f t="shared" ref="E36:E37" si="28">C36*0</f>
        <v>0</v>
      </c>
      <c r="F36" s="235"/>
      <c r="G36" s="235"/>
      <c r="H36" s="238"/>
      <c r="I36" s="41"/>
      <c r="L36" s="52" t="str">
        <f>B43</f>
        <v>Potential Purpose and Recognition</v>
      </c>
      <c r="M36" s="68">
        <f>H43</f>
        <v>0</v>
      </c>
    </row>
    <row r="37" spans="2:18" ht="29.1">
      <c r="B37" s="233"/>
      <c r="C37" s="41">
        <f>COUNTIF('We each have a voice that count'!E11:E16,"Not Applicable")</f>
        <v>3</v>
      </c>
      <c r="D37" s="47" t="s">
        <v>44</v>
      </c>
      <c r="E37" s="41">
        <f t="shared" si="28"/>
        <v>0</v>
      </c>
      <c r="F37" s="236"/>
      <c r="G37" s="236"/>
      <c r="H37" s="239"/>
      <c r="I37" s="41"/>
      <c r="L37" s="52" t="str">
        <f>B48</f>
        <v>Bringing Yourself to Work</v>
      </c>
      <c r="M37" s="68">
        <f>H48</f>
        <v>0</v>
      </c>
    </row>
    <row r="38" spans="2:18" ht="29.1">
      <c r="B38" s="252" t="s">
        <v>178</v>
      </c>
      <c r="C38" s="41">
        <f>COUNTIF('We are compassionate &amp; inclus'!D5:D8,"Area of Excellence")</f>
        <v>0</v>
      </c>
      <c r="D38" s="43" t="s">
        <v>159</v>
      </c>
      <c r="E38" s="41">
        <f t="shared" ref="E38" si="29">C38*3</f>
        <v>0</v>
      </c>
      <c r="F38" s="234">
        <f t="shared" ref="F38" si="30">SUM(E38:E42)</f>
        <v>0</v>
      </c>
      <c r="G38" s="234">
        <f t="shared" ref="G38" si="31">IFERROR((SUM(E38:E42)/(SUM(C38:C42)-C42)), "0")</f>
        <v>0</v>
      </c>
      <c r="H38" s="237">
        <f t="shared" ref="H38" si="32">G38/3</f>
        <v>0</v>
      </c>
      <c r="I38" s="41"/>
      <c r="L38" s="52" t="str">
        <f>B53</f>
        <v>Senior Leadership Responsibilities</v>
      </c>
      <c r="M38" s="69">
        <f>H53</f>
        <v>0</v>
      </c>
    </row>
    <row r="39" spans="2:18" ht="29.1">
      <c r="B39" s="252"/>
      <c r="C39" s="41">
        <f>COUNTIF('We are compassionate &amp; inclus'!D5:D8,"Significant Progress")</f>
        <v>0</v>
      </c>
      <c r="D39" s="44" t="s">
        <v>162</v>
      </c>
      <c r="E39" s="41">
        <f t="shared" ref="E39" si="33">C39*2</f>
        <v>0</v>
      </c>
      <c r="F39" s="235"/>
      <c r="G39" s="235"/>
      <c r="H39" s="238"/>
      <c r="I39" s="41"/>
      <c r="L39" s="52" t="str">
        <f>B58</f>
        <v>Health Leadership Behaviours</v>
      </c>
      <c r="M39" s="68">
        <f>H58</f>
        <v>0</v>
      </c>
      <c r="P39" s="244"/>
      <c r="Q39" s="244"/>
      <c r="R39" s="245"/>
    </row>
    <row r="40" spans="2:18">
      <c r="B40" s="252"/>
      <c r="C40" s="41">
        <f>COUNTIF('We are compassionate &amp; inclus'!D5:D8,"Low level of progress ")</f>
        <v>0</v>
      </c>
      <c r="D40" s="45" t="s">
        <v>165</v>
      </c>
      <c r="E40" s="41">
        <f t="shared" ref="E40" si="34">C40*1</f>
        <v>0</v>
      </c>
      <c r="F40" s="235"/>
      <c r="G40" s="235"/>
      <c r="H40" s="238"/>
      <c r="I40" s="41"/>
      <c r="L40" s="52" t="str">
        <f>B63</f>
        <v>Skilled Managers</v>
      </c>
      <c r="M40" s="68">
        <f>H63</f>
        <v>0</v>
      </c>
      <c r="P40" s="244"/>
      <c r="Q40" s="244"/>
      <c r="R40" s="245"/>
    </row>
    <row r="41" spans="2:18">
      <c r="B41" s="252"/>
      <c r="C41" s="41">
        <f>COUNTIF('We are compassionate &amp; inclus'!D5:D8,"Not Started")</f>
        <v>4</v>
      </c>
      <c r="D41" s="46" t="s">
        <v>25</v>
      </c>
      <c r="E41" s="41">
        <f t="shared" ref="E41:E42" si="35">C41*0</f>
        <v>0</v>
      </c>
      <c r="F41" s="235"/>
      <c r="G41" s="235"/>
      <c r="H41" s="238"/>
      <c r="I41" s="41"/>
      <c r="L41" s="52" t="str">
        <f>B68</f>
        <v>Environment</v>
      </c>
      <c r="M41" s="68">
        <f>H68</f>
        <v>0</v>
      </c>
      <c r="P41" s="244"/>
      <c r="Q41" s="244"/>
      <c r="R41" s="245"/>
    </row>
    <row r="42" spans="2:18">
      <c r="B42" s="252"/>
      <c r="C42" s="41">
        <f>COUNTIF('We are compassionate &amp; inclus'!D5:D8,"Not Applicable")</f>
        <v>0</v>
      </c>
      <c r="D42" s="47" t="s">
        <v>44</v>
      </c>
      <c r="E42" s="41">
        <f t="shared" si="35"/>
        <v>0</v>
      </c>
      <c r="F42" s="236"/>
      <c r="G42" s="236"/>
      <c r="H42" s="239"/>
      <c r="I42" s="41"/>
      <c r="L42" s="52" t="str">
        <f>B73</f>
        <v>Data Insights</v>
      </c>
      <c r="M42" s="68">
        <f>H73</f>
        <v>0</v>
      </c>
      <c r="P42" s="244"/>
      <c r="Q42" s="244"/>
      <c r="R42" s="245"/>
    </row>
    <row r="43" spans="2:18" ht="29.1">
      <c r="B43" s="252" t="s">
        <v>179</v>
      </c>
      <c r="C43" s="41">
        <f>COUNTIF('We are compassionate &amp; inclus'!D9:D12,"Area of Excellence")</f>
        <v>0</v>
      </c>
      <c r="D43" s="43" t="s">
        <v>159</v>
      </c>
      <c r="E43" s="41">
        <f t="shared" ref="E43" si="36">C43*3</f>
        <v>0</v>
      </c>
      <c r="F43" s="234">
        <f t="shared" ref="F43" si="37">SUM(E43:E47)</f>
        <v>0</v>
      </c>
      <c r="G43" s="234">
        <f t="shared" ref="G43" si="38">IFERROR((SUM(E43:E47)/(SUM(C43:C47)-C47)), "0")</f>
        <v>0</v>
      </c>
      <c r="H43" s="237">
        <f t="shared" ref="H43" si="39">G43/3</f>
        <v>0</v>
      </c>
      <c r="I43" s="41"/>
      <c r="L43" s="52" t="str">
        <f>B78</f>
        <v>Support Services and Partners</v>
      </c>
      <c r="M43" s="68">
        <f>H78</f>
        <v>0</v>
      </c>
      <c r="P43" s="244"/>
      <c r="Q43" s="244"/>
      <c r="R43" s="245"/>
    </row>
    <row r="44" spans="2:18" ht="29.1">
      <c r="B44" s="252"/>
      <c r="C44" s="41">
        <f>COUNTIF('We are compassionate &amp; inclus'!D9:D12,"Significant Progress")</f>
        <v>0</v>
      </c>
      <c r="D44" s="44" t="s">
        <v>162</v>
      </c>
      <c r="E44" s="41">
        <f t="shared" ref="E44" si="40">C44*2</f>
        <v>0</v>
      </c>
      <c r="F44" s="235"/>
      <c r="G44" s="235"/>
      <c r="H44" s="238"/>
      <c r="I44" s="41"/>
      <c r="L44" s="52" t="str">
        <f>B83</f>
        <v>Organisation Design and Policy</v>
      </c>
      <c r="M44" s="68">
        <f>H83</f>
        <v>0</v>
      </c>
      <c r="P44" s="244"/>
      <c r="Q44" s="244"/>
      <c r="R44" s="245"/>
    </row>
    <row r="45" spans="2:18">
      <c r="B45" s="252"/>
      <c r="C45" s="41">
        <f>COUNTIF('We are compassionate &amp; inclus'!D9:D12,"Low level of progress ")</f>
        <v>0</v>
      </c>
      <c r="D45" s="45" t="s">
        <v>165</v>
      </c>
      <c r="E45" s="41">
        <f t="shared" ref="E45" si="41">C45*1</f>
        <v>0</v>
      </c>
      <c r="F45" s="235"/>
      <c r="G45" s="235"/>
      <c r="H45" s="238"/>
      <c r="I45" s="41"/>
      <c r="P45" s="244"/>
      <c r="Q45" s="244"/>
      <c r="R45" s="245"/>
    </row>
    <row r="46" spans="2:18">
      <c r="B46" s="252"/>
      <c r="C46" s="41">
        <f>COUNTIF('We are compassionate &amp; inclus'!D9:D12,"Not Started")</f>
        <v>4</v>
      </c>
      <c r="D46" s="46" t="s">
        <v>25</v>
      </c>
      <c r="E46" s="41">
        <f t="shared" ref="E46:E47" si="42">C46*0</f>
        <v>0</v>
      </c>
      <c r="F46" s="235"/>
      <c r="G46" s="235"/>
      <c r="H46" s="238"/>
      <c r="I46" s="41"/>
      <c r="P46" s="244"/>
      <c r="Q46" s="244"/>
      <c r="R46" s="245"/>
    </row>
    <row r="47" spans="2:18">
      <c r="B47" s="252"/>
      <c r="C47" s="41">
        <f>COUNTIF('We are compassionate &amp; inclus'!D9:D12,"Not Applicable")</f>
        <v>0</v>
      </c>
      <c r="D47" s="47" t="s">
        <v>44</v>
      </c>
      <c r="E47" s="41">
        <f t="shared" si="42"/>
        <v>0</v>
      </c>
      <c r="F47" s="236"/>
      <c r="G47" s="236"/>
      <c r="H47" s="239"/>
      <c r="I47" s="41"/>
      <c r="P47" s="244"/>
      <c r="Q47" s="244"/>
      <c r="R47" s="245"/>
    </row>
    <row r="48" spans="2:18">
      <c r="B48" s="246" t="s">
        <v>180</v>
      </c>
      <c r="C48" s="41">
        <f>COUNTIF('We are compassionate &amp; inclus'!D14:D17,"Area of Excellence")</f>
        <v>0</v>
      </c>
      <c r="D48" s="43" t="s">
        <v>159</v>
      </c>
      <c r="E48" s="41">
        <f t="shared" ref="E48" si="43">C48*3</f>
        <v>0</v>
      </c>
      <c r="F48" s="234">
        <f>SUM(E48:E52)</f>
        <v>0</v>
      </c>
      <c r="G48" s="234" t="str">
        <f>IFERROR((SUM(E48:E52)/(SUM(C48:C52)-C52)), "0")</f>
        <v>0</v>
      </c>
      <c r="H48" s="237">
        <f t="shared" ref="H48" si="44">G48/3</f>
        <v>0</v>
      </c>
      <c r="I48" s="41"/>
      <c r="P48" s="244"/>
      <c r="Q48" s="244"/>
      <c r="R48" s="245"/>
    </row>
    <row r="49" spans="2:18">
      <c r="B49" s="247"/>
      <c r="C49" s="41">
        <f>COUNTIF('We are compassionate &amp; inclus'!D14:D17,"Significant Progress")</f>
        <v>0</v>
      </c>
      <c r="D49" s="44" t="s">
        <v>162</v>
      </c>
      <c r="E49" s="41">
        <f t="shared" ref="E49" si="45">C49*2</f>
        <v>0</v>
      </c>
      <c r="F49" s="235"/>
      <c r="G49" s="235"/>
      <c r="H49" s="238"/>
      <c r="I49" s="41"/>
      <c r="P49" s="244"/>
      <c r="Q49" s="244"/>
      <c r="R49" s="245"/>
    </row>
    <row r="50" spans="2:18">
      <c r="B50" s="247"/>
      <c r="C50" s="41">
        <f>COUNTIF('We are compassionate &amp; inclus'!D14:D17,"Low level of progress ")</f>
        <v>0</v>
      </c>
      <c r="D50" s="45" t="s">
        <v>165</v>
      </c>
      <c r="E50" s="41">
        <f t="shared" ref="E50" si="46">C50*1</f>
        <v>0</v>
      </c>
      <c r="F50" s="235"/>
      <c r="G50" s="235"/>
      <c r="H50" s="238"/>
      <c r="I50" s="41"/>
      <c r="P50" s="244"/>
      <c r="Q50" s="244"/>
      <c r="R50" s="245"/>
    </row>
    <row r="51" spans="2:18">
      <c r="B51" s="247"/>
      <c r="C51" s="41">
        <f>COUNTIF('We are compassionate &amp; inclus'!D14:D17,"Not Started")</f>
        <v>0</v>
      </c>
      <c r="D51" s="46" t="s">
        <v>25</v>
      </c>
      <c r="E51" s="41">
        <f t="shared" ref="E51:E52" si="47">C51*0</f>
        <v>0</v>
      </c>
      <c r="F51" s="235"/>
      <c r="G51" s="235"/>
      <c r="H51" s="238"/>
      <c r="I51" s="41"/>
    </row>
    <row r="52" spans="2:18">
      <c r="B52" s="248"/>
      <c r="C52" s="41">
        <f>COUNTIF('We are compassionate &amp; inclus'!D14:D17,"Not Applicable")</f>
        <v>4</v>
      </c>
      <c r="D52" s="47" t="s">
        <v>44</v>
      </c>
      <c r="E52" s="41">
        <f t="shared" si="47"/>
        <v>0</v>
      </c>
      <c r="F52" s="236"/>
      <c r="G52" s="236"/>
      <c r="H52" s="239"/>
      <c r="I52" s="41"/>
    </row>
    <row r="53" spans="2:18">
      <c r="B53" s="250" t="s">
        <v>181</v>
      </c>
      <c r="C53" s="41">
        <f>COUNTIF('We are always learning'!D5:D9,"Area of Excellence")</f>
        <v>0</v>
      </c>
      <c r="D53" s="43" t="s">
        <v>159</v>
      </c>
      <c r="E53" s="41">
        <f t="shared" ref="E53" si="48">C53*3</f>
        <v>0</v>
      </c>
      <c r="F53" s="234">
        <f t="shared" ref="F53" si="49">SUM(E53:E57)</f>
        <v>0</v>
      </c>
      <c r="G53" s="234">
        <f t="shared" ref="G53" si="50">IFERROR((SUM(E53:E57)/(SUM(C53:C57)-C57)), "0")</f>
        <v>0</v>
      </c>
      <c r="H53" s="237">
        <f t="shared" ref="H53" si="51">G53/3</f>
        <v>0</v>
      </c>
      <c r="I53" s="41"/>
    </row>
    <row r="54" spans="2:18">
      <c r="B54" s="250"/>
      <c r="C54" s="41">
        <f>COUNTIF('We are always learning'!D5:D9,"Significant Progress")</f>
        <v>0</v>
      </c>
      <c r="D54" s="44" t="s">
        <v>162</v>
      </c>
      <c r="E54" s="41">
        <f t="shared" ref="E54" si="52">C54*2</f>
        <v>0</v>
      </c>
      <c r="F54" s="235"/>
      <c r="G54" s="235"/>
      <c r="H54" s="238"/>
      <c r="I54" s="41"/>
    </row>
    <row r="55" spans="2:18">
      <c r="B55" s="250"/>
      <c r="C55" s="41">
        <f>COUNTIF('We are always learning'!D5:D9,"Low level of progress ")</f>
        <v>0</v>
      </c>
      <c r="D55" s="45" t="s">
        <v>165</v>
      </c>
      <c r="E55" s="41">
        <f t="shared" ref="E55" si="53">C55*1</f>
        <v>0</v>
      </c>
      <c r="F55" s="235"/>
      <c r="G55" s="235"/>
      <c r="H55" s="238"/>
      <c r="I55" s="41"/>
    </row>
    <row r="56" spans="2:18">
      <c r="B56" s="250"/>
      <c r="C56" s="41">
        <f>COUNTIF('We are always learning'!D5:D9,"Not Started")</f>
        <v>5</v>
      </c>
      <c r="D56" s="46" t="s">
        <v>25</v>
      </c>
      <c r="E56" s="41">
        <f t="shared" ref="E56:E57" si="54">C56*0</f>
        <v>0</v>
      </c>
      <c r="F56" s="235"/>
      <c r="G56" s="235"/>
      <c r="H56" s="238"/>
      <c r="I56" s="41"/>
    </row>
    <row r="57" spans="2:18">
      <c r="B57" s="250"/>
      <c r="C57" s="41">
        <f>COUNTIF('We are always learning'!D5:D9,"Not Applicable")</f>
        <v>0</v>
      </c>
      <c r="D57" s="47" t="s">
        <v>44</v>
      </c>
      <c r="E57" s="41">
        <f t="shared" si="54"/>
        <v>0</v>
      </c>
      <c r="F57" s="236"/>
      <c r="G57" s="236"/>
      <c r="H57" s="239"/>
      <c r="I57" s="41"/>
    </row>
    <row r="58" spans="2:18">
      <c r="B58" s="250" t="s">
        <v>182</v>
      </c>
      <c r="C58" s="41">
        <f>COUNTIF('We are always learning'!D11:D11,"Area of Excellence")</f>
        <v>0</v>
      </c>
      <c r="D58" s="43" t="s">
        <v>159</v>
      </c>
      <c r="E58" s="41">
        <f t="shared" ref="E58" si="55">C58*3</f>
        <v>0</v>
      </c>
      <c r="F58" s="234">
        <f t="shared" ref="F58" si="56">SUM(E58:E62)</f>
        <v>0</v>
      </c>
      <c r="G58" s="234">
        <f t="shared" ref="G58" si="57">IFERROR((SUM(E58:E62)/(SUM(C58:C62)-C62)), "0")</f>
        <v>0</v>
      </c>
      <c r="H58" s="237">
        <f t="shared" ref="H58" si="58">G58/3</f>
        <v>0</v>
      </c>
      <c r="I58" s="41"/>
    </row>
    <row r="59" spans="2:18">
      <c r="B59" s="250"/>
      <c r="C59" s="41">
        <f>COUNTIF('We are always learning'!D11:D11,"Significant Progress")</f>
        <v>0</v>
      </c>
      <c r="D59" s="44" t="s">
        <v>162</v>
      </c>
      <c r="E59" s="41">
        <f t="shared" ref="E59" si="59">C59*2</f>
        <v>0</v>
      </c>
      <c r="F59" s="235"/>
      <c r="G59" s="235"/>
      <c r="H59" s="238"/>
      <c r="I59" s="41"/>
    </row>
    <row r="60" spans="2:18">
      <c r="B60" s="250"/>
      <c r="C60" s="41">
        <f>COUNTIF('We are always learning'!D11:D11,"Low level of progress ")</f>
        <v>0</v>
      </c>
      <c r="D60" s="45" t="s">
        <v>165</v>
      </c>
      <c r="E60" s="41">
        <f t="shared" ref="E60" si="60">C60*1</f>
        <v>0</v>
      </c>
      <c r="F60" s="235"/>
      <c r="G60" s="235"/>
      <c r="H60" s="238"/>
      <c r="I60" s="41"/>
    </row>
    <row r="61" spans="2:18">
      <c r="B61" s="250"/>
      <c r="C61" s="41">
        <f>COUNTIF('We are always learning'!D11:D11,"Not Started")</f>
        <v>1</v>
      </c>
      <c r="D61" s="46" t="s">
        <v>25</v>
      </c>
      <c r="E61" s="41">
        <f t="shared" ref="E61:E62" si="61">C61*0</f>
        <v>0</v>
      </c>
      <c r="F61" s="235"/>
      <c r="G61" s="235"/>
      <c r="H61" s="238"/>
      <c r="I61" s="41"/>
    </row>
    <row r="62" spans="2:18">
      <c r="B62" s="250"/>
      <c r="C62" s="41">
        <f>COUNTIF('We are always learning'!D11:D11,"Not Applicable")</f>
        <v>0</v>
      </c>
      <c r="D62" s="47" t="s">
        <v>44</v>
      </c>
      <c r="E62" s="41">
        <f t="shared" si="61"/>
        <v>0</v>
      </c>
      <c r="F62" s="236"/>
      <c r="G62" s="236"/>
      <c r="H62" s="239"/>
      <c r="I62" s="41"/>
    </row>
    <row r="63" spans="2:18">
      <c r="B63" s="250" t="s">
        <v>183</v>
      </c>
      <c r="C63" s="41">
        <f>COUNTIF('We are always learning'!D13:D17,"Area of Excellence")</f>
        <v>0</v>
      </c>
      <c r="D63" s="43" t="s">
        <v>159</v>
      </c>
      <c r="E63" s="41">
        <f t="shared" ref="E63" si="62">C63*3</f>
        <v>0</v>
      </c>
      <c r="F63" s="234">
        <f t="shared" ref="F63" si="63">SUM(E63:E67)</f>
        <v>0</v>
      </c>
      <c r="G63" s="234" t="str">
        <f t="shared" ref="G63" si="64">IFERROR((SUM(E63:E67)/(SUM(C63:C67)-C67)), "0")</f>
        <v>0</v>
      </c>
      <c r="H63" s="237">
        <f t="shared" ref="H63" si="65">G63/3</f>
        <v>0</v>
      </c>
      <c r="I63" s="41"/>
    </row>
    <row r="64" spans="2:18">
      <c r="B64" s="250"/>
      <c r="C64" s="41">
        <f>COUNTIF('We are always learning'!D13:D17,"Significant Progress")</f>
        <v>0</v>
      </c>
      <c r="D64" s="44" t="s">
        <v>162</v>
      </c>
      <c r="E64" s="41">
        <f t="shared" ref="E64" si="66">C64*2</f>
        <v>0</v>
      </c>
      <c r="F64" s="235"/>
      <c r="G64" s="235"/>
      <c r="H64" s="238"/>
      <c r="I64" s="41"/>
    </row>
    <row r="65" spans="2:9">
      <c r="B65" s="250"/>
      <c r="C65" s="41">
        <f>COUNTIF('We are always learning'!D13:D17,"Low level of progress ")</f>
        <v>0</v>
      </c>
      <c r="D65" s="45" t="s">
        <v>165</v>
      </c>
      <c r="E65" s="41">
        <f t="shared" ref="E65" si="67">C65*1</f>
        <v>0</v>
      </c>
      <c r="F65" s="235"/>
      <c r="G65" s="235"/>
      <c r="H65" s="238"/>
      <c r="I65" s="41"/>
    </row>
    <row r="66" spans="2:9">
      <c r="B66" s="250"/>
      <c r="C66" s="41">
        <f>COUNTIF('We are always learning'!D13:D17,"Not Started")</f>
        <v>0</v>
      </c>
      <c r="D66" s="46" t="s">
        <v>25</v>
      </c>
      <c r="E66" s="41">
        <f t="shared" ref="E66:E67" si="68">C66*0</f>
        <v>0</v>
      </c>
      <c r="F66" s="235"/>
      <c r="G66" s="235"/>
      <c r="H66" s="238"/>
      <c r="I66" s="41"/>
    </row>
    <row r="67" spans="2:9">
      <c r="B67" s="250"/>
      <c r="C67" s="41">
        <f>COUNTIF('We are always learning'!D13:D17,"Not Applicable")</f>
        <v>5</v>
      </c>
      <c r="D67" s="47" t="s">
        <v>44</v>
      </c>
      <c r="E67" s="41">
        <f t="shared" si="68"/>
        <v>0</v>
      </c>
      <c r="F67" s="236"/>
      <c r="G67" s="236"/>
      <c r="H67" s="239"/>
      <c r="I67" s="41"/>
    </row>
    <row r="68" spans="2:9">
      <c r="B68" s="253" t="s">
        <v>184</v>
      </c>
      <c r="C68" s="41">
        <f>COUNTIF('We are recognised and rewarded'!$D$5:$D$8,"Area of Excellence")</f>
        <v>0</v>
      </c>
      <c r="D68" s="43" t="s">
        <v>159</v>
      </c>
      <c r="E68" s="41">
        <f t="shared" ref="E68" si="69">C68*3</f>
        <v>0</v>
      </c>
      <c r="F68" s="234">
        <f t="shared" ref="F68" si="70">SUM(E68:E72)</f>
        <v>0</v>
      </c>
      <c r="G68" s="234">
        <f t="shared" ref="G68" si="71">IFERROR((SUM(E68:E72)/(SUM(C68:C72)-C72)), "0")</f>
        <v>0</v>
      </c>
      <c r="H68" s="237">
        <f t="shared" ref="H68" si="72">G68/3</f>
        <v>0</v>
      </c>
      <c r="I68" s="41"/>
    </row>
    <row r="69" spans="2:9">
      <c r="B69" s="253"/>
      <c r="C69" s="41">
        <f>COUNTIF('We are recognised and rewarded'!$D$5:$D$8,"Significant Progress")</f>
        <v>0</v>
      </c>
      <c r="D69" s="44" t="s">
        <v>162</v>
      </c>
      <c r="E69" s="41">
        <f t="shared" ref="E69" si="73">C69*2</f>
        <v>0</v>
      </c>
      <c r="F69" s="235"/>
      <c r="G69" s="235"/>
      <c r="H69" s="238"/>
      <c r="I69" s="41"/>
    </row>
    <row r="70" spans="2:9">
      <c r="B70" s="253"/>
      <c r="C70" s="41">
        <f>COUNTIF('We are recognised and rewarded'!$D$5:$D$8,"Low level of progress ")</f>
        <v>0</v>
      </c>
      <c r="D70" s="45" t="s">
        <v>165</v>
      </c>
      <c r="E70" s="41">
        <f t="shared" ref="E70" si="74">C70*1</f>
        <v>0</v>
      </c>
      <c r="F70" s="235"/>
      <c r="G70" s="235"/>
      <c r="H70" s="238"/>
      <c r="I70" s="41"/>
    </row>
    <row r="71" spans="2:9">
      <c r="B71" s="253"/>
      <c r="C71" s="41">
        <f>COUNTIF('We are recognised and rewarded'!$D$5:$D$8,"Not Started")</f>
        <v>4</v>
      </c>
      <c r="D71" s="46" t="s">
        <v>25</v>
      </c>
      <c r="E71" s="41">
        <f t="shared" ref="E71:E72" si="75">C71*0</f>
        <v>0</v>
      </c>
      <c r="F71" s="235"/>
      <c r="G71" s="235"/>
      <c r="H71" s="238"/>
      <c r="I71" s="41"/>
    </row>
    <row r="72" spans="2:9">
      <c r="B72" s="253"/>
      <c r="C72" s="41">
        <f>COUNTIF('We are recognised and rewarded'!$D$5:$D$8,"Not Applicable")</f>
        <v>0</v>
      </c>
      <c r="D72" s="47" t="s">
        <v>44</v>
      </c>
      <c r="E72" s="41">
        <f t="shared" si="75"/>
        <v>0</v>
      </c>
      <c r="F72" s="236"/>
      <c r="G72" s="236"/>
      <c r="H72" s="239"/>
      <c r="I72" s="41"/>
    </row>
    <row r="73" spans="2:9">
      <c r="B73" s="254" t="s">
        <v>185</v>
      </c>
      <c r="C73" s="41">
        <f>COUNTIF('We work flexibly'!$E$5:$E$12,"Area of Excellence")</f>
        <v>0</v>
      </c>
      <c r="D73" s="43" t="s">
        <v>159</v>
      </c>
      <c r="E73" s="41">
        <f t="shared" ref="E73" si="76">C73*3</f>
        <v>0</v>
      </c>
      <c r="F73" s="234">
        <f t="shared" ref="F73" si="77">SUM(E73:E77)</f>
        <v>0</v>
      </c>
      <c r="G73" s="234">
        <f t="shared" ref="G73" si="78">IFERROR((SUM(E73:E77)/(SUM(C73:C77)-C77)), "0")</f>
        <v>0</v>
      </c>
      <c r="H73" s="237">
        <f t="shared" ref="H73" si="79">G73/3</f>
        <v>0</v>
      </c>
      <c r="I73" s="41"/>
    </row>
    <row r="74" spans="2:9">
      <c r="B74" s="254"/>
      <c r="C74" s="41">
        <f>COUNTIF('We work flexibly'!$E$5:$E$12,"Significant Progress")</f>
        <v>0</v>
      </c>
      <c r="D74" s="44" t="s">
        <v>162</v>
      </c>
      <c r="E74" s="41">
        <f t="shared" ref="E74" si="80">C74*2</f>
        <v>0</v>
      </c>
      <c r="F74" s="235"/>
      <c r="G74" s="235"/>
      <c r="H74" s="238"/>
      <c r="I74" s="41"/>
    </row>
    <row r="75" spans="2:9">
      <c r="B75" s="254"/>
      <c r="C75" s="41">
        <f>COUNTIF('We work flexibly'!$E$5:$E$12,"Low level of progress ")</f>
        <v>0</v>
      </c>
      <c r="D75" s="45" t="s">
        <v>165</v>
      </c>
      <c r="E75" s="41">
        <f t="shared" ref="E75" si="81">C75*1</f>
        <v>0</v>
      </c>
      <c r="F75" s="235"/>
      <c r="G75" s="235"/>
      <c r="H75" s="238"/>
      <c r="I75" s="41"/>
    </row>
    <row r="76" spans="2:9">
      <c r="B76" s="254"/>
      <c r="C76" s="41">
        <f>COUNTIF('We work flexibly'!$E$5:$E$12,"Not Started")</f>
        <v>7</v>
      </c>
      <c r="D76" s="46" t="s">
        <v>25</v>
      </c>
      <c r="E76" s="41">
        <f t="shared" ref="E76:E77" si="82">C76*0</f>
        <v>0</v>
      </c>
      <c r="F76" s="235"/>
      <c r="G76" s="235"/>
      <c r="H76" s="238"/>
      <c r="I76" s="41"/>
    </row>
    <row r="77" spans="2:9">
      <c r="B77" s="254"/>
      <c r="C77" s="41">
        <f>COUNTIF('We work flexibly'!$E$5:$E$12,"Not Applicable")</f>
        <v>1</v>
      </c>
      <c r="D77" s="47" t="s">
        <v>44</v>
      </c>
      <c r="E77" s="41">
        <f t="shared" si="82"/>
        <v>0</v>
      </c>
      <c r="F77" s="236"/>
      <c r="G77" s="236"/>
      <c r="H77" s="239"/>
      <c r="I77" s="41"/>
    </row>
    <row r="78" spans="2:9">
      <c r="B78" s="249" t="s">
        <v>186</v>
      </c>
      <c r="C78" s="41">
        <f>COUNTIF('We are a team'!$E$5:$E$10,"Area of Excellence")</f>
        <v>0</v>
      </c>
      <c r="D78" s="43" t="s">
        <v>159</v>
      </c>
      <c r="E78" s="41">
        <f t="shared" ref="E78" si="83">C78*3</f>
        <v>0</v>
      </c>
      <c r="F78" s="234">
        <f>SUM(E78:E82)</f>
        <v>0</v>
      </c>
      <c r="G78" s="234">
        <f>IFERROR((SUM(E78:E82)/(SUM(C78:C82)-C82)), "0")</f>
        <v>0</v>
      </c>
      <c r="H78" s="237">
        <f>G78/3</f>
        <v>0</v>
      </c>
      <c r="I78" s="41"/>
    </row>
    <row r="79" spans="2:9">
      <c r="B79" s="249"/>
      <c r="C79" s="41">
        <f>COUNTIF('We are a team'!$E$5:$E$10,"Significant Progress")</f>
        <v>0</v>
      </c>
      <c r="D79" s="44" t="s">
        <v>162</v>
      </c>
      <c r="E79" s="41">
        <f t="shared" ref="E79" si="84">C79*2</f>
        <v>0</v>
      </c>
      <c r="F79" s="235"/>
      <c r="G79" s="235"/>
      <c r="H79" s="238"/>
      <c r="I79" s="41"/>
    </row>
    <row r="80" spans="2:9">
      <c r="B80" s="249"/>
      <c r="C80" s="41">
        <f>COUNTIF('We are a team'!$E$5:$E$10,"Low level of progress ")</f>
        <v>0</v>
      </c>
      <c r="D80" s="45" t="s">
        <v>165</v>
      </c>
      <c r="E80" s="41">
        <f t="shared" ref="E80" si="85">C80*1</f>
        <v>0</v>
      </c>
      <c r="F80" s="235"/>
      <c r="G80" s="235"/>
      <c r="H80" s="238"/>
      <c r="I80" s="41"/>
    </row>
    <row r="81" spans="2:9">
      <c r="B81" s="249"/>
      <c r="C81" s="41">
        <f>COUNTIF('We are a team'!$E$5:$E$10,"Not Started")</f>
        <v>6</v>
      </c>
      <c r="D81" s="46" t="s">
        <v>25</v>
      </c>
      <c r="E81" s="41">
        <f t="shared" ref="E81:E82" si="86">C81*0</f>
        <v>0</v>
      </c>
      <c r="F81" s="235"/>
      <c r="G81" s="235"/>
      <c r="H81" s="238"/>
      <c r="I81" s="41"/>
    </row>
    <row r="82" spans="2:9">
      <c r="B82" s="249"/>
      <c r="C82" s="41">
        <f>COUNTIF('We are a team'!$E$5:$E$10,"Not Applicable")</f>
        <v>0</v>
      </c>
      <c r="D82" s="47" t="s">
        <v>44</v>
      </c>
      <c r="E82" s="41">
        <f t="shared" si="86"/>
        <v>0</v>
      </c>
      <c r="F82" s="236"/>
      <c r="G82" s="236"/>
      <c r="H82" s="239"/>
      <c r="I82" s="41"/>
    </row>
    <row r="83" spans="2:9">
      <c r="B83" s="249" t="s">
        <v>187</v>
      </c>
      <c r="C83" s="41">
        <f>COUNTIF('We are a team'!$E$12:$E$13,"Area of Excellence")</f>
        <v>0</v>
      </c>
      <c r="D83" s="43" t="s">
        <v>159</v>
      </c>
      <c r="E83" s="41">
        <f t="shared" ref="E83" si="87">C83*3</f>
        <v>0</v>
      </c>
      <c r="F83" s="234">
        <f>SUM(E83:E87)</f>
        <v>0</v>
      </c>
      <c r="G83" s="234" t="str">
        <f>IFERROR((SUM(E83:E87)/(SUM(C83:C87)-C87)), "0")</f>
        <v>0</v>
      </c>
      <c r="H83" s="237">
        <f>G83/3</f>
        <v>0</v>
      </c>
      <c r="I83" s="41"/>
    </row>
    <row r="84" spans="2:9">
      <c r="B84" s="249"/>
      <c r="C84" s="41">
        <f>COUNTIF('We are a team'!$E$12:$E$13,"Significant Progress")</f>
        <v>0</v>
      </c>
      <c r="D84" s="44" t="s">
        <v>162</v>
      </c>
      <c r="E84" s="41">
        <f t="shared" ref="E84" si="88">C84*2</f>
        <v>0</v>
      </c>
      <c r="F84" s="235"/>
      <c r="G84" s="235"/>
      <c r="H84" s="238"/>
      <c r="I84" s="41"/>
    </row>
    <row r="85" spans="2:9">
      <c r="B85" s="249"/>
      <c r="C85" s="41">
        <f>COUNTIF('We are a team'!$E$12:$E$13,"Low level of progress ")</f>
        <v>0</v>
      </c>
      <c r="D85" s="45" t="s">
        <v>165</v>
      </c>
      <c r="E85" s="41">
        <f t="shared" ref="E85" si="89">C85*1</f>
        <v>0</v>
      </c>
      <c r="F85" s="235"/>
      <c r="G85" s="235"/>
      <c r="H85" s="238"/>
      <c r="I85" s="41"/>
    </row>
    <row r="86" spans="2:9">
      <c r="B86" s="249"/>
      <c r="C86" s="41">
        <f>COUNTIF('We are a team'!$E$12:$E$13,"Not Started")</f>
        <v>0</v>
      </c>
      <c r="D86" s="46" t="s">
        <v>25</v>
      </c>
      <c r="E86" s="41">
        <f t="shared" ref="E86:E87" si="90">C86*0</f>
        <v>0</v>
      </c>
      <c r="F86" s="235"/>
      <c r="G86" s="235"/>
      <c r="H86" s="238"/>
      <c r="I86" s="41"/>
    </row>
    <row r="87" spans="2:9">
      <c r="B87" s="249"/>
      <c r="C87" s="41">
        <f>COUNTIF('We are a team'!$E$12:$E$13,"Not Applicable")</f>
        <v>2</v>
      </c>
      <c r="D87" s="47" t="s">
        <v>44</v>
      </c>
      <c r="E87" s="41">
        <f t="shared" si="90"/>
        <v>0</v>
      </c>
      <c r="F87" s="236"/>
      <c r="G87" s="236"/>
      <c r="H87" s="239"/>
      <c r="I87" s="41"/>
    </row>
    <row r="92" spans="2:9">
      <c r="C92" s="43" t="s">
        <v>159</v>
      </c>
    </row>
    <row r="93" spans="2:9">
      <c r="C93" s="44" t="s">
        <v>162</v>
      </c>
    </row>
    <row r="94" spans="2:9">
      <c r="C94" s="45" t="s">
        <v>165</v>
      </c>
    </row>
    <row r="95" spans="2:9">
      <c r="C95" s="46" t="s">
        <v>25</v>
      </c>
    </row>
    <row r="96" spans="2:9">
      <c r="C96" s="47" t="s">
        <v>44</v>
      </c>
    </row>
    <row r="103" spans="2:8">
      <c r="B103" s="40"/>
      <c r="C103" s="40" t="s">
        <v>188</v>
      </c>
      <c r="D103" s="41"/>
      <c r="E103" s="41" t="s">
        <v>172</v>
      </c>
      <c r="F103" s="41" t="s">
        <v>173</v>
      </c>
      <c r="G103" s="41" t="s">
        <v>157</v>
      </c>
      <c r="H103" s="41" t="s">
        <v>189</v>
      </c>
    </row>
    <row r="104" spans="2:8">
      <c r="B104" s="240" t="s">
        <v>35</v>
      </c>
      <c r="C104" s="41">
        <f>COUNTIF('Tagged Results'!$E$6:$E$16, "Area of Excellence")</f>
        <v>0</v>
      </c>
      <c r="D104" s="43" t="s">
        <v>159</v>
      </c>
      <c r="E104" s="41">
        <f>C104*3</f>
        <v>0</v>
      </c>
      <c r="F104" s="234">
        <f>SUM(E104:E108)</f>
        <v>0</v>
      </c>
      <c r="G104" s="234">
        <f>IFERROR((SUM(E104:E108)/(SUM(C104:C108)-C108)), "0")</f>
        <v>0</v>
      </c>
      <c r="H104" s="243">
        <f>G104/3</f>
        <v>0</v>
      </c>
    </row>
    <row r="105" spans="2:8">
      <c r="B105" s="241"/>
      <c r="C105" s="41">
        <f>COUNTIF('Tagged Results'!$E$6:$E$16, "Significant Progress")</f>
        <v>0</v>
      </c>
      <c r="D105" s="44" t="s">
        <v>162</v>
      </c>
      <c r="E105" s="41">
        <f t="shared" ref="E105" si="91">C105*2</f>
        <v>0</v>
      </c>
      <c r="F105" s="235"/>
      <c r="G105" s="235"/>
      <c r="H105" s="243"/>
    </row>
    <row r="106" spans="2:8">
      <c r="B106" s="241"/>
      <c r="C106" s="41">
        <f>COUNTIF('Tagged Results'!$E$6:$E$16, "Low level of progress ")</f>
        <v>0</v>
      </c>
      <c r="D106" s="45" t="s">
        <v>165</v>
      </c>
      <c r="E106" s="41">
        <f t="shared" ref="E106" si="92">C106*1</f>
        <v>0</v>
      </c>
      <c r="F106" s="235"/>
      <c r="G106" s="235"/>
      <c r="H106" s="243"/>
    </row>
    <row r="107" spans="2:8">
      <c r="B107" s="241"/>
      <c r="C107" s="41">
        <f>COUNTIF('Tagged Results'!$E$6:$E$16, "Not Started")</f>
        <v>11</v>
      </c>
      <c r="D107" s="46" t="s">
        <v>25</v>
      </c>
      <c r="E107" s="41">
        <f t="shared" ref="E107:E108" si="93">C107*0</f>
        <v>0</v>
      </c>
      <c r="F107" s="235"/>
      <c r="G107" s="235"/>
      <c r="H107" s="243"/>
    </row>
    <row r="108" spans="2:8">
      <c r="B108" s="242"/>
      <c r="C108" s="41">
        <f>COUNTIF('Tagged Results'!$E$6:$E$16, "Not Applicable")</f>
        <v>0</v>
      </c>
      <c r="D108" s="47" t="s">
        <v>44</v>
      </c>
      <c r="E108" s="41">
        <f t="shared" si="93"/>
        <v>0</v>
      </c>
      <c r="F108" s="236"/>
      <c r="G108" s="236"/>
      <c r="H108" s="243"/>
    </row>
    <row r="109" spans="2:8">
      <c r="B109" s="240" t="s">
        <v>28</v>
      </c>
      <c r="C109" s="41">
        <f>COUNTIF('Tagged Results'!E19:E29, "Area of Excellence")</f>
        <v>0</v>
      </c>
      <c r="D109" s="43" t="s">
        <v>159</v>
      </c>
      <c r="E109" s="41">
        <f>C109*3</f>
        <v>0</v>
      </c>
      <c r="F109" s="234">
        <f t="shared" ref="F109" si="94">SUM(E109:E113)</f>
        <v>0</v>
      </c>
      <c r="G109" s="234">
        <f>IFERROR((SUM(E109:E113)/(SUM(C109:C113)-C113)), "0")</f>
        <v>0</v>
      </c>
      <c r="H109" s="243">
        <f t="shared" ref="H109" si="95">G109/3</f>
        <v>0</v>
      </c>
    </row>
    <row r="110" spans="2:8">
      <c r="B110" s="241"/>
      <c r="C110" s="41">
        <f>COUNTIF('Tagged Results'!E19:E29, "Significant Progress")</f>
        <v>0</v>
      </c>
      <c r="D110" s="44" t="s">
        <v>162</v>
      </c>
      <c r="E110" s="41">
        <f t="shared" ref="E110:E120" si="96">C110*2</f>
        <v>0</v>
      </c>
      <c r="F110" s="235"/>
      <c r="G110" s="235"/>
      <c r="H110" s="243"/>
    </row>
    <row r="111" spans="2:8">
      <c r="B111" s="241"/>
      <c r="C111" s="41">
        <f>COUNTIF('Tagged Results'!E19:E29, "Low level of progress ")</f>
        <v>0</v>
      </c>
      <c r="D111" s="45" t="s">
        <v>165</v>
      </c>
      <c r="E111" s="41">
        <f t="shared" ref="E111:E121" si="97">C111*1</f>
        <v>0</v>
      </c>
      <c r="F111" s="235"/>
      <c r="G111" s="235"/>
      <c r="H111" s="243"/>
    </row>
    <row r="112" spans="2:8">
      <c r="B112" s="241"/>
      <c r="C112" s="41">
        <f>COUNTIF('Tagged Results'!E19:E29, "Not Started")</f>
        <v>6</v>
      </c>
      <c r="D112" s="46" t="s">
        <v>25</v>
      </c>
      <c r="E112" s="41">
        <f t="shared" ref="E112:E123" si="98">C112*0</f>
        <v>0</v>
      </c>
      <c r="F112" s="235"/>
      <c r="G112" s="235"/>
      <c r="H112" s="243"/>
    </row>
    <row r="113" spans="2:8">
      <c r="B113" s="242"/>
      <c r="C113" s="41">
        <f>COUNTIF('Tagged Results'!E19:E29, "Not Applicable")</f>
        <v>4</v>
      </c>
      <c r="D113" s="47" t="s">
        <v>44</v>
      </c>
      <c r="E113" s="41">
        <f t="shared" si="98"/>
        <v>0</v>
      </c>
      <c r="F113" s="236"/>
      <c r="G113" s="236"/>
      <c r="H113" s="243"/>
    </row>
    <row r="114" spans="2:8">
      <c r="B114" s="240" t="s">
        <v>109</v>
      </c>
      <c r="C114" s="41">
        <f>COUNTIF('Tagged Results'!$E$31:$E$40, "Area of Excellence")</f>
        <v>0</v>
      </c>
      <c r="D114" s="43" t="s">
        <v>159</v>
      </c>
      <c r="E114" s="41">
        <f t="shared" ref="E114" si="99">C114*3</f>
        <v>0</v>
      </c>
      <c r="F114" s="234">
        <f t="shared" ref="F114" si="100">SUM(E114:E118)</f>
        <v>0</v>
      </c>
      <c r="G114" s="234">
        <f>IFERROR((SUM(E114:E118)/(SUM(C114:C118)-C118)), "0")</f>
        <v>0</v>
      </c>
      <c r="H114" s="243">
        <f t="shared" ref="H114" si="101">G114/3</f>
        <v>0</v>
      </c>
    </row>
    <row r="115" spans="2:8">
      <c r="B115" s="241"/>
      <c r="C115" s="41">
        <f>COUNTIF('Tagged Results'!$E$31:$E$40, "Significant Progress")</f>
        <v>0</v>
      </c>
      <c r="D115" s="44" t="s">
        <v>162</v>
      </c>
      <c r="E115" s="41">
        <f t="shared" si="96"/>
        <v>0</v>
      </c>
      <c r="F115" s="235"/>
      <c r="G115" s="235"/>
      <c r="H115" s="243"/>
    </row>
    <row r="116" spans="2:8">
      <c r="B116" s="241"/>
      <c r="C116" s="41">
        <f>COUNTIF('Tagged Results'!$E$31:$E$40, "Low level of progress ")</f>
        <v>0</v>
      </c>
      <c r="D116" s="45" t="s">
        <v>165</v>
      </c>
      <c r="E116" s="41">
        <f t="shared" si="97"/>
        <v>0</v>
      </c>
      <c r="F116" s="235"/>
      <c r="G116" s="235"/>
      <c r="H116" s="243"/>
    </row>
    <row r="117" spans="2:8">
      <c r="B117" s="241"/>
      <c r="C117" s="41">
        <f>COUNTIF('Tagged Results'!$E$31:$E$40, "Not Started")</f>
        <v>2</v>
      </c>
      <c r="D117" s="46" t="s">
        <v>25</v>
      </c>
      <c r="E117" s="41">
        <f t="shared" si="98"/>
        <v>0</v>
      </c>
      <c r="F117" s="235"/>
      <c r="G117" s="235"/>
      <c r="H117" s="243"/>
    </row>
    <row r="118" spans="2:8">
      <c r="B118" s="242"/>
      <c r="C118" s="41">
        <f>COUNTIF('Tagged Results'!$E$31:$E$40, "Not Applicable")</f>
        <v>0</v>
      </c>
      <c r="D118" s="47" t="s">
        <v>44</v>
      </c>
      <c r="E118" s="41">
        <f t="shared" si="98"/>
        <v>0</v>
      </c>
      <c r="F118" s="236"/>
      <c r="G118" s="236"/>
      <c r="H118" s="243"/>
    </row>
    <row r="119" spans="2:8">
      <c r="B119" s="240" t="s">
        <v>22</v>
      </c>
      <c r="C119" s="41">
        <f>COUNTIF('Tagged Results'!$E$42:$E$62, "Area of Excellence")</f>
        <v>0</v>
      </c>
      <c r="D119" s="43" t="s">
        <v>159</v>
      </c>
      <c r="E119" s="41">
        <f t="shared" ref="E119" si="102">C119*3</f>
        <v>0</v>
      </c>
      <c r="F119" s="234">
        <f t="shared" ref="F119" si="103">SUM(E119:E123)</f>
        <v>0</v>
      </c>
      <c r="G119" s="234">
        <f>IFERROR((SUM(E119:E123)/(SUM(C119:C123)-C123)), "0")</f>
        <v>0</v>
      </c>
      <c r="H119" s="243">
        <f t="shared" ref="H119" si="104">G119/3</f>
        <v>0</v>
      </c>
    </row>
    <row r="120" spans="2:8">
      <c r="B120" s="241"/>
      <c r="C120" s="41">
        <f>COUNTIF('Tagged Results'!$E$42:$E$62, "Significant Progress")</f>
        <v>0</v>
      </c>
      <c r="D120" s="44" t="s">
        <v>162</v>
      </c>
      <c r="E120" s="41">
        <f t="shared" si="96"/>
        <v>0</v>
      </c>
      <c r="F120" s="235"/>
      <c r="G120" s="235"/>
      <c r="H120" s="243"/>
    </row>
    <row r="121" spans="2:8">
      <c r="B121" s="241"/>
      <c r="C121" s="41">
        <f>COUNTIF('Tagged Results'!$E$42:$E$62, "Low level of progress ")</f>
        <v>0</v>
      </c>
      <c r="D121" s="45" t="s">
        <v>165</v>
      </c>
      <c r="E121" s="41">
        <f t="shared" si="97"/>
        <v>0</v>
      </c>
      <c r="F121" s="235"/>
      <c r="G121" s="235"/>
      <c r="H121" s="243"/>
    </row>
    <row r="122" spans="2:8">
      <c r="B122" s="241"/>
      <c r="C122" s="41">
        <f>COUNTIF('Tagged Results'!$E$42:$E$62, "Not Started")</f>
        <v>18</v>
      </c>
      <c r="D122" s="46" t="s">
        <v>25</v>
      </c>
      <c r="E122" s="41">
        <f t="shared" si="98"/>
        <v>0</v>
      </c>
      <c r="F122" s="235"/>
      <c r="G122" s="235"/>
      <c r="H122" s="243"/>
    </row>
    <row r="123" spans="2:8">
      <c r="B123" s="242"/>
      <c r="C123" s="41">
        <f>COUNTIF('Tagged Results'!$E$42:$E$62, "Not Applicable")</f>
        <v>2</v>
      </c>
      <c r="D123" s="47" t="s">
        <v>44</v>
      </c>
      <c r="E123" s="41">
        <f t="shared" si="98"/>
        <v>0</v>
      </c>
      <c r="F123" s="236"/>
      <c r="G123" s="236"/>
      <c r="H123" s="243"/>
    </row>
  </sheetData>
  <mergeCells count="88">
    <mergeCell ref="B78:B82"/>
    <mergeCell ref="F78:F82"/>
    <mergeCell ref="G78:G82"/>
    <mergeCell ref="H78:H82"/>
    <mergeCell ref="B68:B72"/>
    <mergeCell ref="F68:F72"/>
    <mergeCell ref="G68:G72"/>
    <mergeCell ref="H68:H72"/>
    <mergeCell ref="B73:B77"/>
    <mergeCell ref="F73:F77"/>
    <mergeCell ref="G73:G77"/>
    <mergeCell ref="H73:H77"/>
    <mergeCell ref="F58:F62"/>
    <mergeCell ref="G58:G62"/>
    <mergeCell ref="H58:H62"/>
    <mergeCell ref="B63:B67"/>
    <mergeCell ref="F63:F67"/>
    <mergeCell ref="G63:G67"/>
    <mergeCell ref="H63:H67"/>
    <mergeCell ref="F33:F37"/>
    <mergeCell ref="G33:G37"/>
    <mergeCell ref="H33:H37"/>
    <mergeCell ref="B53:B57"/>
    <mergeCell ref="F53:F57"/>
    <mergeCell ref="G53:G57"/>
    <mergeCell ref="H53:H57"/>
    <mergeCell ref="B38:B42"/>
    <mergeCell ref="F38:F42"/>
    <mergeCell ref="G38:G42"/>
    <mergeCell ref="H38:H42"/>
    <mergeCell ref="B43:B47"/>
    <mergeCell ref="F43:F47"/>
    <mergeCell ref="G43:G47"/>
    <mergeCell ref="H43:H47"/>
    <mergeCell ref="P39:P41"/>
    <mergeCell ref="Q39:Q41"/>
    <mergeCell ref="R39:R41"/>
    <mergeCell ref="B13:B17"/>
    <mergeCell ref="F13:F17"/>
    <mergeCell ref="G13:G17"/>
    <mergeCell ref="H13:H17"/>
    <mergeCell ref="B18:B22"/>
    <mergeCell ref="F18:F22"/>
    <mergeCell ref="G18:G22"/>
    <mergeCell ref="H18:H22"/>
    <mergeCell ref="B23:B27"/>
    <mergeCell ref="F23:F27"/>
    <mergeCell ref="G23:G27"/>
    <mergeCell ref="H23:H27"/>
    <mergeCell ref="B33:B37"/>
    <mergeCell ref="P42:P44"/>
    <mergeCell ref="Q42:Q44"/>
    <mergeCell ref="R42:R44"/>
    <mergeCell ref="P45:P47"/>
    <mergeCell ref="Q45:Q47"/>
    <mergeCell ref="R45:R47"/>
    <mergeCell ref="P48:P50"/>
    <mergeCell ref="Q48:Q50"/>
    <mergeCell ref="R48:R50"/>
    <mergeCell ref="B104:B108"/>
    <mergeCell ref="F104:F108"/>
    <mergeCell ref="G104:G108"/>
    <mergeCell ref="H104:H108"/>
    <mergeCell ref="B48:B52"/>
    <mergeCell ref="F48:F52"/>
    <mergeCell ref="G48:G52"/>
    <mergeCell ref="H48:H52"/>
    <mergeCell ref="B83:B87"/>
    <mergeCell ref="F83:F87"/>
    <mergeCell ref="G83:G87"/>
    <mergeCell ref="H83:H87"/>
    <mergeCell ref="B58:B62"/>
    <mergeCell ref="B28:B32"/>
    <mergeCell ref="F28:F32"/>
    <mergeCell ref="G28:G32"/>
    <mergeCell ref="H28:H32"/>
    <mergeCell ref="B119:B123"/>
    <mergeCell ref="F119:F123"/>
    <mergeCell ref="G119:G123"/>
    <mergeCell ref="H119:H123"/>
    <mergeCell ref="B109:B113"/>
    <mergeCell ref="F109:F113"/>
    <mergeCell ref="G109:G113"/>
    <mergeCell ref="H109:H113"/>
    <mergeCell ref="B114:B118"/>
    <mergeCell ref="F114:F118"/>
    <mergeCell ref="G114:G118"/>
    <mergeCell ref="H114:H11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25563"/>
    <pageSetUpPr fitToPage="1"/>
  </sheetPr>
  <dimension ref="B2:AJ148"/>
  <sheetViews>
    <sheetView showGridLines="0" zoomScale="30" zoomScaleNormal="30" workbookViewId="0">
      <selection activeCell="F5" sqref="F5"/>
    </sheetView>
  </sheetViews>
  <sheetFormatPr defaultColWidth="8.85546875" defaultRowHeight="14.45"/>
  <cols>
    <col min="1" max="1" width="4.5703125" customWidth="1"/>
    <col min="2" max="3" width="4.5703125" hidden="1" customWidth="1"/>
    <col min="4" max="4" width="0" hidden="1" customWidth="1"/>
    <col min="5" max="6" width="9.28515625" customWidth="1"/>
    <col min="9" max="9" width="18.28515625" customWidth="1"/>
    <col min="29" max="29" width="13" customWidth="1"/>
    <col min="30" max="30" width="23.28515625" customWidth="1"/>
    <col min="31" max="35" width="32.28515625" customWidth="1"/>
    <col min="36" max="36" width="48.42578125" customWidth="1"/>
    <col min="37" max="37" width="58.85546875" customWidth="1"/>
    <col min="38" max="39" width="32.28515625" customWidth="1"/>
  </cols>
  <sheetData>
    <row r="2" spans="5:36" ht="73.150000000000006" customHeight="1">
      <c r="E2" s="219" t="s">
        <v>2</v>
      </c>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8"/>
      <c r="AH2" s="218"/>
      <c r="AI2" s="218"/>
      <c r="AJ2" s="218"/>
    </row>
    <row r="3" spans="5:36" ht="20.45" customHeight="1"/>
    <row r="4" spans="5:36" ht="40.15" customHeight="1">
      <c r="E4" s="108" t="s">
        <v>3</v>
      </c>
      <c r="F4" s="6"/>
      <c r="J4" s="213"/>
      <c r="K4" s="214"/>
      <c r="L4" s="214"/>
      <c r="M4" s="214"/>
      <c r="N4" s="214"/>
      <c r="O4" s="214"/>
      <c r="P4" s="214"/>
      <c r="Q4" s="214"/>
      <c r="R4" s="214"/>
      <c r="S4" s="214"/>
      <c r="T4" s="214"/>
      <c r="U4" s="214"/>
      <c r="V4" s="214"/>
      <c r="W4" s="215"/>
    </row>
    <row r="5" spans="5:36" ht="40.15" customHeight="1">
      <c r="E5" s="108" t="s">
        <v>4</v>
      </c>
      <c r="F5" s="6"/>
      <c r="J5" s="213"/>
      <c r="K5" s="214"/>
      <c r="L5" s="214"/>
      <c r="M5" s="214"/>
      <c r="N5" s="214"/>
      <c r="O5" s="214"/>
      <c r="P5" s="214"/>
      <c r="Q5" s="214"/>
      <c r="R5" s="214"/>
      <c r="S5" s="214"/>
      <c r="T5" s="214"/>
      <c r="U5" s="214"/>
      <c r="V5" s="214"/>
      <c r="W5" s="215"/>
    </row>
    <row r="6" spans="5:36" ht="40.15" customHeight="1">
      <c r="E6" s="108" t="s">
        <v>5</v>
      </c>
      <c r="F6" s="6"/>
      <c r="J6" s="213"/>
      <c r="K6" s="214"/>
      <c r="L6" s="214"/>
      <c r="M6" s="214"/>
      <c r="N6" s="214"/>
      <c r="O6" s="214"/>
      <c r="P6" s="214"/>
      <c r="Q6" s="214"/>
      <c r="R6" s="214"/>
      <c r="S6" s="214"/>
      <c r="T6" s="214"/>
      <c r="U6" s="214"/>
      <c r="V6" s="214"/>
      <c r="W6" s="215"/>
    </row>
    <row r="7" spans="5:36" ht="40.15" customHeight="1">
      <c r="E7" s="108" t="s">
        <v>6</v>
      </c>
      <c r="F7" s="6"/>
      <c r="H7" s="66"/>
      <c r="I7" s="6"/>
      <c r="J7" s="213"/>
      <c r="K7" s="214"/>
      <c r="L7" s="214"/>
      <c r="M7" s="214"/>
      <c r="N7" s="214"/>
      <c r="O7" s="214"/>
      <c r="P7" s="214"/>
      <c r="Q7" s="214"/>
      <c r="R7" s="214"/>
      <c r="S7" s="214"/>
      <c r="T7" s="214"/>
      <c r="U7" s="214"/>
      <c r="V7" s="214"/>
      <c r="W7" s="215"/>
    </row>
    <row r="8" spans="5:36" ht="18" customHeight="1">
      <c r="H8" s="66"/>
      <c r="I8" s="6"/>
    </row>
    <row r="9" spans="5:36" ht="18" customHeight="1"/>
    <row r="10" spans="5:36" ht="23.45">
      <c r="AC10" s="48"/>
      <c r="AD10" s="48"/>
      <c r="AE10" s="48"/>
    </row>
    <row r="11" spans="5:36" ht="23.45" customHeight="1">
      <c r="AC11" s="48"/>
      <c r="AD11" s="48"/>
      <c r="AE11" s="48"/>
    </row>
    <row r="12" spans="5:36" ht="23.45" customHeight="1">
      <c r="AC12" s="48"/>
      <c r="AD12" s="48"/>
      <c r="AE12" s="48"/>
    </row>
    <row r="13" spans="5:36" ht="23.45" customHeight="1">
      <c r="AC13" s="48"/>
      <c r="AD13" s="48"/>
      <c r="AE13" s="48"/>
    </row>
    <row r="14" spans="5:36" ht="23.45" customHeight="1">
      <c r="AC14" s="48"/>
      <c r="AD14" s="48"/>
      <c r="AE14" s="48"/>
    </row>
    <row r="15" spans="5:36" ht="23.45">
      <c r="AC15" s="48"/>
      <c r="AD15" s="48"/>
      <c r="AE15" s="48"/>
    </row>
    <row r="16" spans="5:36" ht="23.45">
      <c r="AC16" s="48"/>
      <c r="AD16" s="48"/>
      <c r="AE16" s="48"/>
    </row>
    <row r="17" spans="29:34" ht="14.45" customHeight="1">
      <c r="AC17" s="48"/>
      <c r="AD17" s="48"/>
      <c r="AE17" s="48"/>
    </row>
    <row r="18" spans="29:34" ht="14.45" customHeight="1">
      <c r="AC18" s="48"/>
      <c r="AD18" s="48"/>
      <c r="AE18" s="48"/>
    </row>
    <row r="19" spans="29:34" ht="14.45" customHeight="1">
      <c r="AC19" s="48"/>
      <c r="AD19" s="48"/>
      <c r="AE19" s="210" t="s">
        <v>7</v>
      </c>
      <c r="AF19" s="210"/>
      <c r="AG19" s="210"/>
    </row>
    <row r="20" spans="29:34" ht="14.45" customHeight="1">
      <c r="AC20" s="48"/>
      <c r="AD20" s="48"/>
      <c r="AE20" s="210"/>
      <c r="AF20" s="210"/>
      <c r="AG20" s="210"/>
    </row>
    <row r="21" spans="29:34" ht="14.45" customHeight="1">
      <c r="AC21" s="48"/>
      <c r="AD21" s="48"/>
      <c r="AE21" s="210"/>
      <c r="AF21" s="210"/>
      <c r="AG21" s="210"/>
    </row>
    <row r="22" spans="29:34" ht="14.45" customHeight="1">
      <c r="AC22" s="48"/>
      <c r="AD22" s="48"/>
      <c r="AE22" s="210"/>
      <c r="AF22" s="210"/>
      <c r="AG22" s="210"/>
    </row>
    <row r="23" spans="29:34" ht="14.45" customHeight="1">
      <c r="AC23" s="48"/>
      <c r="AD23" s="48"/>
      <c r="AE23" s="48"/>
    </row>
    <row r="24" spans="29:34" ht="28.5">
      <c r="AC24" s="48"/>
      <c r="AD24" s="48"/>
      <c r="AE24" s="48"/>
      <c r="AF24" s="63"/>
      <c r="AG24" s="63"/>
      <c r="AH24" s="63"/>
    </row>
    <row r="25" spans="29:34" ht="28.9" customHeight="1">
      <c r="AC25" s="48"/>
      <c r="AD25" s="48"/>
      <c r="AE25" s="48"/>
      <c r="AF25" s="63"/>
      <c r="AG25" s="63"/>
      <c r="AH25" s="63"/>
    </row>
    <row r="26" spans="29:34" ht="28.5">
      <c r="AC26" s="48"/>
      <c r="AD26" s="48"/>
      <c r="AE26" s="48"/>
      <c r="AF26" s="63"/>
      <c r="AG26" s="63"/>
      <c r="AH26" s="63"/>
    </row>
    <row r="27" spans="29:34" ht="14.45" customHeight="1">
      <c r="AC27" s="48"/>
      <c r="AD27" s="48"/>
      <c r="AE27" s="210" t="s">
        <v>8</v>
      </c>
      <c r="AF27" s="210"/>
      <c r="AG27" s="210"/>
    </row>
    <row r="28" spans="29:34" ht="14.45" customHeight="1">
      <c r="AC28" s="48"/>
      <c r="AD28" s="48"/>
      <c r="AE28" s="210"/>
      <c r="AF28" s="210"/>
      <c r="AG28" s="210"/>
    </row>
    <row r="29" spans="29:34" ht="14.45" customHeight="1">
      <c r="AC29" s="48"/>
      <c r="AD29" s="48"/>
      <c r="AE29" s="210"/>
      <c r="AF29" s="210"/>
      <c r="AG29" s="210"/>
    </row>
    <row r="30" spans="29:34" ht="23.45" customHeight="1">
      <c r="AC30" s="48"/>
      <c r="AD30" s="48"/>
      <c r="AE30" s="210"/>
      <c r="AF30" s="210"/>
      <c r="AG30" s="210"/>
    </row>
    <row r="31" spans="29:34" ht="39" customHeight="1">
      <c r="AC31" s="48"/>
      <c r="AD31" s="48"/>
      <c r="AE31" s="210"/>
      <c r="AF31" s="210"/>
      <c r="AG31" s="210"/>
    </row>
    <row r="32" spans="29:34" ht="28.9" customHeight="1">
      <c r="AC32" s="48"/>
      <c r="AD32" s="48"/>
      <c r="AE32" s="48"/>
      <c r="AF32" s="63"/>
      <c r="AG32" s="63"/>
      <c r="AH32" s="63"/>
    </row>
    <row r="33" spans="29:34" ht="11.25" customHeight="1">
      <c r="AC33" s="48"/>
      <c r="AD33" s="48"/>
      <c r="AE33" s="48"/>
      <c r="AF33" s="63"/>
      <c r="AG33" s="63"/>
      <c r="AH33" s="63"/>
    </row>
    <row r="34" spans="29:34" ht="14.45" customHeight="1">
      <c r="AC34" s="48"/>
      <c r="AD34" s="48"/>
      <c r="AE34" s="48"/>
    </row>
    <row r="35" spans="29:34" ht="14.45" customHeight="1">
      <c r="AC35" s="48"/>
      <c r="AD35" s="48"/>
      <c r="AE35" s="210" t="s">
        <v>9</v>
      </c>
      <c r="AF35" s="210"/>
      <c r="AG35" s="210"/>
    </row>
    <row r="36" spans="29:34">
      <c r="AE36" s="210"/>
      <c r="AF36" s="210"/>
      <c r="AG36" s="210"/>
    </row>
    <row r="37" spans="29:34">
      <c r="AE37" s="210"/>
      <c r="AF37" s="210"/>
      <c r="AG37" s="210"/>
    </row>
    <row r="38" spans="29:34">
      <c r="AE38" s="210"/>
      <c r="AF38" s="210"/>
      <c r="AG38" s="210"/>
    </row>
    <row r="39" spans="29:34" ht="28.5">
      <c r="AE39" s="210"/>
      <c r="AF39" s="210"/>
      <c r="AG39" s="210"/>
      <c r="AH39" s="63"/>
    </row>
    <row r="40" spans="29:34" ht="28.5">
      <c r="AF40" s="63"/>
      <c r="AG40" s="63"/>
      <c r="AH40" s="63"/>
    </row>
    <row r="45" spans="29:34">
      <c r="AE45" s="210" t="s">
        <v>10</v>
      </c>
      <c r="AF45" s="210"/>
      <c r="AG45" s="210"/>
    </row>
    <row r="46" spans="29:34">
      <c r="AE46" s="210"/>
      <c r="AF46" s="210"/>
      <c r="AG46" s="210"/>
    </row>
    <row r="47" spans="29:34">
      <c r="AE47" s="210"/>
      <c r="AF47" s="210"/>
      <c r="AG47" s="210"/>
    </row>
    <row r="48" spans="29:34">
      <c r="AE48" s="210"/>
      <c r="AF48" s="210"/>
      <c r="AG48" s="210"/>
    </row>
    <row r="57" hidden="1"/>
    <row r="58" hidden="1"/>
    <row r="59" hidden="1"/>
    <row r="60" hidden="1"/>
    <row r="61" hidden="1"/>
    <row r="62" hidden="1"/>
    <row r="63" hidden="1"/>
    <row r="64" hidden="1"/>
    <row r="65" spans="31:33" hidden="1"/>
    <row r="66" spans="31:33" hidden="1"/>
    <row r="67" spans="31:33" hidden="1"/>
    <row r="68" spans="31:33" hidden="1"/>
    <row r="69" spans="31:33" hidden="1"/>
    <row r="70" spans="31:33" hidden="1"/>
    <row r="71" spans="31:33" hidden="1"/>
    <row r="72" spans="31:33" hidden="1"/>
    <row r="73" spans="31:33" hidden="1"/>
    <row r="74" spans="31:33" hidden="1">
      <c r="AE74" s="209"/>
      <c r="AF74" s="209"/>
      <c r="AG74" s="209"/>
    </row>
    <row r="75" spans="31:33" hidden="1">
      <c r="AE75" s="209"/>
      <c r="AF75" s="209"/>
      <c r="AG75" s="209"/>
    </row>
    <row r="76" spans="31:33" hidden="1">
      <c r="AE76" s="209"/>
      <c r="AF76" s="209"/>
      <c r="AG76" s="209"/>
    </row>
    <row r="77" spans="31:33" hidden="1">
      <c r="AE77" s="209"/>
      <c r="AF77" s="209"/>
      <c r="AG77" s="209"/>
    </row>
    <row r="78" spans="31:33" hidden="1"/>
    <row r="79" spans="31:33" hidden="1"/>
    <row r="80" spans="31:33" hidden="1"/>
    <row r="81" spans="31:33" hidden="1"/>
    <row r="82" spans="31:33" hidden="1"/>
    <row r="83" spans="31:33" hidden="1"/>
    <row r="84" spans="31:33" hidden="1">
      <c r="AE84" s="209"/>
      <c r="AF84" s="209"/>
      <c r="AG84" s="209"/>
    </row>
    <row r="85" spans="31:33" hidden="1">
      <c r="AE85" s="209"/>
      <c r="AF85" s="209"/>
      <c r="AG85" s="209"/>
    </row>
    <row r="86" spans="31:33" hidden="1">
      <c r="AE86" s="209"/>
      <c r="AF86" s="209"/>
      <c r="AG86" s="209"/>
    </row>
    <row r="87" spans="31:33" hidden="1">
      <c r="AE87" s="209"/>
      <c r="AF87" s="209"/>
      <c r="AG87" s="209"/>
    </row>
    <row r="88" spans="31:33" hidden="1">
      <c r="AE88" s="209"/>
      <c r="AF88" s="209"/>
      <c r="AG88" s="209"/>
    </row>
    <row r="89" spans="31:33" hidden="1"/>
    <row r="90" spans="31:33" hidden="1"/>
    <row r="91" spans="31:33" hidden="1"/>
    <row r="92" spans="31:33" hidden="1"/>
    <row r="93" spans="31:33" hidden="1"/>
    <row r="94" spans="31:33" hidden="1"/>
    <row r="95" spans="31:33" hidden="1">
      <c r="AE95" s="209"/>
      <c r="AF95" s="209"/>
      <c r="AG95" s="209"/>
    </row>
    <row r="96" spans="31:33" hidden="1">
      <c r="AE96" s="209"/>
      <c r="AF96" s="209"/>
      <c r="AG96" s="209"/>
    </row>
    <row r="97" spans="31:33" hidden="1">
      <c r="AE97" s="209"/>
      <c r="AF97" s="209"/>
      <c r="AG97" s="209"/>
    </row>
    <row r="98" spans="31:33" hidden="1">
      <c r="AE98" s="209"/>
      <c r="AF98" s="209"/>
      <c r="AG98" s="209"/>
    </row>
    <row r="99" spans="31:33" hidden="1">
      <c r="AE99" s="209"/>
      <c r="AF99" s="209"/>
      <c r="AG99" s="209"/>
    </row>
    <row r="100" spans="31:33" hidden="1"/>
    <row r="101" spans="31:33" hidden="1"/>
    <row r="102" spans="31:33" hidden="1"/>
    <row r="103" spans="31:33" hidden="1"/>
    <row r="104" spans="31:33" hidden="1"/>
    <row r="105" spans="31:33" hidden="1"/>
    <row r="106" spans="31:33" hidden="1"/>
    <row r="107" spans="31:33" hidden="1">
      <c r="AE107" s="209"/>
      <c r="AF107" s="209"/>
      <c r="AG107" s="209"/>
    </row>
    <row r="108" spans="31:33" hidden="1">
      <c r="AE108" s="209"/>
      <c r="AF108" s="209"/>
      <c r="AG108" s="209"/>
    </row>
    <row r="109" spans="31:33" hidden="1">
      <c r="AE109" s="209"/>
      <c r="AF109" s="209"/>
      <c r="AG109" s="209"/>
    </row>
    <row r="110" spans="31:33" hidden="1">
      <c r="AE110" s="209"/>
      <c r="AF110" s="209"/>
      <c r="AG110" s="209"/>
    </row>
    <row r="111" spans="31:33" hidden="1"/>
    <row r="112" spans="31:33" hidden="1"/>
    <row r="113" spans="6:29" hidden="1"/>
    <row r="114" spans="6:29" hidden="1"/>
    <row r="115" spans="6:29" hidden="1"/>
    <row r="116" spans="6:29" hidden="1"/>
    <row r="117" spans="6:29" hidden="1"/>
    <row r="118" spans="6:29" hidden="1"/>
    <row r="119" spans="6:29" hidden="1"/>
    <row r="120" spans="6:29" hidden="1"/>
    <row r="121" spans="6:29" hidden="1"/>
    <row r="122" spans="6:29" hidden="1"/>
    <row r="125" spans="6:29">
      <c r="F125" s="212" t="s">
        <v>11</v>
      </c>
      <c r="G125" s="212"/>
      <c r="H125" s="212"/>
      <c r="I125" s="212"/>
      <c r="J125" s="212"/>
      <c r="K125" s="212"/>
      <c r="L125" s="212"/>
      <c r="M125" s="212"/>
      <c r="N125" s="212"/>
      <c r="O125" s="212"/>
      <c r="P125" s="212"/>
      <c r="Q125" s="212"/>
      <c r="R125" s="212"/>
      <c r="S125" s="212"/>
      <c r="T125" s="212"/>
      <c r="U125" s="212"/>
      <c r="V125" s="212"/>
      <c r="W125" s="212"/>
      <c r="X125" s="212"/>
      <c r="Y125" s="212"/>
      <c r="Z125" s="212"/>
      <c r="AA125" s="216" t="s">
        <v>12</v>
      </c>
      <c r="AB125" s="216"/>
      <c r="AC125" s="216"/>
    </row>
    <row r="126" spans="6:29" ht="29.45" customHeight="1">
      <c r="F126" s="212"/>
      <c r="G126" s="212"/>
      <c r="H126" s="212"/>
      <c r="I126" s="212"/>
      <c r="J126" s="212"/>
      <c r="K126" s="212"/>
      <c r="L126" s="212"/>
      <c r="M126" s="212"/>
      <c r="N126" s="212"/>
      <c r="O126" s="212"/>
      <c r="P126" s="212"/>
      <c r="Q126" s="212"/>
      <c r="R126" s="212"/>
      <c r="S126" s="212"/>
      <c r="T126" s="212"/>
      <c r="U126" s="212"/>
      <c r="V126" s="212"/>
      <c r="W126" s="212"/>
      <c r="X126" s="212"/>
      <c r="Y126" s="212"/>
      <c r="Z126" s="212"/>
      <c r="AA126" s="216"/>
      <c r="AB126" s="216"/>
      <c r="AC126" s="216"/>
    </row>
    <row r="127" spans="6:29">
      <c r="F127" s="211"/>
      <c r="G127" s="211"/>
      <c r="H127" s="211"/>
      <c r="I127" s="211"/>
      <c r="J127" s="211"/>
      <c r="K127" s="211"/>
      <c r="L127" s="211"/>
      <c r="M127" s="211"/>
      <c r="N127" s="211"/>
      <c r="O127" s="211"/>
      <c r="P127" s="211"/>
      <c r="Q127" s="211"/>
      <c r="R127" s="211"/>
      <c r="S127" s="211"/>
      <c r="T127" s="211"/>
      <c r="U127" s="211"/>
      <c r="V127" s="211"/>
      <c r="W127" s="211"/>
      <c r="X127" s="211"/>
      <c r="Y127" s="211"/>
      <c r="Z127" s="211"/>
      <c r="AA127" s="217"/>
      <c r="AB127" s="217"/>
      <c r="AC127" s="217"/>
    </row>
    <row r="128" spans="6:29">
      <c r="F128" s="211"/>
      <c r="G128" s="211"/>
      <c r="H128" s="211"/>
      <c r="I128" s="211"/>
      <c r="J128" s="211"/>
      <c r="K128" s="211"/>
      <c r="L128" s="211"/>
      <c r="M128" s="211"/>
      <c r="N128" s="211"/>
      <c r="O128" s="211"/>
      <c r="P128" s="211"/>
      <c r="Q128" s="211"/>
      <c r="R128" s="211"/>
      <c r="S128" s="211"/>
      <c r="T128" s="211"/>
      <c r="U128" s="211"/>
      <c r="V128" s="211"/>
      <c r="W128" s="211"/>
      <c r="X128" s="211"/>
      <c r="Y128" s="211"/>
      <c r="Z128" s="211"/>
      <c r="AA128" s="217"/>
      <c r="AB128" s="217"/>
      <c r="AC128" s="217"/>
    </row>
    <row r="129" spans="6:29">
      <c r="F129" s="211"/>
      <c r="G129" s="211"/>
      <c r="H129" s="211"/>
      <c r="I129" s="211"/>
      <c r="J129" s="211"/>
      <c r="K129" s="211"/>
      <c r="L129" s="211"/>
      <c r="M129" s="211"/>
      <c r="N129" s="211"/>
      <c r="O129" s="211"/>
      <c r="P129" s="211"/>
      <c r="Q129" s="211"/>
      <c r="R129" s="211"/>
      <c r="S129" s="211"/>
      <c r="T129" s="211"/>
      <c r="U129" s="211"/>
      <c r="V129" s="211"/>
      <c r="W129" s="211"/>
      <c r="X129" s="211"/>
      <c r="Y129" s="211"/>
      <c r="Z129" s="211"/>
      <c r="AA129" s="217"/>
      <c r="AB129" s="217"/>
      <c r="AC129" s="217"/>
    </row>
    <row r="130" spans="6:29">
      <c r="F130" s="211"/>
      <c r="G130" s="211"/>
      <c r="H130" s="211"/>
      <c r="I130" s="211"/>
      <c r="J130" s="211"/>
      <c r="K130" s="211"/>
      <c r="L130" s="211"/>
      <c r="M130" s="211"/>
      <c r="N130" s="211"/>
      <c r="O130" s="211"/>
      <c r="P130" s="211"/>
      <c r="Q130" s="211"/>
      <c r="R130" s="211"/>
      <c r="S130" s="211"/>
      <c r="T130" s="211"/>
      <c r="U130" s="211"/>
      <c r="V130" s="211"/>
      <c r="W130" s="211"/>
      <c r="X130" s="211"/>
      <c r="Y130" s="211"/>
      <c r="Z130" s="211"/>
      <c r="AA130" s="217"/>
      <c r="AB130" s="217"/>
      <c r="AC130" s="217"/>
    </row>
    <row r="131" spans="6:29">
      <c r="F131" s="211"/>
      <c r="G131" s="211"/>
      <c r="H131" s="211"/>
      <c r="I131" s="211"/>
      <c r="J131" s="211"/>
      <c r="K131" s="211"/>
      <c r="L131" s="211"/>
      <c r="M131" s="211"/>
      <c r="N131" s="211"/>
      <c r="O131" s="211"/>
      <c r="P131" s="211"/>
      <c r="Q131" s="211"/>
      <c r="R131" s="211"/>
      <c r="S131" s="211"/>
      <c r="T131" s="211"/>
      <c r="U131" s="211"/>
      <c r="V131" s="211"/>
      <c r="W131" s="211"/>
      <c r="X131" s="211"/>
      <c r="Y131" s="211"/>
      <c r="Z131" s="211"/>
      <c r="AA131" s="217"/>
      <c r="AB131" s="217"/>
      <c r="AC131" s="217"/>
    </row>
    <row r="132" spans="6:29">
      <c r="F132" s="211"/>
      <c r="G132" s="211"/>
      <c r="H132" s="211"/>
      <c r="I132" s="211"/>
      <c r="J132" s="211"/>
      <c r="K132" s="211"/>
      <c r="L132" s="211"/>
      <c r="M132" s="211"/>
      <c r="N132" s="211"/>
      <c r="O132" s="211"/>
      <c r="P132" s="211"/>
      <c r="Q132" s="211"/>
      <c r="R132" s="211"/>
      <c r="S132" s="211"/>
      <c r="T132" s="211"/>
      <c r="U132" s="211"/>
      <c r="V132" s="211"/>
      <c r="W132" s="211"/>
      <c r="X132" s="211"/>
      <c r="Y132" s="211"/>
      <c r="Z132" s="211"/>
      <c r="AA132" s="217"/>
      <c r="AB132" s="217"/>
      <c r="AC132" s="217"/>
    </row>
    <row r="133" spans="6:29">
      <c r="F133" s="211"/>
      <c r="G133" s="211"/>
      <c r="H133" s="211"/>
      <c r="I133" s="211"/>
      <c r="J133" s="211"/>
      <c r="K133" s="211"/>
      <c r="L133" s="211"/>
      <c r="M133" s="211"/>
      <c r="N133" s="211"/>
      <c r="O133" s="211"/>
      <c r="P133" s="211"/>
      <c r="Q133" s="211"/>
      <c r="R133" s="211"/>
      <c r="S133" s="211"/>
      <c r="T133" s="211"/>
      <c r="U133" s="211"/>
      <c r="V133" s="211"/>
      <c r="W133" s="211"/>
      <c r="X133" s="211"/>
      <c r="Y133" s="211"/>
      <c r="Z133" s="211"/>
      <c r="AA133" s="217"/>
      <c r="AB133" s="217"/>
      <c r="AC133" s="217"/>
    </row>
    <row r="134" spans="6:29">
      <c r="F134" s="211"/>
      <c r="G134" s="211"/>
      <c r="H134" s="211"/>
      <c r="I134" s="211"/>
      <c r="J134" s="211"/>
      <c r="K134" s="211"/>
      <c r="L134" s="211"/>
      <c r="M134" s="211"/>
      <c r="N134" s="211"/>
      <c r="O134" s="211"/>
      <c r="P134" s="211"/>
      <c r="Q134" s="211"/>
      <c r="R134" s="211"/>
      <c r="S134" s="211"/>
      <c r="T134" s="211"/>
      <c r="U134" s="211"/>
      <c r="V134" s="211"/>
      <c r="W134" s="211"/>
      <c r="X134" s="211"/>
      <c r="Y134" s="211"/>
      <c r="Z134" s="211"/>
      <c r="AA134" s="217"/>
      <c r="AB134" s="217"/>
      <c r="AC134" s="217"/>
    </row>
    <row r="135" spans="6:29">
      <c r="F135" s="211"/>
      <c r="G135" s="211"/>
      <c r="H135" s="211"/>
      <c r="I135" s="211"/>
      <c r="J135" s="211"/>
      <c r="K135" s="211"/>
      <c r="L135" s="211"/>
      <c r="M135" s="211"/>
      <c r="N135" s="211"/>
      <c r="O135" s="211"/>
      <c r="P135" s="211"/>
      <c r="Q135" s="211"/>
      <c r="R135" s="211"/>
      <c r="S135" s="211"/>
      <c r="T135" s="211"/>
      <c r="U135" s="211"/>
      <c r="V135" s="211"/>
      <c r="W135" s="211"/>
      <c r="X135" s="211"/>
      <c r="Y135" s="211"/>
      <c r="Z135" s="211"/>
      <c r="AA135" s="217"/>
      <c r="AB135" s="217"/>
      <c r="AC135" s="217"/>
    </row>
    <row r="136" spans="6:29">
      <c r="F136" s="211"/>
      <c r="G136" s="211"/>
      <c r="H136" s="211"/>
      <c r="I136" s="211"/>
      <c r="J136" s="211"/>
      <c r="K136" s="211"/>
      <c r="L136" s="211"/>
      <c r="M136" s="211"/>
      <c r="N136" s="211"/>
      <c r="O136" s="211"/>
      <c r="P136" s="211"/>
      <c r="Q136" s="211"/>
      <c r="R136" s="211"/>
      <c r="S136" s="211"/>
      <c r="T136" s="211"/>
      <c r="U136" s="211"/>
      <c r="V136" s="211"/>
      <c r="W136" s="211"/>
      <c r="X136" s="211"/>
      <c r="Y136" s="211"/>
      <c r="Z136" s="211"/>
      <c r="AA136" s="217"/>
      <c r="AB136" s="217"/>
      <c r="AC136" s="217"/>
    </row>
    <row r="137" spans="6:29">
      <c r="F137" s="211"/>
      <c r="G137" s="211"/>
      <c r="H137" s="211"/>
      <c r="I137" s="211"/>
      <c r="J137" s="211"/>
      <c r="K137" s="211"/>
      <c r="L137" s="211"/>
      <c r="M137" s="211"/>
      <c r="N137" s="211"/>
      <c r="O137" s="211"/>
      <c r="P137" s="211"/>
      <c r="Q137" s="211"/>
      <c r="R137" s="211"/>
      <c r="S137" s="211"/>
      <c r="T137" s="211"/>
      <c r="U137" s="211"/>
      <c r="V137" s="211"/>
      <c r="W137" s="211"/>
      <c r="X137" s="211"/>
      <c r="Y137" s="211"/>
      <c r="Z137" s="211"/>
      <c r="AA137" s="217"/>
      <c r="AB137" s="217"/>
      <c r="AC137" s="217"/>
    </row>
    <row r="138" spans="6:29">
      <c r="F138" s="211"/>
      <c r="G138" s="211"/>
      <c r="H138" s="211"/>
      <c r="I138" s="211"/>
      <c r="J138" s="211"/>
      <c r="K138" s="211"/>
      <c r="L138" s="211"/>
      <c r="M138" s="211"/>
      <c r="N138" s="211"/>
      <c r="O138" s="211"/>
      <c r="P138" s="211"/>
      <c r="Q138" s="211"/>
      <c r="R138" s="211"/>
      <c r="S138" s="211"/>
      <c r="T138" s="211"/>
      <c r="U138" s="211"/>
      <c r="V138" s="211"/>
      <c r="W138" s="211"/>
      <c r="X138" s="211"/>
      <c r="Y138" s="211"/>
      <c r="Z138" s="211"/>
      <c r="AA138" s="217"/>
      <c r="AB138" s="217"/>
      <c r="AC138" s="217"/>
    </row>
    <row r="139" spans="6:29">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7"/>
      <c r="AB139" s="217"/>
      <c r="AC139" s="217"/>
    </row>
    <row r="140" spans="6:29">
      <c r="F140" s="211"/>
      <c r="G140" s="211"/>
      <c r="H140" s="211"/>
      <c r="I140" s="211"/>
      <c r="J140" s="211"/>
      <c r="K140" s="211"/>
      <c r="L140" s="211"/>
      <c r="M140" s="211"/>
      <c r="N140" s="211"/>
      <c r="O140" s="211"/>
      <c r="P140" s="211"/>
      <c r="Q140" s="211"/>
      <c r="R140" s="211"/>
      <c r="S140" s="211"/>
      <c r="T140" s="211"/>
      <c r="U140" s="211"/>
      <c r="V140" s="211"/>
      <c r="W140" s="211"/>
      <c r="X140" s="211"/>
      <c r="Y140" s="211"/>
      <c r="Z140" s="211"/>
      <c r="AA140" s="217"/>
      <c r="AB140" s="217"/>
      <c r="AC140" s="217"/>
    </row>
    <row r="141" spans="6:29">
      <c r="F141" s="211"/>
      <c r="G141" s="211"/>
      <c r="H141" s="211"/>
      <c r="I141" s="211"/>
      <c r="J141" s="211"/>
      <c r="K141" s="211"/>
      <c r="L141" s="211"/>
      <c r="M141" s="211"/>
      <c r="N141" s="211"/>
      <c r="O141" s="211"/>
      <c r="P141" s="211"/>
      <c r="Q141" s="211"/>
      <c r="R141" s="211"/>
      <c r="S141" s="211"/>
      <c r="T141" s="211"/>
      <c r="U141" s="211"/>
      <c r="V141" s="211"/>
      <c r="W141" s="211"/>
      <c r="X141" s="211"/>
      <c r="Y141" s="211"/>
      <c r="Z141" s="211"/>
      <c r="AA141" s="217"/>
      <c r="AB141" s="217"/>
      <c r="AC141" s="217"/>
    </row>
    <row r="142" spans="6:29">
      <c r="F142" s="211"/>
      <c r="G142" s="211"/>
      <c r="H142" s="211"/>
      <c r="I142" s="211"/>
      <c r="J142" s="211"/>
      <c r="K142" s="211"/>
      <c r="L142" s="211"/>
      <c r="M142" s="211"/>
      <c r="N142" s="211"/>
      <c r="O142" s="211"/>
      <c r="P142" s="211"/>
      <c r="Q142" s="211"/>
      <c r="R142" s="211"/>
      <c r="S142" s="211"/>
      <c r="T142" s="211"/>
      <c r="U142" s="211"/>
      <c r="V142" s="211"/>
      <c r="W142" s="211"/>
      <c r="X142" s="211"/>
      <c r="Y142" s="211"/>
      <c r="Z142" s="211"/>
      <c r="AA142" s="217"/>
      <c r="AB142" s="217"/>
      <c r="AC142" s="217"/>
    </row>
    <row r="143" spans="6:29">
      <c r="F143" s="211"/>
      <c r="G143" s="211"/>
      <c r="H143" s="211"/>
      <c r="I143" s="211"/>
      <c r="J143" s="211"/>
      <c r="K143" s="211"/>
      <c r="L143" s="211"/>
      <c r="M143" s="211"/>
      <c r="N143" s="211"/>
      <c r="O143" s="211"/>
      <c r="P143" s="211"/>
      <c r="Q143" s="211"/>
      <c r="R143" s="211"/>
      <c r="S143" s="211"/>
      <c r="T143" s="211"/>
      <c r="U143" s="211"/>
      <c r="V143" s="211"/>
      <c r="W143" s="211"/>
      <c r="X143" s="211"/>
      <c r="Y143" s="211"/>
      <c r="Z143" s="211"/>
      <c r="AA143" s="217"/>
      <c r="AB143" s="217"/>
      <c r="AC143" s="217"/>
    </row>
    <row r="144" spans="6:29">
      <c r="F144" s="211"/>
      <c r="G144" s="211"/>
      <c r="H144" s="211"/>
      <c r="I144" s="211"/>
      <c r="J144" s="211"/>
      <c r="K144" s="211"/>
      <c r="L144" s="211"/>
      <c r="M144" s="211"/>
      <c r="N144" s="211"/>
      <c r="O144" s="211"/>
      <c r="P144" s="211"/>
      <c r="Q144" s="211"/>
      <c r="R144" s="211"/>
      <c r="S144" s="211"/>
      <c r="T144" s="211"/>
      <c r="U144" s="211"/>
      <c r="V144" s="211"/>
      <c r="W144" s="211"/>
      <c r="X144" s="211"/>
      <c r="Y144" s="211"/>
      <c r="Z144" s="211"/>
      <c r="AA144" s="217"/>
      <c r="AB144" s="217"/>
      <c r="AC144" s="217"/>
    </row>
    <row r="145" spans="6:29">
      <c r="F145" s="211"/>
      <c r="G145" s="211"/>
      <c r="H145" s="211"/>
      <c r="I145" s="211"/>
      <c r="J145" s="211"/>
      <c r="K145" s="211"/>
      <c r="L145" s="211"/>
      <c r="M145" s="211"/>
      <c r="N145" s="211"/>
      <c r="O145" s="211"/>
      <c r="P145" s="211"/>
      <c r="Q145" s="211"/>
      <c r="R145" s="211"/>
      <c r="S145" s="211"/>
      <c r="T145" s="211"/>
      <c r="U145" s="211"/>
      <c r="V145" s="211"/>
      <c r="W145" s="211"/>
      <c r="X145" s="211"/>
      <c r="Y145" s="211"/>
      <c r="Z145" s="211"/>
      <c r="AA145" s="217"/>
      <c r="AB145" s="217"/>
      <c r="AC145" s="217"/>
    </row>
    <row r="146" spans="6:29">
      <c r="F146" s="211"/>
      <c r="G146" s="211"/>
      <c r="H146" s="211"/>
      <c r="I146" s="211"/>
      <c r="J146" s="211"/>
      <c r="K146" s="211"/>
      <c r="L146" s="211"/>
      <c r="M146" s="211"/>
      <c r="N146" s="211"/>
      <c r="O146" s="211"/>
      <c r="P146" s="211"/>
      <c r="Q146" s="211"/>
      <c r="R146" s="211"/>
      <c r="S146" s="211"/>
      <c r="T146" s="211"/>
      <c r="U146" s="211"/>
      <c r="V146" s="211"/>
      <c r="W146" s="211"/>
      <c r="X146" s="211"/>
      <c r="Y146" s="211"/>
      <c r="Z146" s="211"/>
      <c r="AA146" s="217"/>
      <c r="AB146" s="217"/>
      <c r="AC146" s="217"/>
    </row>
    <row r="147" spans="6:29">
      <c r="F147" s="211"/>
      <c r="G147" s="211"/>
      <c r="H147" s="211"/>
      <c r="I147" s="211"/>
      <c r="J147" s="211"/>
      <c r="K147" s="211"/>
      <c r="L147" s="211"/>
      <c r="M147" s="211"/>
      <c r="N147" s="211"/>
      <c r="O147" s="211"/>
      <c r="P147" s="211"/>
      <c r="Q147" s="211"/>
      <c r="R147" s="211"/>
      <c r="S147" s="211"/>
      <c r="T147" s="211"/>
      <c r="U147" s="211"/>
      <c r="V147" s="211"/>
      <c r="W147" s="211"/>
      <c r="X147" s="211"/>
      <c r="Y147" s="211"/>
      <c r="Z147" s="211"/>
      <c r="AA147" s="217"/>
      <c r="AB147" s="217"/>
      <c r="AC147" s="217"/>
    </row>
    <row r="148" spans="6:29">
      <c r="F148" s="211"/>
      <c r="G148" s="211"/>
      <c r="H148" s="211"/>
      <c r="I148" s="211"/>
      <c r="J148" s="211"/>
      <c r="K148" s="211"/>
      <c r="L148" s="211"/>
      <c r="M148" s="211"/>
      <c r="N148" s="211"/>
      <c r="O148" s="211"/>
      <c r="P148" s="211"/>
      <c r="Q148" s="211"/>
      <c r="R148" s="211"/>
      <c r="S148" s="211"/>
      <c r="T148" s="211"/>
      <c r="U148" s="211"/>
      <c r="V148" s="211"/>
      <c r="W148" s="211"/>
      <c r="X148" s="211"/>
      <c r="Y148" s="211"/>
      <c r="Z148" s="211"/>
      <c r="AA148" s="217"/>
      <c r="AB148" s="217"/>
      <c r="AC148" s="217"/>
    </row>
  </sheetData>
  <sheetProtection selectLockedCells="1" selectUnlockedCells="1"/>
  <mergeCells count="38">
    <mergeCell ref="AG2:AJ2"/>
    <mergeCell ref="E2:AF2"/>
    <mergeCell ref="J4:W4"/>
    <mergeCell ref="J5:W5"/>
    <mergeCell ref="J6:W6"/>
    <mergeCell ref="J7:W7"/>
    <mergeCell ref="F145:Z146"/>
    <mergeCell ref="F147:Z148"/>
    <mergeCell ref="AA125:AC126"/>
    <mergeCell ref="AA127:AC128"/>
    <mergeCell ref="AA129:AC130"/>
    <mergeCell ref="AA131:AC132"/>
    <mergeCell ref="AA133:AC134"/>
    <mergeCell ref="AA135:AC136"/>
    <mergeCell ref="AA137:AC138"/>
    <mergeCell ref="AA139:AC140"/>
    <mergeCell ref="AA141:AC142"/>
    <mergeCell ref="AA143:AC144"/>
    <mergeCell ref="AA145:AC146"/>
    <mergeCell ref="AA147:AC148"/>
    <mergeCell ref="F135:Z136"/>
    <mergeCell ref="F137:Z138"/>
    <mergeCell ref="F139:Z140"/>
    <mergeCell ref="F141:Z142"/>
    <mergeCell ref="F143:Z144"/>
    <mergeCell ref="F125:Z126"/>
    <mergeCell ref="F127:Z128"/>
    <mergeCell ref="F129:Z130"/>
    <mergeCell ref="F131:Z132"/>
    <mergeCell ref="F133:Z134"/>
    <mergeCell ref="AE74:AG77"/>
    <mergeCell ref="AE84:AG88"/>
    <mergeCell ref="AE95:AG99"/>
    <mergeCell ref="AE107:AG110"/>
    <mergeCell ref="AE19:AG22"/>
    <mergeCell ref="AE35:AG39"/>
    <mergeCell ref="AE27:AG31"/>
    <mergeCell ref="AE45:AG48"/>
  </mergeCells>
  <pageMargins left="0.7" right="0.7" top="0.75" bottom="0.75" header="0.3" footer="0.3"/>
  <pageSetup paperSize="9" scale="5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42A40"/>
    <pageSetUpPr fitToPage="1"/>
  </sheetPr>
  <dimension ref="A1:BH491"/>
  <sheetViews>
    <sheetView topLeftCell="B1" zoomScale="70" zoomScaleNormal="70" workbookViewId="0">
      <selection activeCell="B8" sqref="B8"/>
    </sheetView>
  </sheetViews>
  <sheetFormatPr defaultColWidth="8.85546875" defaultRowHeight="14.45"/>
  <cols>
    <col min="1" max="1" width="23.28515625" hidden="1" customWidth="1"/>
    <col min="2" max="2" width="71.7109375" customWidth="1"/>
    <col min="3" max="3" width="146.140625" customWidth="1"/>
    <col min="4" max="4" width="23" customWidth="1"/>
    <col min="5" max="5" width="42.28515625" customWidth="1"/>
    <col min="6" max="8" width="40.7109375" customWidth="1"/>
    <col min="9" max="9" width="42.140625" customWidth="1"/>
    <col min="10" max="10" width="8.85546875" hidden="1" customWidth="1"/>
    <col min="11" max="11" width="13.28515625" hidden="1" customWidth="1"/>
    <col min="12" max="12" width="23" customWidth="1"/>
    <col min="19" max="19" width="14.28515625" style="6" customWidth="1"/>
    <col min="20" max="20" width="1.28515625" style="6" customWidth="1"/>
    <col min="21" max="60" width="8.85546875" style="6"/>
  </cols>
  <sheetData>
    <row r="1" spans="1:60" ht="31.5" customHeight="1">
      <c r="A1" s="6"/>
      <c r="B1" s="225" t="s">
        <v>13</v>
      </c>
      <c r="C1" s="225"/>
      <c r="D1" s="169"/>
      <c r="E1" s="79"/>
      <c r="F1" s="79"/>
      <c r="G1" s="79"/>
      <c r="H1" s="79"/>
      <c r="I1" s="22"/>
      <c r="J1" s="6"/>
      <c r="K1" s="6"/>
      <c r="L1" s="6"/>
      <c r="M1" s="6"/>
      <c r="N1" s="6"/>
      <c r="O1" s="6"/>
      <c r="P1" s="6"/>
      <c r="Q1" s="6"/>
      <c r="R1" s="6"/>
    </row>
    <row r="2" spans="1:60">
      <c r="A2" s="223"/>
      <c r="B2" s="223"/>
      <c r="C2" s="223"/>
      <c r="D2" s="223"/>
      <c r="E2" s="223"/>
      <c r="F2" s="223"/>
      <c r="G2" s="223"/>
      <c r="H2" s="223"/>
      <c r="I2" s="223"/>
      <c r="J2" s="223"/>
      <c r="K2" s="223"/>
      <c r="L2" s="223"/>
      <c r="M2" s="223"/>
      <c r="N2" s="223"/>
      <c r="O2" s="223"/>
      <c r="P2" s="223"/>
      <c r="Q2" s="223"/>
      <c r="R2" s="223"/>
      <c r="S2" s="223"/>
      <c r="T2" s="223"/>
    </row>
    <row r="3" spans="1:60">
      <c r="A3" s="224"/>
      <c r="B3" s="223"/>
      <c r="C3" s="223"/>
      <c r="D3" s="223"/>
      <c r="E3" s="223"/>
      <c r="F3" s="223"/>
      <c r="G3" s="223"/>
      <c r="H3" s="223"/>
      <c r="I3" s="223"/>
      <c r="J3" s="224"/>
      <c r="K3" s="224"/>
      <c r="L3" s="224"/>
      <c r="M3" s="224"/>
      <c r="N3" s="224"/>
      <c r="O3" s="224"/>
      <c r="P3" s="224"/>
      <c r="Q3" s="224"/>
      <c r="R3" s="224"/>
      <c r="S3" s="224"/>
      <c r="T3" s="224"/>
    </row>
    <row r="4" spans="1:60" ht="40.5" customHeight="1">
      <c r="A4" s="6"/>
      <c r="B4" s="155" t="s">
        <v>14</v>
      </c>
      <c r="C4" s="155" t="s">
        <v>15</v>
      </c>
      <c r="D4" s="155" t="s">
        <v>16</v>
      </c>
      <c r="E4" s="155" t="s">
        <v>17</v>
      </c>
      <c r="F4" s="155" t="s">
        <v>18</v>
      </c>
      <c r="G4" s="155" t="s">
        <v>19</v>
      </c>
      <c r="H4" s="155" t="s">
        <v>20</v>
      </c>
      <c r="I4" s="155" t="s">
        <v>21</v>
      </c>
      <c r="J4" s="6"/>
      <c r="K4" s="6"/>
      <c r="L4" s="6"/>
      <c r="M4" s="6"/>
      <c r="N4" s="6"/>
      <c r="O4" s="6"/>
      <c r="P4" s="6"/>
      <c r="Q4" s="6"/>
      <c r="R4" s="6"/>
      <c r="BH4"/>
    </row>
    <row r="5" spans="1:60" ht="58.5" customHeight="1">
      <c r="A5" s="6" t="s">
        <v>22</v>
      </c>
      <c r="B5" s="183" t="s">
        <v>23</v>
      </c>
      <c r="C5" s="148" t="s">
        <v>24</v>
      </c>
      <c r="D5" s="137" t="s">
        <v>25</v>
      </c>
      <c r="E5" s="139"/>
      <c r="F5" s="139"/>
      <c r="G5" s="139"/>
      <c r="H5" s="139"/>
      <c r="I5" s="139"/>
      <c r="J5" s="6"/>
      <c r="K5" s="6"/>
      <c r="L5" s="6"/>
      <c r="M5" s="6"/>
      <c r="N5" s="6"/>
      <c r="O5" s="6"/>
      <c r="P5" s="6"/>
      <c r="Q5" s="6"/>
      <c r="R5" s="6"/>
      <c r="BH5"/>
    </row>
    <row r="6" spans="1:60" ht="69" customHeight="1">
      <c r="A6" s="6" t="s">
        <v>22</v>
      </c>
      <c r="B6" s="184" t="s">
        <v>26</v>
      </c>
      <c r="C6" s="149" t="s">
        <v>27</v>
      </c>
      <c r="D6" s="137" t="s">
        <v>25</v>
      </c>
      <c r="E6" s="145"/>
      <c r="F6" s="145"/>
      <c r="G6" s="145"/>
      <c r="H6" s="145"/>
      <c r="I6" s="145"/>
      <c r="J6" s="21" t="str">
        <f>IF(D6="Red",1,IF(D6="Amber",2,IF(D6="Green",3,"")))</f>
        <v/>
      </c>
      <c r="K6" s="11">
        <f>SUM(J6:J8)</f>
        <v>0</v>
      </c>
      <c r="L6" s="6"/>
      <c r="M6" s="6"/>
      <c r="N6" s="6"/>
      <c r="O6" s="6"/>
      <c r="P6" s="6"/>
      <c r="Q6" s="6"/>
      <c r="R6" s="6"/>
      <c r="BH6"/>
    </row>
    <row r="7" spans="1:60" ht="66" customHeight="1">
      <c r="A7" s="6" t="s">
        <v>28</v>
      </c>
      <c r="B7" s="182" t="s">
        <v>29</v>
      </c>
      <c r="C7" s="148" t="s">
        <v>30</v>
      </c>
      <c r="D7" s="137" t="s">
        <v>25</v>
      </c>
      <c r="E7" s="139"/>
      <c r="F7" s="139"/>
      <c r="G7" s="139"/>
      <c r="H7" s="139"/>
      <c r="I7" s="139"/>
      <c r="J7" s="21"/>
      <c r="K7" s="6"/>
      <c r="L7" s="6"/>
      <c r="M7" s="6"/>
      <c r="N7" s="6"/>
      <c r="O7" s="6"/>
      <c r="P7" s="6"/>
      <c r="Q7" s="6"/>
      <c r="R7" s="6"/>
      <c r="BH7"/>
    </row>
    <row r="8" spans="1:60" ht="306" customHeight="1">
      <c r="A8" s="6" t="s">
        <v>22</v>
      </c>
      <c r="B8" s="184" t="s">
        <v>31</v>
      </c>
      <c r="C8" s="149" t="s">
        <v>32</v>
      </c>
      <c r="D8" s="137" t="s">
        <v>25</v>
      </c>
      <c r="E8" s="160"/>
      <c r="F8" s="145"/>
      <c r="G8" s="145"/>
      <c r="H8" s="145"/>
      <c r="I8" s="145"/>
      <c r="J8" s="8"/>
      <c r="K8" s="6"/>
      <c r="L8" s="6"/>
      <c r="M8" s="6"/>
      <c r="N8" s="6"/>
      <c r="O8" s="6"/>
      <c r="P8" s="6"/>
      <c r="Q8" s="6"/>
      <c r="R8" s="6"/>
    </row>
    <row r="9" spans="1:60" ht="165" customHeight="1">
      <c r="A9" s="6" t="s">
        <v>22</v>
      </c>
      <c r="B9" s="182" t="s">
        <v>33</v>
      </c>
      <c r="C9" s="148" t="s">
        <v>34</v>
      </c>
      <c r="D9" s="137" t="s">
        <v>25</v>
      </c>
      <c r="E9" s="139"/>
      <c r="F9" s="139"/>
      <c r="G9" s="139"/>
      <c r="H9" s="139"/>
      <c r="I9" s="139"/>
      <c r="J9" s="6"/>
      <c r="K9" s="6"/>
      <c r="L9" s="6"/>
      <c r="M9" s="6"/>
      <c r="N9" s="6"/>
      <c r="O9" s="6"/>
      <c r="P9" s="6"/>
      <c r="Q9" s="6"/>
      <c r="R9" s="6"/>
    </row>
    <row r="10" spans="1:60" ht="101.25" customHeight="1">
      <c r="A10" s="6" t="s">
        <v>35</v>
      </c>
      <c r="B10" s="184" t="s">
        <v>36</v>
      </c>
      <c r="C10" s="149" t="s">
        <v>37</v>
      </c>
      <c r="D10" s="137" t="s">
        <v>25</v>
      </c>
      <c r="E10" s="145"/>
      <c r="F10" s="145"/>
      <c r="G10" s="145"/>
      <c r="H10" s="145"/>
      <c r="I10" s="145"/>
      <c r="J10" s="6"/>
      <c r="K10" s="6"/>
      <c r="L10" s="6"/>
      <c r="M10" s="6"/>
      <c r="N10" s="6"/>
      <c r="O10" s="6"/>
      <c r="P10" s="6"/>
      <c r="Q10" s="6"/>
      <c r="R10" s="6"/>
    </row>
    <row r="11" spans="1:60" ht="301.5" customHeight="1">
      <c r="A11" s="6" t="s">
        <v>22</v>
      </c>
      <c r="B11" s="182" t="s">
        <v>38</v>
      </c>
      <c r="C11" s="148" t="s">
        <v>39</v>
      </c>
      <c r="D11" s="137" t="s">
        <v>25</v>
      </c>
      <c r="E11" s="139"/>
      <c r="F11" s="139"/>
      <c r="G11" s="139"/>
      <c r="H11" s="139"/>
      <c r="I11" s="139"/>
      <c r="J11" s="6"/>
      <c r="K11" s="6"/>
      <c r="L11" s="6"/>
      <c r="M11" s="6"/>
      <c r="N11" s="6"/>
      <c r="O11" s="6"/>
      <c r="P11" s="6"/>
      <c r="Q11" s="6"/>
      <c r="R11" s="6"/>
    </row>
    <row r="12" spans="1:60" ht="177.95" customHeight="1">
      <c r="A12" s="6" t="s">
        <v>22</v>
      </c>
      <c r="B12" s="184" t="s">
        <v>40</v>
      </c>
      <c r="C12" s="200" t="s">
        <v>41</v>
      </c>
      <c r="D12" s="137" t="s">
        <v>25</v>
      </c>
      <c r="E12" s="145"/>
      <c r="F12" s="145"/>
      <c r="G12" s="145"/>
      <c r="H12" s="145"/>
      <c r="I12" s="145"/>
      <c r="J12" s="6"/>
      <c r="K12" s="6"/>
      <c r="L12" s="6"/>
      <c r="M12" s="6"/>
      <c r="N12" s="6"/>
      <c r="O12" s="6"/>
      <c r="P12" s="6"/>
      <c r="Q12" s="6"/>
      <c r="R12" s="6"/>
    </row>
    <row r="13" spans="1:60" ht="15" hidden="1" customHeight="1">
      <c r="A13" s="6"/>
      <c r="B13" s="91" t="s">
        <v>42</v>
      </c>
      <c r="C13" s="154" t="s">
        <v>15</v>
      </c>
      <c r="D13" s="81" t="s">
        <v>43</v>
      </c>
      <c r="E13" s="81" t="s">
        <v>17</v>
      </c>
      <c r="F13" s="81" t="s">
        <v>18</v>
      </c>
      <c r="G13" s="81" t="s">
        <v>19</v>
      </c>
      <c r="H13" s="81" t="s">
        <v>20</v>
      </c>
      <c r="I13" s="81" t="s">
        <v>21</v>
      </c>
      <c r="J13" s="98"/>
      <c r="K13" s="6"/>
      <c r="L13" s="6"/>
      <c r="M13" s="6"/>
      <c r="N13" s="6"/>
      <c r="O13" s="6"/>
      <c r="P13" s="6"/>
      <c r="Q13" s="6"/>
      <c r="R13" s="6"/>
    </row>
    <row r="14" spans="1:60" ht="54" hidden="1" customHeight="1">
      <c r="A14" s="6" t="s">
        <v>22</v>
      </c>
      <c r="B14" s="122"/>
      <c r="C14" s="92"/>
      <c r="D14" s="80" t="s">
        <v>44</v>
      </c>
      <c r="E14" s="37"/>
      <c r="F14" s="37"/>
      <c r="G14" s="37"/>
      <c r="H14" s="37"/>
      <c r="I14" s="37"/>
      <c r="J14" s="6"/>
      <c r="K14" s="6"/>
      <c r="L14" s="6"/>
      <c r="M14" s="6"/>
      <c r="N14" s="6"/>
      <c r="O14" s="6"/>
      <c r="P14" s="6"/>
      <c r="Q14" s="6"/>
      <c r="R14" s="6"/>
    </row>
    <row r="15" spans="1:60" ht="39.6" hidden="1" customHeight="1">
      <c r="A15" s="6" t="s">
        <v>22</v>
      </c>
      <c r="B15" s="121"/>
      <c r="C15" s="93"/>
      <c r="D15" s="80" t="s">
        <v>44</v>
      </c>
      <c r="E15" s="30"/>
      <c r="F15" s="30"/>
      <c r="G15" s="30"/>
      <c r="H15" s="30"/>
      <c r="I15" s="30"/>
      <c r="J15" s="6"/>
      <c r="K15" s="6"/>
      <c r="L15" s="6"/>
      <c r="M15" s="6"/>
      <c r="N15" s="6"/>
      <c r="O15" s="6"/>
      <c r="P15" s="6"/>
      <c r="Q15" s="6"/>
      <c r="R15" s="6"/>
    </row>
    <row r="16" spans="1:60" ht="38.450000000000003" hidden="1" customHeight="1">
      <c r="A16" s="6" t="s">
        <v>35</v>
      </c>
      <c r="B16" s="123"/>
      <c r="C16" s="94"/>
      <c r="D16" s="80" t="s">
        <v>44</v>
      </c>
      <c r="E16" s="28"/>
      <c r="F16" s="28"/>
      <c r="G16" s="28"/>
      <c r="H16" s="28"/>
      <c r="I16" s="28"/>
      <c r="J16" s="6"/>
      <c r="K16" s="6"/>
      <c r="L16" s="6"/>
      <c r="M16" s="6"/>
      <c r="N16" s="6"/>
      <c r="O16" s="6"/>
      <c r="P16" s="6"/>
      <c r="Q16" s="6"/>
      <c r="R16" s="6"/>
    </row>
    <row r="17" spans="1:18" ht="49.9" hidden="1" customHeight="1">
      <c r="A17" s="6" t="s">
        <v>22</v>
      </c>
      <c r="B17" s="124"/>
      <c r="C17" s="97"/>
      <c r="D17" s="80" t="s">
        <v>44</v>
      </c>
      <c r="E17" s="30"/>
      <c r="F17" s="30"/>
      <c r="G17" s="30"/>
      <c r="H17" s="30"/>
      <c r="I17" s="30"/>
      <c r="J17" s="6"/>
      <c r="K17" s="6"/>
      <c r="L17" s="6"/>
      <c r="M17" s="6"/>
      <c r="N17" s="6"/>
      <c r="O17" s="6"/>
      <c r="P17" s="6"/>
      <c r="Q17" s="6"/>
      <c r="R17" s="6"/>
    </row>
    <row r="18" spans="1:18" ht="15" hidden="1" customHeight="1">
      <c r="A18" s="6"/>
      <c r="B18" s="6"/>
      <c r="C18" s="6"/>
      <c r="D18" s="6"/>
      <c r="E18" s="6"/>
      <c r="F18" s="6"/>
      <c r="G18" s="6"/>
      <c r="H18" s="6"/>
      <c r="I18" s="6"/>
      <c r="J18" s="6"/>
      <c r="K18" s="6"/>
      <c r="L18" s="6"/>
      <c r="M18" s="6"/>
      <c r="N18" s="6"/>
      <c r="O18" s="6"/>
      <c r="P18" s="6"/>
      <c r="Q18" s="6"/>
      <c r="R18" s="6"/>
    </row>
    <row r="19" spans="1:18" s="6" customFormat="1">
      <c r="B19" s="220" t="s">
        <v>45</v>
      </c>
      <c r="C19" s="221"/>
      <c r="D19" s="222"/>
    </row>
    <row r="20" spans="1:18" s="6" customFormat="1">
      <c r="B20" s="84"/>
      <c r="D20" s="85"/>
    </row>
    <row r="21" spans="1:18" s="6" customFormat="1">
      <c r="B21" s="84"/>
      <c r="D21" s="85"/>
    </row>
    <row r="22" spans="1:18" s="6" customFormat="1">
      <c r="B22" s="84"/>
      <c r="D22" s="85"/>
    </row>
    <row r="23" spans="1:18" s="6" customFormat="1">
      <c r="B23" s="84"/>
      <c r="D23" s="85"/>
    </row>
    <row r="24" spans="1:18" s="6" customFormat="1">
      <c r="B24" s="84"/>
      <c r="D24" s="85"/>
    </row>
    <row r="25" spans="1:18" s="6" customFormat="1">
      <c r="B25" s="84"/>
      <c r="D25" s="85"/>
    </row>
    <row r="26" spans="1:18" s="6" customFormat="1">
      <c r="B26" s="84"/>
      <c r="D26" s="85"/>
    </row>
    <row r="27" spans="1:18" s="6" customFormat="1">
      <c r="B27" s="84"/>
      <c r="D27" s="85"/>
    </row>
    <row r="28" spans="1:18" s="6" customFormat="1">
      <c r="B28" s="84"/>
      <c r="D28" s="85"/>
    </row>
    <row r="29" spans="1:18" s="6" customFormat="1">
      <c r="B29" s="84"/>
      <c r="D29" s="85"/>
    </row>
    <row r="30" spans="1:18" s="6" customFormat="1">
      <c r="B30" s="84"/>
      <c r="D30" s="85"/>
    </row>
    <row r="31" spans="1:18" s="6" customFormat="1">
      <c r="B31" s="84"/>
      <c r="D31" s="85"/>
    </row>
    <row r="32" spans="1:18" s="6" customFormat="1">
      <c r="B32" s="84"/>
      <c r="D32" s="85"/>
    </row>
    <row r="33" spans="2:4" s="6" customFormat="1">
      <c r="B33" s="88"/>
      <c r="C33" s="89"/>
      <c r="D33" s="90"/>
    </row>
    <row r="34" spans="2:4" s="6" customFormat="1"/>
    <row r="35" spans="2:4" s="6" customFormat="1"/>
    <row r="36" spans="2:4" s="6" customFormat="1"/>
    <row r="37" spans="2:4" s="6" customFormat="1"/>
    <row r="38" spans="2:4" s="6" customFormat="1"/>
    <row r="39" spans="2:4" s="6" customFormat="1"/>
    <row r="40" spans="2:4" s="6" customFormat="1"/>
    <row r="41" spans="2:4" s="6" customFormat="1"/>
    <row r="42" spans="2:4" s="6" customFormat="1"/>
    <row r="43" spans="2:4" s="6" customFormat="1"/>
    <row r="44" spans="2:4" s="6" customFormat="1"/>
    <row r="45" spans="2:4" s="6" customFormat="1"/>
    <row r="46" spans="2:4" s="6" customFormat="1"/>
    <row r="47" spans="2:4" s="6" customFormat="1"/>
    <row r="48" spans="2:4" s="6" customFormat="1"/>
    <row r="49" s="6" customFormat="1"/>
    <row r="50" s="6" customFormat="1"/>
    <row r="51" s="6" customFormat="1"/>
    <row r="52" s="6" customFormat="1"/>
    <row r="53" s="6" customFormat="1"/>
    <row r="54" s="6" customFormat="1"/>
    <row r="55" s="6" customFormat="1"/>
    <row r="56" s="6" customFormat="1"/>
    <row r="57" s="6" customFormat="1"/>
    <row r="58" s="6" customFormat="1"/>
    <row r="59" s="6" customFormat="1"/>
    <row r="60" s="6" customFormat="1"/>
    <row r="61" s="6" customFormat="1"/>
    <row r="62" s="6" customFormat="1"/>
    <row r="63" s="6" customFormat="1"/>
    <row r="64" s="6" customFormat="1"/>
    <row r="65" s="6" customFormat="1"/>
    <row r="66" s="6" customFormat="1"/>
    <row r="67" s="6" customFormat="1"/>
    <row r="68" s="6" customFormat="1"/>
    <row r="69" s="6" customFormat="1"/>
    <row r="70" s="6" customFormat="1"/>
    <row r="71" s="6" customFormat="1"/>
    <row r="72" s="6" customFormat="1"/>
    <row r="73" s="6" customFormat="1"/>
    <row r="74" s="6" customFormat="1"/>
    <row r="75" s="6" customFormat="1"/>
    <row r="76" s="6" customFormat="1"/>
    <row r="77" s="6" customFormat="1"/>
    <row r="78" s="6" customFormat="1"/>
    <row r="79" s="6" customFormat="1"/>
    <row r="80" s="6" customFormat="1"/>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row r="186" s="6" customFormat="1"/>
    <row r="187" s="6" customFormat="1"/>
    <row r="188" s="6" customFormat="1"/>
    <row r="189" s="6" customFormat="1"/>
    <row r="190" s="6" customFormat="1"/>
    <row r="191" s="6" customFormat="1"/>
    <row r="192" s="6" customFormat="1"/>
    <row r="193" s="6" customFormat="1"/>
    <row r="194" s="6" customFormat="1"/>
    <row r="195" s="6" customFormat="1"/>
    <row r="196" s="6" customFormat="1"/>
    <row r="197" s="6" customFormat="1"/>
    <row r="198" s="6" customFormat="1"/>
    <row r="199" s="6" customFormat="1"/>
    <row r="200" s="6" customFormat="1"/>
    <row r="201" s="6" customFormat="1"/>
    <row r="202" s="6" customFormat="1"/>
    <row r="203" s="6" customFormat="1"/>
    <row r="204" s="6" customFormat="1"/>
    <row r="205" s="6" customFormat="1"/>
    <row r="206" s="6" customFormat="1"/>
    <row r="207" s="6" customFormat="1"/>
    <row r="208" s="6" customFormat="1"/>
    <row r="209" s="6" customFormat="1"/>
    <row r="210" s="6" customFormat="1"/>
    <row r="211" s="6" customFormat="1"/>
    <row r="212" s="6" customFormat="1"/>
    <row r="213" s="6" customFormat="1"/>
    <row r="214" s="6" customFormat="1"/>
    <row r="215" s="6" customFormat="1"/>
    <row r="216" s="6" customFormat="1"/>
    <row r="217" s="6" customFormat="1"/>
    <row r="218" s="6" customFormat="1"/>
    <row r="219" s="6" customFormat="1"/>
    <row r="220" s="6" customFormat="1"/>
    <row r="221" s="6" customFormat="1"/>
    <row r="222" s="6" customFormat="1"/>
    <row r="223" s="6" customFormat="1"/>
    <row r="224" s="6" customFormat="1"/>
    <row r="225" s="6" customFormat="1"/>
    <row r="226" s="6" customFormat="1"/>
    <row r="227" s="6" customFormat="1"/>
    <row r="228" s="6" customFormat="1"/>
    <row r="229" s="6" customFormat="1"/>
    <row r="230" s="6" customFormat="1"/>
    <row r="231" s="6" customFormat="1"/>
    <row r="232" s="6" customFormat="1"/>
    <row r="233" s="6" customFormat="1"/>
    <row r="234" s="6" customFormat="1"/>
    <row r="235" s="6" customFormat="1"/>
    <row r="236" s="6" customFormat="1"/>
    <row r="237" s="6" customFormat="1"/>
    <row r="238" s="6" customFormat="1"/>
    <row r="239" s="6" customFormat="1"/>
    <row r="240" s="6" customFormat="1"/>
    <row r="241" s="6" customFormat="1"/>
    <row r="242" s="6" customFormat="1"/>
    <row r="243" s="6" customFormat="1"/>
    <row r="244" s="6" customFormat="1"/>
    <row r="245" s="6" customFormat="1"/>
    <row r="246" s="6" customFormat="1"/>
    <row r="247" s="6" customFormat="1"/>
    <row r="248" s="6" customFormat="1"/>
    <row r="249" s="6" customFormat="1"/>
    <row r="250" s="6" customFormat="1"/>
    <row r="251" s="6" customFormat="1"/>
    <row r="252" s="6" customFormat="1"/>
    <row r="253" s="6" customFormat="1"/>
    <row r="254" s="6" customFormat="1"/>
    <row r="255" s="6" customFormat="1"/>
    <row r="256" s="6" customFormat="1"/>
    <row r="257" s="6" customFormat="1"/>
    <row r="258" s="6" customFormat="1"/>
    <row r="259" s="6" customFormat="1"/>
    <row r="260" s="6" customFormat="1"/>
    <row r="261" s="6" customFormat="1"/>
    <row r="262" s="6" customFormat="1"/>
    <row r="263" s="6" customFormat="1"/>
    <row r="264" s="6" customFormat="1"/>
    <row r="265" s="6" customFormat="1"/>
    <row r="266" s="6" customFormat="1"/>
    <row r="267" s="6" customFormat="1"/>
    <row r="268" s="6" customFormat="1"/>
    <row r="269" s="6" customFormat="1"/>
    <row r="270" s="6" customFormat="1"/>
    <row r="271" s="6" customFormat="1"/>
    <row r="272" s="6" customFormat="1"/>
    <row r="273" s="6" customFormat="1"/>
    <row r="274" s="6" customFormat="1"/>
    <row r="275" s="6" customFormat="1"/>
    <row r="276" s="6" customFormat="1"/>
    <row r="277" s="6" customFormat="1"/>
    <row r="278" s="6" customFormat="1"/>
    <row r="279" s="6" customFormat="1"/>
    <row r="280" s="6" customFormat="1"/>
    <row r="281" s="6" customFormat="1"/>
    <row r="282" s="6" customFormat="1"/>
    <row r="283" s="6" customFormat="1"/>
    <row r="284" s="6" customFormat="1"/>
    <row r="285" s="6" customFormat="1"/>
    <row r="286" s="6" customFormat="1"/>
    <row r="287" s="6" customFormat="1"/>
    <row r="288" s="6" customFormat="1"/>
    <row r="289" s="6" customFormat="1"/>
    <row r="290" s="6" customFormat="1"/>
    <row r="291" s="6" customFormat="1"/>
    <row r="292" s="6" customFormat="1"/>
    <row r="293" s="6" customFormat="1"/>
    <row r="294" s="6" customFormat="1"/>
    <row r="295" s="6" customFormat="1"/>
    <row r="296" s="6" customFormat="1"/>
    <row r="297" s="6" customFormat="1"/>
    <row r="298" s="6" customFormat="1"/>
    <row r="299" s="6" customFormat="1"/>
    <row r="300" s="6" customFormat="1"/>
    <row r="301" s="6" customFormat="1"/>
    <row r="302" s="6" customFormat="1"/>
    <row r="303" s="6" customFormat="1"/>
    <row r="304" s="6" customFormat="1"/>
    <row r="305" s="6" customFormat="1"/>
    <row r="306" s="6" customFormat="1"/>
    <row r="307" s="6" customFormat="1"/>
    <row r="308" s="6" customFormat="1"/>
    <row r="309" s="6" customFormat="1"/>
    <row r="310" s="6" customFormat="1"/>
    <row r="311" s="6" customFormat="1"/>
    <row r="312" s="6" customFormat="1"/>
    <row r="313" s="6" customFormat="1"/>
    <row r="314" s="6" customFormat="1"/>
    <row r="315" s="6" customFormat="1"/>
    <row r="316" s="6" customFormat="1"/>
    <row r="317" s="6" customFormat="1"/>
    <row r="318" s="6" customFormat="1"/>
    <row r="319" s="6" customFormat="1"/>
    <row r="320" s="6" customFormat="1"/>
    <row r="321" s="6" customFormat="1"/>
    <row r="322" s="6" customFormat="1"/>
    <row r="323" s="6" customFormat="1"/>
    <row r="324" s="6" customFormat="1"/>
    <row r="325" s="6" customFormat="1"/>
    <row r="326" s="6" customFormat="1"/>
    <row r="327" s="6" customFormat="1"/>
    <row r="328" s="6" customFormat="1"/>
    <row r="329" s="6" customFormat="1"/>
    <row r="330" s="6" customFormat="1"/>
    <row r="331" s="6" customFormat="1"/>
    <row r="332" s="6" customFormat="1"/>
    <row r="333" s="6" customFormat="1"/>
    <row r="334" s="6" customFormat="1"/>
    <row r="335" s="6" customFormat="1"/>
    <row r="336" s="6" customFormat="1"/>
    <row r="337" s="6" customFormat="1"/>
    <row r="338" s="6" customFormat="1"/>
    <row r="339" s="6" customFormat="1"/>
    <row r="340" s="6" customFormat="1"/>
    <row r="341" s="6" customFormat="1"/>
    <row r="342" s="6" customFormat="1"/>
    <row r="343" s="6" customFormat="1"/>
    <row r="344" s="6" customFormat="1"/>
    <row r="345" s="6" customFormat="1"/>
    <row r="346" s="6" customFormat="1"/>
    <row r="347" s="6" customFormat="1"/>
    <row r="348" s="6" customFormat="1"/>
    <row r="349" s="6" customFormat="1"/>
    <row r="350" s="6" customFormat="1"/>
    <row r="351" s="6" customFormat="1"/>
    <row r="352" s="6" customFormat="1"/>
    <row r="353" s="6" customFormat="1"/>
    <row r="354" s="6" customFormat="1"/>
    <row r="355" s="6" customFormat="1"/>
    <row r="356" s="6" customFormat="1"/>
    <row r="357" s="6" customFormat="1"/>
    <row r="358" s="6" customFormat="1"/>
    <row r="359" s="6" customFormat="1"/>
    <row r="360" s="6" customFormat="1"/>
    <row r="361" s="6" customFormat="1"/>
    <row r="362" s="6" customFormat="1"/>
    <row r="363" s="6" customFormat="1"/>
    <row r="364" s="6" customFormat="1"/>
    <row r="365" s="6" customFormat="1"/>
    <row r="366" s="6" customFormat="1"/>
    <row r="367" s="6" customFormat="1"/>
    <row r="368" s="6" customFormat="1"/>
    <row r="369" s="6" customFormat="1"/>
    <row r="370" s="6" customFormat="1"/>
    <row r="371" s="6" customFormat="1"/>
    <row r="372" s="6" customFormat="1"/>
    <row r="373" s="6" customFormat="1"/>
    <row r="374" s="6" customFormat="1"/>
    <row r="375" s="6" customFormat="1"/>
    <row r="376" s="6" customFormat="1"/>
    <row r="377" s="6" customFormat="1"/>
    <row r="378" s="6" customFormat="1"/>
    <row r="379" s="6" customFormat="1"/>
    <row r="380" s="6" customFormat="1"/>
    <row r="381" s="6" customFormat="1"/>
    <row r="382" s="6" customFormat="1"/>
    <row r="383" s="6" customFormat="1"/>
    <row r="384" s="6" customFormat="1"/>
    <row r="385" s="6" customFormat="1"/>
    <row r="386" s="6" customFormat="1"/>
    <row r="387" s="6" customFormat="1"/>
    <row r="388" s="6" customFormat="1"/>
    <row r="389" s="6" customFormat="1"/>
    <row r="390" s="6" customFormat="1"/>
    <row r="391" s="6" customFormat="1"/>
    <row r="392" s="6" customFormat="1"/>
    <row r="393" s="6" customFormat="1"/>
    <row r="394" s="6" customFormat="1"/>
    <row r="395" s="6" customFormat="1"/>
    <row r="396" s="6" customFormat="1"/>
    <row r="397" s="6" customFormat="1"/>
    <row r="398" s="6" customFormat="1"/>
    <row r="399" s="6" customFormat="1"/>
    <row r="400" s="6" customFormat="1"/>
    <row r="401" s="6" customFormat="1"/>
    <row r="402" s="6" customFormat="1"/>
    <row r="403" s="6" customFormat="1"/>
    <row r="404" s="6" customFormat="1"/>
    <row r="405" s="6" customFormat="1"/>
    <row r="406" s="6" customFormat="1"/>
    <row r="407" s="6" customFormat="1"/>
    <row r="408" s="6" customFormat="1"/>
    <row r="409" s="6" customFormat="1"/>
    <row r="410" s="6" customFormat="1"/>
    <row r="411" s="6" customFormat="1"/>
    <row r="412" s="6" customFormat="1"/>
    <row r="413" s="6" customFormat="1"/>
    <row r="414" s="6" customFormat="1"/>
    <row r="415" s="6" customFormat="1"/>
    <row r="416" s="6" customFormat="1"/>
    <row r="417" s="6" customFormat="1"/>
    <row r="418" s="6" customFormat="1"/>
    <row r="419" s="6" customFormat="1"/>
    <row r="420" s="6" customFormat="1"/>
    <row r="421" s="6" customFormat="1"/>
    <row r="422" s="6" customFormat="1"/>
    <row r="423" s="6" customFormat="1"/>
    <row r="424" s="6" customFormat="1"/>
    <row r="425" s="6" customFormat="1"/>
    <row r="426" s="6" customFormat="1"/>
    <row r="427" s="6" customFormat="1"/>
    <row r="428" s="6" customFormat="1"/>
    <row r="429" s="6" customFormat="1"/>
    <row r="430" s="6" customFormat="1"/>
    <row r="431" s="6" customFormat="1"/>
    <row r="432" s="6" customFormat="1"/>
    <row r="433" s="6" customFormat="1"/>
    <row r="434" s="6" customFormat="1"/>
    <row r="435" s="6" customFormat="1"/>
    <row r="436" s="6" customFormat="1"/>
    <row r="437" s="6" customFormat="1"/>
    <row r="438" s="6" customFormat="1"/>
    <row r="439" s="6" customFormat="1"/>
    <row r="440" s="6" customFormat="1"/>
    <row r="441" s="6" customFormat="1"/>
    <row r="442" s="6" customFormat="1"/>
    <row r="443" s="6" customFormat="1"/>
    <row r="444" s="6" customFormat="1"/>
    <row r="445" s="6" customFormat="1"/>
    <row r="446" s="6" customFormat="1"/>
    <row r="447" s="6" customFormat="1"/>
    <row r="448" s="6" customFormat="1"/>
    <row r="449" s="6" customFormat="1"/>
    <row r="450" s="6" customFormat="1"/>
    <row r="451" s="6" customFormat="1"/>
    <row r="452" s="6" customFormat="1"/>
    <row r="453" s="6" customFormat="1"/>
    <row r="454" s="6" customFormat="1"/>
    <row r="455" s="6" customFormat="1"/>
    <row r="456" s="6" customFormat="1"/>
    <row r="457" s="6" customFormat="1"/>
    <row r="458" s="6" customFormat="1"/>
    <row r="459" s="6" customFormat="1"/>
    <row r="460" s="6" customFormat="1"/>
    <row r="461" s="6" customFormat="1"/>
    <row r="462" s="6" customFormat="1"/>
    <row r="463" s="6" customFormat="1"/>
    <row r="464" s="6" customFormat="1"/>
    <row r="465" s="6" customFormat="1"/>
    <row r="466" s="6" customFormat="1"/>
    <row r="467" s="6" customFormat="1"/>
    <row r="468" s="6" customFormat="1"/>
    <row r="469" s="6" customFormat="1"/>
    <row r="470" s="6" customFormat="1"/>
    <row r="471" s="6" customFormat="1"/>
    <row r="472" s="6" customFormat="1"/>
    <row r="473" s="6" customFormat="1"/>
    <row r="474" s="6" customFormat="1"/>
    <row r="475" s="6" customFormat="1"/>
    <row r="476" s="6" customFormat="1"/>
    <row r="477" s="6" customFormat="1"/>
    <row r="478" s="6" customFormat="1"/>
    <row r="479" s="6" customFormat="1"/>
    <row r="480" s="6" customFormat="1"/>
    <row r="481" spans="11:13" s="6" customFormat="1"/>
    <row r="482" spans="11:13" s="6" customFormat="1"/>
    <row r="483" spans="11:13" s="6" customFormat="1"/>
    <row r="484" spans="11:13" s="6" customFormat="1"/>
    <row r="485" spans="11:13" s="6" customFormat="1"/>
    <row r="486" spans="11:13" s="6" customFormat="1"/>
    <row r="487" spans="11:13" s="6" customFormat="1"/>
    <row r="488" spans="11:13" s="6" customFormat="1"/>
    <row r="489" spans="11:13" s="6" customFormat="1"/>
    <row r="490" spans="11:13" s="6" customFormat="1">
      <c r="K490"/>
      <c r="L490"/>
      <c r="M490"/>
    </row>
    <row r="491" spans="11:13" s="6" customFormat="1">
      <c r="K491"/>
      <c r="L491"/>
      <c r="M491"/>
    </row>
  </sheetData>
  <sheetProtection selectLockedCells="1"/>
  <mergeCells count="3">
    <mergeCell ref="B19:D19"/>
    <mergeCell ref="A2:T3"/>
    <mergeCell ref="B1:C1"/>
  </mergeCells>
  <conditionalFormatting sqref="D5:D12">
    <cfRule type="cellIs" dxfId="82" priority="6" operator="equal">
      <formula>"Not Applicable"</formula>
    </cfRule>
    <cfRule type="cellIs" dxfId="81" priority="7" operator="equal">
      <formula>"Not Started"</formula>
    </cfRule>
    <cfRule type="cellIs" dxfId="80" priority="8" operator="equal">
      <formula>"Low level of progress "</formula>
    </cfRule>
    <cfRule type="cellIs" dxfId="79" priority="9" operator="equal">
      <formula>"Significant Progress"</formula>
    </cfRule>
    <cfRule type="cellIs" dxfId="78" priority="10" operator="equal">
      <formula>"Area of Excellence"</formula>
    </cfRule>
  </conditionalFormatting>
  <conditionalFormatting sqref="D14:D17">
    <cfRule type="cellIs" dxfId="77" priority="1" operator="equal">
      <formula>"Not Applicable"</formula>
    </cfRule>
    <cfRule type="cellIs" dxfId="76" priority="2" operator="equal">
      <formula>"Not Started"</formula>
    </cfRule>
    <cfRule type="cellIs" dxfId="75" priority="3" operator="equal">
      <formula>"Low level of progress "</formula>
    </cfRule>
    <cfRule type="cellIs" dxfId="74" priority="4" operator="equal">
      <formula>"Significant Progress"</formula>
    </cfRule>
    <cfRule type="cellIs" dxfId="73" priority="5" operator="equal">
      <formula>"Area of Excellence"</formula>
    </cfRule>
  </conditionalFormatting>
  <pageMargins left="0.7" right="0.7" top="0.75" bottom="0.75" header="0.3" footer="0.3"/>
  <pageSetup paperSize="9" scale="37"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1858D1A-5F31-4A47-87E1-0CFF764CBDB3}">
          <x14:formula1>
            <xm:f>'Data and Calculations'!$B$3:$B$7</xm:f>
          </x14:formula1>
          <xm:sqref>D9:D12 D5:D8 D14:D17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249977111117893"/>
    <pageSetUpPr fitToPage="1"/>
  </sheetPr>
  <dimension ref="A1:BV728"/>
  <sheetViews>
    <sheetView topLeftCell="C1" zoomScale="70" zoomScaleNormal="70" workbookViewId="0">
      <selection activeCell="F22" sqref="F22"/>
    </sheetView>
  </sheetViews>
  <sheetFormatPr defaultColWidth="8.85546875" defaultRowHeight="14.45"/>
  <cols>
    <col min="1" max="1" width="31.42578125" hidden="1" customWidth="1"/>
    <col min="2" max="2" width="16.42578125" hidden="1" customWidth="1"/>
    <col min="3" max="3" width="61.28515625" customWidth="1"/>
    <col min="4" max="4" width="135.5703125" customWidth="1"/>
    <col min="5" max="5" width="22.28515625" customWidth="1"/>
    <col min="6" max="6" width="34.42578125" customWidth="1"/>
    <col min="7" max="9" width="37.5703125" customWidth="1"/>
    <col min="10" max="10" width="37.7109375" customWidth="1"/>
    <col min="11" max="12" width="0" hidden="1" customWidth="1"/>
    <col min="22" max="74" width="8.85546875" style="6"/>
  </cols>
  <sheetData>
    <row r="1" spans="1:21" ht="30.95">
      <c r="A1" s="6"/>
      <c r="B1" s="225" t="s">
        <v>46</v>
      </c>
      <c r="C1" s="225"/>
      <c r="D1" s="225"/>
      <c r="E1" s="225"/>
      <c r="F1" s="79"/>
      <c r="G1" s="79"/>
      <c r="H1" s="79"/>
      <c r="I1" s="79"/>
      <c r="J1" s="22"/>
      <c r="K1" s="6"/>
      <c r="L1" s="6"/>
      <c r="M1" s="6"/>
      <c r="N1" s="6"/>
      <c r="O1" s="6"/>
      <c r="P1" s="6"/>
      <c r="Q1" s="6"/>
      <c r="R1" s="6"/>
      <c r="S1" s="6"/>
      <c r="T1" s="6"/>
      <c r="U1" s="6"/>
    </row>
    <row r="2" spans="1:21">
      <c r="A2" s="223"/>
      <c r="B2" s="223"/>
      <c r="C2" s="223"/>
      <c r="D2" s="223"/>
      <c r="E2" s="223"/>
      <c r="F2" s="223"/>
      <c r="G2" s="223"/>
      <c r="H2" s="223"/>
      <c r="I2" s="223"/>
      <c r="J2" s="223"/>
      <c r="K2" s="223"/>
      <c r="L2" s="223"/>
      <c r="M2" s="223"/>
      <c r="N2" s="223"/>
      <c r="O2" s="223"/>
      <c r="P2" s="223"/>
      <c r="Q2" s="223"/>
      <c r="R2" s="223"/>
      <c r="S2" s="223"/>
      <c r="T2" s="223"/>
      <c r="U2" s="223"/>
    </row>
    <row r="3" spans="1:21">
      <c r="A3" s="224"/>
      <c r="B3" s="224"/>
      <c r="C3" s="223"/>
      <c r="D3" s="223"/>
      <c r="E3" s="223"/>
      <c r="F3" s="223"/>
      <c r="G3" s="223"/>
      <c r="H3" s="223"/>
      <c r="I3" s="223"/>
      <c r="J3" s="223"/>
      <c r="K3" s="224"/>
      <c r="L3" s="224"/>
      <c r="M3" s="224"/>
      <c r="N3" s="224"/>
      <c r="O3" s="224"/>
      <c r="P3" s="224"/>
      <c r="Q3" s="224"/>
      <c r="R3" s="224"/>
      <c r="S3" s="224"/>
      <c r="T3" s="224"/>
      <c r="U3" s="224"/>
    </row>
    <row r="4" spans="1:21">
      <c r="A4" s="6" t="s">
        <v>47</v>
      </c>
      <c r="B4" s="130"/>
      <c r="C4" s="156" t="s">
        <v>14</v>
      </c>
      <c r="D4" s="156" t="s">
        <v>15</v>
      </c>
      <c r="E4" s="156" t="s">
        <v>16</v>
      </c>
      <c r="F4" s="156" t="s">
        <v>17</v>
      </c>
      <c r="G4" s="156" t="s">
        <v>18</v>
      </c>
      <c r="H4" s="156" t="s">
        <v>19</v>
      </c>
      <c r="I4" s="156" t="s">
        <v>20</v>
      </c>
      <c r="J4" s="156" t="s">
        <v>21</v>
      </c>
      <c r="K4" s="6"/>
      <c r="L4" s="10"/>
      <c r="M4" s="6"/>
      <c r="N4" s="6"/>
      <c r="O4" s="6"/>
      <c r="P4" s="6"/>
      <c r="Q4" s="6"/>
      <c r="R4" s="6"/>
      <c r="S4" s="6"/>
      <c r="T4" s="6"/>
      <c r="U4" s="6"/>
    </row>
    <row r="5" spans="1:21" ht="117" customHeight="1">
      <c r="A5" s="6" t="s">
        <v>35</v>
      </c>
      <c r="B5" s="131"/>
      <c r="C5" s="182" t="s">
        <v>48</v>
      </c>
      <c r="D5" s="148" t="s">
        <v>49</v>
      </c>
      <c r="E5" s="137" t="s">
        <v>25</v>
      </c>
      <c r="F5" s="141"/>
      <c r="G5" s="141"/>
      <c r="H5" s="141"/>
      <c r="I5" s="141"/>
      <c r="J5" s="141"/>
      <c r="K5" s="8" t="str">
        <f>IF(E5="Red",1,IF(E5="Amber",2,IF(E5="Green",3,"")))</f>
        <v/>
      </c>
      <c r="L5" s="10"/>
      <c r="M5" s="11"/>
      <c r="N5" s="6"/>
      <c r="O5" s="6"/>
      <c r="P5" s="6"/>
      <c r="Q5" s="6"/>
      <c r="R5" s="6"/>
      <c r="S5" s="6"/>
      <c r="T5" s="6"/>
      <c r="U5" s="6"/>
    </row>
    <row r="6" spans="1:21" ht="179.45" customHeight="1">
      <c r="A6" s="6" t="s">
        <v>35</v>
      </c>
      <c r="B6" s="131"/>
      <c r="C6" s="185" t="s">
        <v>50</v>
      </c>
      <c r="D6" s="136" t="s">
        <v>51</v>
      </c>
      <c r="E6" s="137" t="s">
        <v>25</v>
      </c>
      <c r="F6" s="145"/>
      <c r="G6" s="145"/>
      <c r="H6" s="145"/>
      <c r="I6" s="145"/>
      <c r="J6" s="145"/>
      <c r="K6" s="8"/>
      <c r="L6" s="6"/>
      <c r="M6" s="6"/>
      <c r="N6" s="6"/>
      <c r="O6" s="6"/>
      <c r="P6" s="6"/>
      <c r="Q6" s="6"/>
      <c r="R6" s="6"/>
      <c r="S6" s="6"/>
      <c r="T6" s="6"/>
      <c r="U6" s="6"/>
    </row>
    <row r="7" spans="1:21" ht="225.6" customHeight="1">
      <c r="A7" s="6" t="s">
        <v>52</v>
      </c>
      <c r="B7" s="131"/>
      <c r="C7" s="187" t="s">
        <v>53</v>
      </c>
      <c r="D7" s="194" t="s">
        <v>54</v>
      </c>
      <c r="E7" s="137" t="s">
        <v>25</v>
      </c>
      <c r="F7" s="139"/>
      <c r="G7" s="139"/>
      <c r="H7" s="139"/>
      <c r="I7" s="139"/>
      <c r="J7" s="139"/>
      <c r="K7" s="8"/>
      <c r="L7" s="6"/>
      <c r="M7" s="6"/>
      <c r="N7" s="6"/>
      <c r="O7" s="6"/>
      <c r="P7" s="6"/>
      <c r="Q7" s="6"/>
      <c r="R7" s="6"/>
      <c r="S7" s="6"/>
      <c r="T7" s="6"/>
      <c r="U7" s="6"/>
    </row>
    <row r="8" spans="1:21" ht="284.10000000000002" customHeight="1">
      <c r="A8" s="6" t="s">
        <v>52</v>
      </c>
      <c r="B8" s="131"/>
      <c r="C8" s="185" t="s">
        <v>55</v>
      </c>
      <c r="D8" s="195" t="s">
        <v>56</v>
      </c>
      <c r="E8" s="137" t="s">
        <v>25</v>
      </c>
      <c r="F8" s="145"/>
      <c r="G8" s="145"/>
      <c r="H8" s="145"/>
      <c r="I8" s="145"/>
      <c r="J8" s="145"/>
      <c r="K8" s="8"/>
      <c r="L8" s="6"/>
      <c r="M8" s="6"/>
      <c r="N8" s="6"/>
      <c r="O8" s="6"/>
      <c r="P8" s="6"/>
      <c r="Q8" s="6"/>
      <c r="R8" s="6"/>
      <c r="S8" s="6"/>
      <c r="T8" s="6"/>
      <c r="U8" s="6"/>
    </row>
    <row r="9" spans="1:21" ht="278.45" customHeight="1">
      <c r="A9" s="6" t="s">
        <v>35</v>
      </c>
      <c r="B9" s="131"/>
      <c r="C9" s="201" t="s">
        <v>57</v>
      </c>
      <c r="D9" s="167" t="s">
        <v>58</v>
      </c>
      <c r="E9" s="137" t="s">
        <v>25</v>
      </c>
      <c r="F9" s="150"/>
      <c r="G9" s="150"/>
      <c r="H9" s="150"/>
      <c r="I9" s="150"/>
      <c r="J9" s="150"/>
      <c r="K9" s="39"/>
      <c r="L9" s="6"/>
      <c r="M9" s="6"/>
      <c r="N9" s="6"/>
      <c r="O9" s="6"/>
      <c r="P9" s="6"/>
      <c r="Q9" s="6"/>
      <c r="R9" s="6"/>
      <c r="S9" s="6"/>
      <c r="T9" s="6"/>
      <c r="U9" s="6"/>
    </row>
    <row r="10" spans="1:21" ht="79.5" customHeight="1">
      <c r="A10" s="6" t="s">
        <v>52</v>
      </c>
      <c r="B10" s="131"/>
      <c r="C10" s="202" t="s">
        <v>59</v>
      </c>
      <c r="D10" s="149" t="s">
        <v>60</v>
      </c>
      <c r="E10" s="151" t="s">
        <v>25</v>
      </c>
      <c r="F10" s="145"/>
      <c r="G10" s="145"/>
      <c r="H10" s="145"/>
      <c r="I10" s="145"/>
      <c r="J10" s="145"/>
      <c r="K10" s="39"/>
      <c r="L10" s="6"/>
      <c r="M10" s="6"/>
      <c r="N10" s="6"/>
      <c r="O10" s="6"/>
      <c r="P10" s="6"/>
      <c r="Q10" s="6"/>
      <c r="R10" s="6"/>
      <c r="S10" s="6"/>
      <c r="T10" s="6"/>
      <c r="U10" s="6"/>
    </row>
    <row r="11" spans="1:21" ht="147" customHeight="1">
      <c r="A11" s="6" t="s">
        <v>52</v>
      </c>
      <c r="B11" s="131"/>
      <c r="C11" s="182" t="s">
        <v>61</v>
      </c>
      <c r="D11" s="194" t="s">
        <v>62</v>
      </c>
      <c r="E11" s="137" t="s">
        <v>25</v>
      </c>
      <c r="F11" s="139"/>
      <c r="G11" s="139"/>
      <c r="H11" s="139"/>
      <c r="I11" s="139"/>
      <c r="J11" s="139"/>
      <c r="K11" s="8" t="str">
        <f>IF(E11="Red",1,IF(E11="Amber",2,IF(E11="Green",3,"")))</f>
        <v/>
      </c>
      <c r="L11" s="10"/>
      <c r="M11" s="11"/>
      <c r="N11" s="6"/>
      <c r="O11" s="6"/>
      <c r="P11" s="6"/>
      <c r="Q11" s="6"/>
      <c r="R11" s="6"/>
      <c r="S11" s="6"/>
      <c r="T11" s="6"/>
      <c r="U11" s="6"/>
    </row>
    <row r="12" spans="1:21" ht="171.6" customHeight="1">
      <c r="A12" s="6" t="s">
        <v>52</v>
      </c>
      <c r="B12" s="131"/>
      <c r="C12" s="202" t="s">
        <v>63</v>
      </c>
      <c r="D12" s="189" t="s">
        <v>64</v>
      </c>
      <c r="E12" s="137" t="s">
        <v>25</v>
      </c>
      <c r="F12" s="145"/>
      <c r="G12" s="145"/>
      <c r="H12" s="145"/>
      <c r="I12" s="145"/>
      <c r="J12" s="145"/>
      <c r="K12" s="8"/>
      <c r="L12" s="39"/>
      <c r="M12" s="6"/>
      <c r="N12" s="6"/>
      <c r="O12" s="6"/>
      <c r="P12" s="6"/>
      <c r="Q12" s="6"/>
      <c r="R12" s="6"/>
      <c r="S12" s="6"/>
      <c r="T12" s="6"/>
      <c r="U12" s="6"/>
    </row>
    <row r="13" spans="1:21" ht="126.75" customHeight="1">
      <c r="A13" s="6" t="s">
        <v>35</v>
      </c>
      <c r="B13" s="131"/>
      <c r="C13" s="186" t="s">
        <v>65</v>
      </c>
      <c r="D13" s="182" t="s">
        <v>66</v>
      </c>
      <c r="E13" s="137" t="s">
        <v>25</v>
      </c>
      <c r="F13" s="150"/>
      <c r="G13" s="150"/>
      <c r="H13" s="150"/>
      <c r="I13" s="150"/>
      <c r="J13" s="150"/>
      <c r="K13" s="8"/>
      <c r="L13" s="39"/>
      <c r="M13" s="6"/>
      <c r="N13" s="6"/>
      <c r="O13" s="6"/>
      <c r="P13" s="6"/>
      <c r="Q13" s="6"/>
      <c r="R13" s="6"/>
      <c r="S13" s="6"/>
      <c r="T13" s="6"/>
      <c r="U13" s="6"/>
    </row>
    <row r="14" spans="1:21" ht="37.5" hidden="1" customHeight="1">
      <c r="A14" s="6" t="s">
        <v>22</v>
      </c>
      <c r="B14" s="131"/>
      <c r="C14" s="120"/>
      <c r="D14" s="132"/>
      <c r="E14" s="143" t="s">
        <v>44</v>
      </c>
      <c r="F14" s="30"/>
      <c r="G14" s="30"/>
      <c r="H14" s="30"/>
      <c r="I14" s="30"/>
      <c r="J14" s="30"/>
      <c r="K14" s="9" t="str">
        <f t="shared" ref="K14:K15" si="0">IF(E14="Red",1,IF(E14="Amber",2,IF(E14="Green",3,"")))</f>
        <v/>
      </c>
      <c r="L14" s="6"/>
      <c r="M14" s="6"/>
      <c r="N14" s="6"/>
      <c r="O14" s="6"/>
      <c r="P14" s="6"/>
      <c r="Q14" s="6"/>
      <c r="R14" s="6"/>
      <c r="S14" s="6"/>
      <c r="T14" s="6"/>
      <c r="U14" s="6"/>
    </row>
    <row r="15" spans="1:21" ht="36.6" hidden="1" customHeight="1">
      <c r="A15" s="6" t="s">
        <v>67</v>
      </c>
      <c r="B15" s="131"/>
      <c r="C15" s="117"/>
      <c r="D15" s="133"/>
      <c r="E15" s="80" t="s">
        <v>44</v>
      </c>
      <c r="F15" s="28"/>
      <c r="G15" s="28"/>
      <c r="H15" s="28"/>
      <c r="I15" s="28"/>
      <c r="J15" s="28"/>
      <c r="K15" s="8" t="str">
        <f t="shared" si="0"/>
        <v/>
      </c>
      <c r="L15" s="6"/>
      <c r="M15" s="11"/>
      <c r="N15" s="6"/>
      <c r="O15" s="6"/>
      <c r="P15" s="6"/>
      <c r="Q15" s="6"/>
      <c r="R15" s="6"/>
      <c r="S15" s="6"/>
      <c r="T15" s="6"/>
      <c r="U15" s="6"/>
    </row>
    <row r="16" spans="1:21" ht="39.75" hidden="1" customHeight="1">
      <c r="A16" s="6" t="s">
        <v>28</v>
      </c>
      <c r="B16" s="131"/>
      <c r="C16" s="109"/>
      <c r="D16" s="132"/>
      <c r="E16" s="95" t="s">
        <v>44</v>
      </c>
      <c r="F16" s="50"/>
      <c r="G16" s="50"/>
      <c r="H16" s="50"/>
      <c r="I16" s="50"/>
      <c r="J16" s="50"/>
      <c r="K16" s="39"/>
      <c r="L16" s="6"/>
      <c r="M16" s="6"/>
      <c r="N16" s="6"/>
      <c r="O16" s="6"/>
      <c r="P16" s="6"/>
      <c r="Q16" s="6"/>
      <c r="R16" s="6"/>
      <c r="S16" s="6"/>
      <c r="T16" s="6"/>
      <c r="U16" s="6"/>
    </row>
    <row r="17" spans="2:4" s="6" customFormat="1">
      <c r="B17" s="226" t="s">
        <v>45</v>
      </c>
      <c r="C17" s="221"/>
      <c r="D17" s="222"/>
    </row>
    <row r="18" spans="2:4" s="6" customFormat="1">
      <c r="B18" s="82"/>
      <c r="C18" s="82"/>
      <c r="D18" s="83"/>
    </row>
    <row r="19" spans="2:4" s="6" customFormat="1">
      <c r="B19" s="84"/>
      <c r="C19" s="84"/>
      <c r="D19" s="85"/>
    </row>
    <row r="20" spans="2:4" s="6" customFormat="1">
      <c r="B20" s="84"/>
      <c r="C20" s="84"/>
      <c r="D20" s="85"/>
    </row>
    <row r="21" spans="2:4" s="6" customFormat="1">
      <c r="B21" s="84"/>
      <c r="C21" s="84"/>
      <c r="D21" s="86" t="s">
        <v>68</v>
      </c>
    </row>
    <row r="22" spans="2:4" s="6" customFormat="1">
      <c r="B22" s="84"/>
      <c r="C22" s="84"/>
      <c r="D22" s="85"/>
    </row>
    <row r="23" spans="2:4" s="6" customFormat="1">
      <c r="B23" s="84"/>
      <c r="C23" s="84"/>
      <c r="D23" s="85"/>
    </row>
    <row r="24" spans="2:4" s="6" customFormat="1">
      <c r="B24" s="84"/>
      <c r="C24" s="84"/>
      <c r="D24" s="85"/>
    </row>
    <row r="25" spans="2:4" s="6" customFormat="1">
      <c r="B25" s="87"/>
      <c r="C25" s="84"/>
      <c r="D25" s="85"/>
    </row>
    <row r="26" spans="2:4" s="6" customFormat="1">
      <c r="B26" s="88"/>
      <c r="C26" s="84"/>
      <c r="D26" s="85"/>
    </row>
    <row r="27" spans="2:4" s="6" customFormat="1">
      <c r="C27" s="84"/>
      <c r="D27" s="85"/>
    </row>
    <row r="28" spans="2:4" s="6" customFormat="1">
      <c r="C28" s="84"/>
      <c r="D28" s="85"/>
    </row>
    <row r="29" spans="2:4" s="6" customFormat="1">
      <c r="C29" s="84"/>
      <c r="D29" s="85"/>
    </row>
    <row r="30" spans="2:4" s="6" customFormat="1">
      <c r="C30" s="84"/>
      <c r="D30" s="85"/>
    </row>
    <row r="31" spans="2:4" s="6" customFormat="1">
      <c r="C31" s="84"/>
      <c r="D31" s="85"/>
    </row>
    <row r="32" spans="2:4" s="6" customFormat="1">
      <c r="C32" s="88"/>
      <c r="D32" s="90"/>
    </row>
    <row r="33" s="6" customFormat="1"/>
    <row r="34" s="6" customFormat="1"/>
    <row r="35" s="6" customFormat="1"/>
    <row r="36" s="6" customFormat="1"/>
    <row r="37" s="6" customFormat="1"/>
    <row r="38" s="6" customFormat="1"/>
    <row r="39" s="6" customFormat="1"/>
    <row r="40" s="6" customFormat="1"/>
    <row r="41" s="6" customFormat="1"/>
    <row r="42" s="6" customFormat="1"/>
    <row r="43" s="6" customFormat="1"/>
    <row r="44" s="6" customFormat="1"/>
    <row r="45" s="6" customFormat="1"/>
    <row r="46" s="6" customFormat="1"/>
    <row r="47" s="6" customFormat="1"/>
    <row r="48" s="6" customFormat="1"/>
    <row r="49" s="6" customFormat="1"/>
    <row r="50" s="6" customFormat="1"/>
    <row r="51" s="6" customFormat="1"/>
    <row r="52" s="6" customFormat="1"/>
    <row r="53" s="6" customFormat="1"/>
    <row r="54" s="6" customFormat="1"/>
    <row r="55" s="6" customFormat="1"/>
    <row r="56" s="6" customFormat="1"/>
    <row r="57" s="6" customFormat="1"/>
    <row r="58" s="6" customFormat="1"/>
    <row r="59" s="6" customFormat="1"/>
    <row r="60" s="6" customFormat="1"/>
    <row r="61" s="6" customFormat="1"/>
    <row r="62" s="6" customFormat="1"/>
    <row r="63" s="6" customFormat="1"/>
    <row r="64" s="6" customFormat="1"/>
    <row r="65" s="6" customFormat="1"/>
    <row r="66" s="6" customFormat="1"/>
    <row r="67" s="6" customFormat="1"/>
    <row r="68" s="6" customFormat="1"/>
    <row r="69" s="6" customFormat="1"/>
    <row r="70" s="6" customFormat="1"/>
    <row r="71" s="6" customFormat="1"/>
    <row r="72" s="6" customFormat="1"/>
    <row r="73" s="6" customFormat="1"/>
    <row r="74" s="6" customFormat="1"/>
    <row r="75" s="6" customFormat="1"/>
    <row r="76" s="6" customFormat="1"/>
    <row r="77" s="6" customFormat="1"/>
    <row r="78" s="6" customFormat="1"/>
    <row r="79" s="6" customFormat="1"/>
    <row r="80" s="6" customFormat="1"/>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row r="186" s="6" customFormat="1"/>
    <row r="187" s="6" customFormat="1"/>
    <row r="188" s="6" customFormat="1"/>
    <row r="189" s="6" customFormat="1"/>
    <row r="190" s="6" customFormat="1"/>
    <row r="191" s="6" customFormat="1"/>
    <row r="192" s="6" customFormat="1"/>
    <row r="193" s="6" customFormat="1"/>
    <row r="194" s="6" customFormat="1"/>
    <row r="195" s="6" customFormat="1"/>
    <row r="196" s="6" customFormat="1"/>
    <row r="197" s="6" customFormat="1"/>
    <row r="198" s="6" customFormat="1"/>
    <row r="199" s="6" customFormat="1"/>
    <row r="200" s="6" customFormat="1"/>
    <row r="201" s="6" customFormat="1"/>
    <row r="202" s="6" customFormat="1"/>
    <row r="203" s="6" customFormat="1"/>
    <row r="204" s="6" customFormat="1"/>
    <row r="205" s="6" customFormat="1"/>
    <row r="206" s="6" customFormat="1"/>
    <row r="207" s="6" customFormat="1"/>
    <row r="208" s="6" customFormat="1"/>
    <row r="209" s="6" customFormat="1"/>
    <row r="210" s="6" customFormat="1"/>
    <row r="211" s="6" customFormat="1"/>
    <row r="212" s="6" customFormat="1"/>
    <row r="213" s="6" customFormat="1"/>
    <row r="214" s="6" customFormat="1"/>
    <row r="215" s="6" customFormat="1"/>
    <row r="216" s="6" customFormat="1"/>
    <row r="217" s="6" customFormat="1"/>
    <row r="218" s="6" customFormat="1"/>
    <row r="219" s="6" customFormat="1"/>
    <row r="220" s="6" customFormat="1"/>
    <row r="221" s="6" customFormat="1"/>
    <row r="222" s="6" customFormat="1"/>
    <row r="223" s="6" customFormat="1"/>
    <row r="224" s="6" customFormat="1"/>
    <row r="225" s="6" customFormat="1"/>
    <row r="226" s="6" customFormat="1"/>
    <row r="227" s="6" customFormat="1"/>
    <row r="228" s="6" customFormat="1"/>
    <row r="229" s="6" customFormat="1"/>
    <row r="230" s="6" customFormat="1"/>
    <row r="231" s="6" customFormat="1"/>
    <row r="232" s="6" customFormat="1"/>
    <row r="233" s="6" customFormat="1"/>
    <row r="234" s="6" customFormat="1"/>
    <row r="235" s="6" customFormat="1"/>
    <row r="236" s="6" customFormat="1"/>
    <row r="237" s="6" customFormat="1"/>
    <row r="238" s="6" customFormat="1"/>
    <row r="239" s="6" customFormat="1"/>
    <row r="240" s="6" customFormat="1"/>
    <row r="241" s="6" customFormat="1"/>
    <row r="242" s="6" customFormat="1"/>
    <row r="243" s="6" customFormat="1"/>
    <row r="244" s="6" customFormat="1"/>
    <row r="245" s="6" customFormat="1"/>
    <row r="246" s="6" customFormat="1"/>
    <row r="247" s="6" customFormat="1"/>
    <row r="248" s="6" customFormat="1"/>
    <row r="249" s="6" customFormat="1"/>
    <row r="250" s="6" customFormat="1"/>
    <row r="251" s="6" customFormat="1"/>
    <row r="252" s="6" customFormat="1"/>
    <row r="253" s="6" customFormat="1"/>
    <row r="254" s="6" customFormat="1"/>
    <row r="255" s="6" customFormat="1"/>
    <row r="256" s="6" customFormat="1"/>
    <row r="257" s="6" customFormat="1"/>
    <row r="258" s="6" customFormat="1"/>
    <row r="259" s="6" customFormat="1"/>
    <row r="260" s="6" customFormat="1"/>
    <row r="261" s="6" customFormat="1"/>
    <row r="262" s="6" customFormat="1"/>
    <row r="263" s="6" customFormat="1"/>
    <row r="264" s="6" customFormat="1"/>
    <row r="265" s="6" customFormat="1"/>
    <row r="266" s="6" customFormat="1"/>
    <row r="267" s="6" customFormat="1"/>
    <row r="268" s="6" customFormat="1"/>
    <row r="269" s="6" customFormat="1"/>
    <row r="270" s="6" customFormat="1"/>
    <row r="271" s="6" customFormat="1"/>
    <row r="272" s="6" customFormat="1"/>
    <row r="273" s="6" customFormat="1"/>
    <row r="274" s="6" customFormat="1"/>
    <row r="275" s="6" customFormat="1"/>
    <row r="276" s="6" customFormat="1"/>
    <row r="277" s="6" customFormat="1"/>
    <row r="278" s="6" customFormat="1"/>
    <row r="279" s="6" customFormat="1"/>
    <row r="280" s="6" customFormat="1"/>
    <row r="281" s="6" customFormat="1"/>
    <row r="282" s="6" customFormat="1"/>
    <row r="283" s="6" customFormat="1"/>
    <row r="284" s="6" customFormat="1"/>
    <row r="285" s="6" customFormat="1"/>
    <row r="286" s="6" customFormat="1"/>
    <row r="287" s="6" customFormat="1"/>
    <row r="288" s="6" customFormat="1"/>
    <row r="289" s="6" customFormat="1"/>
    <row r="290" s="6" customFormat="1"/>
    <row r="291" s="6" customFormat="1"/>
    <row r="292" s="6" customFormat="1"/>
    <row r="293" s="6" customFormat="1"/>
    <row r="294" s="6" customFormat="1"/>
    <row r="295" s="6" customFormat="1"/>
    <row r="296" s="6" customFormat="1"/>
    <row r="297" s="6" customFormat="1"/>
    <row r="298" s="6" customFormat="1"/>
    <row r="299" s="6" customFormat="1"/>
    <row r="300" s="6" customFormat="1"/>
    <row r="301" s="6" customFormat="1"/>
    <row r="302" s="6" customFormat="1"/>
    <row r="303" s="6" customFormat="1"/>
    <row r="304" s="6" customFormat="1"/>
    <row r="305" s="6" customFormat="1"/>
    <row r="306" s="6" customFormat="1"/>
    <row r="307" s="6" customFormat="1"/>
    <row r="308" s="6" customFormat="1"/>
    <row r="309" s="6" customFormat="1"/>
    <row r="310" s="6" customFormat="1"/>
    <row r="311" s="6" customFormat="1"/>
    <row r="312" s="6" customFormat="1"/>
    <row r="313" s="6" customFormat="1"/>
    <row r="314" s="6" customFormat="1"/>
    <row r="315" s="6" customFormat="1"/>
    <row r="316" s="6" customFormat="1"/>
    <row r="317" s="6" customFormat="1"/>
    <row r="318" s="6" customFormat="1"/>
    <row r="319" s="6" customFormat="1"/>
    <row r="320" s="6" customFormat="1"/>
    <row r="321" s="6" customFormat="1"/>
    <row r="322" s="6" customFormat="1"/>
    <row r="323" s="6" customFormat="1"/>
    <row r="324" s="6" customFormat="1"/>
    <row r="325" s="6" customFormat="1"/>
    <row r="326" s="6" customFormat="1"/>
    <row r="327" s="6" customFormat="1"/>
    <row r="328" s="6" customFormat="1"/>
    <row r="329" s="6" customFormat="1"/>
    <row r="330" s="6" customFormat="1"/>
    <row r="331" s="6" customFormat="1"/>
    <row r="332" s="6" customFormat="1"/>
    <row r="333" s="6" customFormat="1"/>
    <row r="334" s="6" customFormat="1"/>
    <row r="335" s="6" customFormat="1"/>
    <row r="336" s="6" customFormat="1"/>
    <row r="337" s="6" customFormat="1"/>
    <row r="338" s="6" customFormat="1"/>
    <row r="339" s="6" customFormat="1"/>
    <row r="340" s="6" customFormat="1"/>
    <row r="341" s="6" customFormat="1"/>
    <row r="342" s="6" customFormat="1"/>
    <row r="343" s="6" customFormat="1"/>
    <row r="344" s="6" customFormat="1"/>
    <row r="345" s="6" customFormat="1"/>
    <row r="346" s="6" customFormat="1"/>
    <row r="347" s="6" customFormat="1"/>
    <row r="348" s="6" customFormat="1"/>
    <row r="349" s="6" customFormat="1"/>
    <row r="350" s="6" customFormat="1"/>
    <row r="351" s="6" customFormat="1"/>
    <row r="352" s="6" customFormat="1"/>
    <row r="353" s="6" customFormat="1"/>
    <row r="354" s="6" customFormat="1"/>
    <row r="355" s="6" customFormat="1"/>
    <row r="356" s="6" customFormat="1"/>
    <row r="357" s="6" customFormat="1"/>
    <row r="358" s="6" customFormat="1"/>
    <row r="359" s="6" customFormat="1"/>
    <row r="360" s="6" customFormat="1"/>
    <row r="361" s="6" customFormat="1"/>
    <row r="362" s="6" customFormat="1"/>
    <row r="363" s="6" customFormat="1"/>
    <row r="364" s="6" customFormat="1"/>
    <row r="365" s="6" customFormat="1"/>
    <row r="366" s="6" customFormat="1"/>
    <row r="367" s="6" customFormat="1"/>
    <row r="368" s="6" customFormat="1"/>
    <row r="369" s="6" customFormat="1"/>
    <row r="370" s="6" customFormat="1"/>
    <row r="371" s="6" customFormat="1"/>
    <row r="372" s="6" customFormat="1"/>
    <row r="373" s="6" customFormat="1"/>
    <row r="374" s="6" customFormat="1"/>
    <row r="375" s="6" customFormat="1"/>
    <row r="376" s="6" customFormat="1"/>
    <row r="377" s="6" customFormat="1"/>
    <row r="378" s="6" customFormat="1"/>
    <row r="379" s="6" customFormat="1"/>
    <row r="380" s="6" customFormat="1"/>
    <row r="381" s="6" customFormat="1"/>
    <row r="382" s="6" customFormat="1"/>
    <row r="383" s="6" customFormat="1"/>
    <row r="384" s="6" customFormat="1"/>
    <row r="385" s="6" customFormat="1"/>
    <row r="386" s="6" customFormat="1"/>
    <row r="387" s="6" customFormat="1"/>
    <row r="388" s="6" customFormat="1"/>
    <row r="389" s="6" customFormat="1"/>
    <row r="390" s="6" customFormat="1"/>
    <row r="391" s="6" customFormat="1"/>
    <row r="392" s="6" customFormat="1"/>
    <row r="393" s="6" customFormat="1"/>
    <row r="394" s="6" customFormat="1"/>
    <row r="395" s="6" customFormat="1"/>
    <row r="396" s="6" customFormat="1"/>
    <row r="397" s="6" customFormat="1"/>
    <row r="398" s="6" customFormat="1"/>
    <row r="399" s="6" customFormat="1"/>
    <row r="400" s="6" customFormat="1"/>
    <row r="401" s="6" customFormat="1"/>
    <row r="402" s="6" customFormat="1"/>
    <row r="403" s="6" customFormat="1"/>
    <row r="404" s="6" customFormat="1"/>
    <row r="405" s="6" customFormat="1"/>
    <row r="406" s="6" customFormat="1"/>
    <row r="407" s="6" customFormat="1"/>
    <row r="408" s="6" customFormat="1"/>
    <row r="409" s="6" customFormat="1"/>
    <row r="410" s="6" customFormat="1"/>
    <row r="411" s="6" customFormat="1"/>
    <row r="412" s="6" customFormat="1"/>
    <row r="413" s="6" customFormat="1"/>
    <row r="414" s="6" customFormat="1"/>
    <row r="415" s="6" customFormat="1"/>
    <row r="416" s="6" customFormat="1"/>
    <row r="417" s="6" customFormat="1"/>
    <row r="418" s="6" customFormat="1"/>
    <row r="419" s="6" customFormat="1"/>
    <row r="420" s="6" customFormat="1"/>
    <row r="421" s="6" customFormat="1"/>
    <row r="422" s="6" customFormat="1"/>
    <row r="423" s="6" customFormat="1"/>
    <row r="424" s="6" customFormat="1"/>
    <row r="425" s="6" customFormat="1"/>
    <row r="426" s="6" customFormat="1"/>
    <row r="427" s="6" customFormat="1"/>
    <row r="428" s="6" customFormat="1"/>
    <row r="429" s="6" customFormat="1"/>
    <row r="430" s="6" customFormat="1"/>
    <row r="431" s="6" customFormat="1"/>
    <row r="432" s="6" customFormat="1"/>
    <row r="433" s="6" customFormat="1"/>
    <row r="434" s="6" customFormat="1"/>
    <row r="435" s="6" customFormat="1"/>
    <row r="436" s="6" customFormat="1"/>
    <row r="437" s="6" customFormat="1"/>
    <row r="438" s="6" customFormat="1"/>
    <row r="439" s="6" customFormat="1"/>
    <row r="440" s="6" customFormat="1"/>
    <row r="441" s="6" customFormat="1"/>
    <row r="442" s="6" customFormat="1"/>
    <row r="443" s="6" customFormat="1"/>
    <row r="444" s="6" customFormat="1"/>
    <row r="445" s="6" customFormat="1"/>
    <row r="446" s="6" customFormat="1"/>
    <row r="447" s="6" customFormat="1"/>
    <row r="448" s="6" customFormat="1"/>
    <row r="449" s="6" customFormat="1"/>
    <row r="450" s="6" customFormat="1"/>
    <row r="451" s="6" customFormat="1"/>
    <row r="452" s="6" customFormat="1"/>
    <row r="453" s="6" customFormat="1"/>
    <row r="454" s="6" customFormat="1"/>
    <row r="455" s="6" customFormat="1"/>
    <row r="456" s="6" customFormat="1"/>
    <row r="457" s="6" customFormat="1"/>
    <row r="458" s="6" customFormat="1"/>
    <row r="459" s="6" customFormat="1"/>
    <row r="460" s="6" customFormat="1"/>
    <row r="461" s="6" customFormat="1"/>
    <row r="462" s="6" customFormat="1"/>
    <row r="463" s="6" customFormat="1"/>
    <row r="464" s="6" customFormat="1"/>
    <row r="465" s="6" customFormat="1"/>
    <row r="466" s="6" customFormat="1"/>
    <row r="467" s="6" customFormat="1"/>
    <row r="468" s="6" customFormat="1"/>
    <row r="469" s="6" customFormat="1"/>
    <row r="470" s="6" customFormat="1"/>
    <row r="471" s="6" customFormat="1"/>
    <row r="472" s="6" customFormat="1"/>
    <row r="473" s="6" customFormat="1"/>
    <row r="474" s="6" customFormat="1"/>
    <row r="475" s="6" customFormat="1"/>
    <row r="476" s="6" customFormat="1"/>
    <row r="477" s="6" customFormat="1"/>
    <row r="478" s="6" customFormat="1"/>
    <row r="479" s="6" customFormat="1"/>
    <row r="480" s="6" customFormat="1"/>
    <row r="481" s="6" customFormat="1"/>
    <row r="482" s="6" customFormat="1"/>
    <row r="483" s="6" customFormat="1"/>
    <row r="484" s="6" customFormat="1"/>
    <row r="485" s="6" customFormat="1"/>
    <row r="486" s="6" customFormat="1"/>
    <row r="487" s="6" customFormat="1"/>
    <row r="488" s="6" customFormat="1"/>
    <row r="489" s="6" customFormat="1"/>
    <row r="490" s="6" customFormat="1"/>
    <row r="491" s="6" customFormat="1"/>
    <row r="492" s="6" customFormat="1"/>
    <row r="493" s="6" customFormat="1"/>
    <row r="494" s="6" customFormat="1"/>
    <row r="495" s="6" customFormat="1"/>
    <row r="496" s="6" customFormat="1"/>
    <row r="497" s="6" customFormat="1"/>
    <row r="498" s="6" customFormat="1"/>
    <row r="499" s="6" customFormat="1"/>
    <row r="500" s="6" customFormat="1"/>
    <row r="501" s="6" customFormat="1"/>
    <row r="502" s="6" customFormat="1"/>
    <row r="503" s="6" customFormat="1"/>
    <row r="504" s="6" customFormat="1"/>
    <row r="505" s="6" customFormat="1"/>
    <row r="506" s="6" customFormat="1"/>
    <row r="507" s="6" customFormat="1"/>
    <row r="508" s="6" customFormat="1"/>
    <row r="509" s="6" customFormat="1"/>
    <row r="510" s="6" customFormat="1"/>
    <row r="511" s="6" customFormat="1"/>
    <row r="512" s="6" customFormat="1"/>
    <row r="513" s="6" customFormat="1"/>
    <row r="514" s="6" customFormat="1"/>
    <row r="515" s="6" customFormat="1"/>
    <row r="516" s="6" customFormat="1"/>
    <row r="517" s="6" customFormat="1"/>
    <row r="518" s="6" customFormat="1"/>
    <row r="519" s="6" customFormat="1"/>
    <row r="520" s="6" customFormat="1"/>
    <row r="521" s="6" customFormat="1"/>
    <row r="522" s="6" customFormat="1"/>
    <row r="523" s="6" customFormat="1"/>
    <row r="524" s="6" customFormat="1"/>
    <row r="525" s="6" customFormat="1"/>
    <row r="526" s="6" customFormat="1"/>
    <row r="527" s="6" customFormat="1"/>
    <row r="528" s="6" customFormat="1"/>
    <row r="529" s="6" customFormat="1"/>
    <row r="530" s="6" customFormat="1"/>
    <row r="531" s="6" customFormat="1"/>
    <row r="532" s="6" customFormat="1"/>
    <row r="533" s="6" customFormat="1"/>
    <row r="534" s="6" customFormat="1"/>
    <row r="535" s="6" customFormat="1"/>
    <row r="536" s="6" customFormat="1"/>
    <row r="537" s="6" customFormat="1"/>
    <row r="538" s="6" customFormat="1"/>
    <row r="539" s="6" customFormat="1"/>
    <row r="540" s="6" customFormat="1"/>
    <row r="541" s="6" customFormat="1"/>
    <row r="542" s="6" customFormat="1"/>
    <row r="543" s="6" customFormat="1"/>
    <row r="544" s="6" customFormat="1"/>
    <row r="545" s="6" customFormat="1"/>
    <row r="546" s="6" customFormat="1"/>
    <row r="547" s="6" customFormat="1"/>
    <row r="548" s="6" customFormat="1"/>
    <row r="549" s="6" customFormat="1"/>
    <row r="550" s="6" customFormat="1"/>
    <row r="551" s="6" customFormat="1"/>
    <row r="552" s="6" customFormat="1"/>
    <row r="553" s="6" customFormat="1"/>
    <row r="554" s="6" customFormat="1"/>
    <row r="555" s="6" customFormat="1"/>
    <row r="556" s="6" customFormat="1"/>
    <row r="557" s="6" customFormat="1"/>
    <row r="558" s="6" customFormat="1"/>
    <row r="559" s="6" customFormat="1"/>
    <row r="560" s="6" customFormat="1"/>
    <row r="561" s="6" customFormat="1"/>
    <row r="562" s="6" customFormat="1"/>
    <row r="563" s="6" customFormat="1"/>
    <row r="564" s="6" customFormat="1"/>
    <row r="565" s="6" customFormat="1"/>
    <row r="566" s="6" customFormat="1"/>
    <row r="567" s="6" customFormat="1"/>
    <row r="568" s="6" customFormat="1"/>
    <row r="569" s="6" customFormat="1"/>
    <row r="570" s="6" customFormat="1"/>
    <row r="571" s="6" customFormat="1"/>
    <row r="572" s="6" customFormat="1"/>
    <row r="573" s="6" customFormat="1"/>
    <row r="574" s="6" customFormat="1"/>
    <row r="575" s="6" customFormat="1"/>
    <row r="576" s="6" customFormat="1"/>
    <row r="577" s="6" customFormat="1"/>
    <row r="578" s="6" customFormat="1"/>
    <row r="579" s="6" customFormat="1"/>
    <row r="580" s="6" customFormat="1"/>
    <row r="581" s="6" customFormat="1"/>
    <row r="582" s="6" customFormat="1"/>
    <row r="583" s="6" customFormat="1"/>
    <row r="584" s="6" customFormat="1"/>
    <row r="585" s="6" customFormat="1"/>
    <row r="586" s="6" customFormat="1"/>
    <row r="587" s="6" customFormat="1"/>
    <row r="588" s="6" customFormat="1"/>
    <row r="589" s="6" customFormat="1"/>
    <row r="590" s="6" customFormat="1"/>
    <row r="591" s="6" customFormat="1"/>
    <row r="592" s="6" customFormat="1"/>
    <row r="593" s="6" customFormat="1"/>
    <row r="594" s="6" customFormat="1"/>
    <row r="595" s="6" customFormat="1"/>
    <row r="596" s="6" customFormat="1"/>
    <row r="597" s="6" customFormat="1"/>
    <row r="598" s="6" customFormat="1"/>
    <row r="599" s="6" customFormat="1"/>
    <row r="600" s="6" customFormat="1"/>
    <row r="601" s="6" customFormat="1"/>
    <row r="602" s="6" customFormat="1"/>
    <row r="603" s="6" customFormat="1"/>
    <row r="604" s="6" customFormat="1"/>
    <row r="605" s="6" customFormat="1"/>
    <row r="606" s="6" customFormat="1"/>
    <row r="607" s="6" customFormat="1"/>
    <row r="608" s="6" customFormat="1"/>
    <row r="609" s="6" customFormat="1"/>
    <row r="610" s="6" customFormat="1"/>
    <row r="611" s="6" customFormat="1"/>
    <row r="612" s="6" customFormat="1"/>
    <row r="613" s="6" customFormat="1"/>
    <row r="614" s="6" customFormat="1"/>
    <row r="615" s="6" customFormat="1"/>
    <row r="616" s="6" customFormat="1"/>
    <row r="617" s="6" customFormat="1"/>
    <row r="618" s="6" customFormat="1"/>
    <row r="619" s="6" customFormat="1"/>
    <row r="620" s="6" customFormat="1"/>
    <row r="621" s="6" customFormat="1"/>
    <row r="622" s="6" customFormat="1"/>
    <row r="623" s="6" customFormat="1"/>
    <row r="624" s="6" customFormat="1"/>
    <row r="625" s="6" customFormat="1"/>
    <row r="626" s="6" customFormat="1"/>
    <row r="627" s="6" customFormat="1"/>
    <row r="628" s="6" customFormat="1"/>
    <row r="629" s="6" customFormat="1"/>
    <row r="630" s="6" customFormat="1"/>
    <row r="631" s="6" customFormat="1"/>
    <row r="632" s="6" customFormat="1"/>
    <row r="633" s="6" customFormat="1"/>
    <row r="634" s="6" customFormat="1"/>
    <row r="635" s="6" customFormat="1"/>
    <row r="636" s="6" customFormat="1"/>
    <row r="637" s="6" customFormat="1"/>
    <row r="638" s="6" customFormat="1"/>
    <row r="639" s="6" customFormat="1"/>
    <row r="640" s="6" customFormat="1"/>
    <row r="641" s="6" customFormat="1"/>
    <row r="642" s="6" customFormat="1"/>
    <row r="643" s="6" customFormat="1"/>
    <row r="644" s="6" customFormat="1"/>
    <row r="645" s="6" customFormat="1"/>
    <row r="646" s="6" customFormat="1"/>
    <row r="647" s="6" customFormat="1"/>
    <row r="648" s="6" customFormat="1"/>
    <row r="649" s="6" customFormat="1"/>
    <row r="650" s="6" customFormat="1"/>
    <row r="651" s="6" customFormat="1"/>
    <row r="652" s="6" customFormat="1"/>
    <row r="653" s="6" customFormat="1"/>
    <row r="654" s="6" customFormat="1"/>
    <row r="655" s="6" customFormat="1"/>
    <row r="656" s="6" customFormat="1"/>
    <row r="657" s="6" customFormat="1"/>
    <row r="658" s="6" customFormat="1"/>
    <row r="659" s="6" customFormat="1"/>
    <row r="660" s="6" customFormat="1"/>
    <row r="661" s="6" customFormat="1"/>
    <row r="662" s="6" customFormat="1"/>
    <row r="663" s="6" customFormat="1"/>
    <row r="664" s="6" customFormat="1"/>
    <row r="665" s="6" customFormat="1"/>
    <row r="666" s="6" customFormat="1"/>
    <row r="667" s="6" customFormat="1"/>
    <row r="668" s="6" customFormat="1"/>
    <row r="669" s="6" customFormat="1"/>
    <row r="670" s="6" customFormat="1"/>
    <row r="671" s="6" customFormat="1"/>
    <row r="672" s="6" customFormat="1"/>
    <row r="673" s="6" customFormat="1"/>
    <row r="674" s="6" customFormat="1"/>
    <row r="675" s="6" customFormat="1"/>
    <row r="676" s="6" customFormat="1"/>
    <row r="677" s="6" customFormat="1"/>
    <row r="678" s="6" customFormat="1"/>
    <row r="679" s="6" customFormat="1"/>
    <row r="680" s="6" customFormat="1"/>
    <row r="681" s="6" customFormat="1"/>
    <row r="682" s="6" customFormat="1"/>
    <row r="683" s="6" customFormat="1"/>
    <row r="684" s="6" customFormat="1"/>
    <row r="685" s="6" customFormat="1"/>
    <row r="686" s="6" customFormat="1"/>
    <row r="687" s="6" customFormat="1"/>
    <row r="688" s="6" customFormat="1"/>
    <row r="689" s="6" customFormat="1"/>
    <row r="690" s="6" customFormat="1"/>
    <row r="691" s="6" customFormat="1"/>
    <row r="692" s="6" customFormat="1"/>
    <row r="693" s="6" customFormat="1"/>
    <row r="694" s="6" customFormat="1"/>
    <row r="695" s="6" customFormat="1"/>
    <row r="696" s="6" customFormat="1"/>
    <row r="697" s="6" customFormat="1"/>
    <row r="698" s="6" customFormat="1"/>
    <row r="699" s="6" customFormat="1"/>
    <row r="700" s="6" customFormat="1"/>
    <row r="701" s="6" customFormat="1"/>
    <row r="702" s="6" customFormat="1"/>
    <row r="703" s="6" customFormat="1"/>
    <row r="704" s="6" customFormat="1"/>
    <row r="705" spans="3:14" s="6" customFormat="1"/>
    <row r="706" spans="3:14" s="6" customFormat="1"/>
    <row r="707" spans="3:14" s="6" customFormat="1"/>
    <row r="708" spans="3:14" s="6" customFormat="1"/>
    <row r="709" spans="3:14" s="6" customFormat="1"/>
    <row r="710" spans="3:14" s="6" customFormat="1"/>
    <row r="711" spans="3:14" s="6" customFormat="1"/>
    <row r="712" spans="3:14" s="6" customFormat="1"/>
    <row r="713" spans="3:14" s="6" customFormat="1"/>
    <row r="714" spans="3:14" s="6" customFormat="1"/>
    <row r="715" spans="3:14" s="6" customFormat="1"/>
    <row r="716" spans="3:14" s="6" customFormat="1">
      <c r="L716"/>
      <c r="M716"/>
      <c r="N716"/>
    </row>
    <row r="717" spans="3:14" s="6" customFormat="1">
      <c r="L717"/>
      <c r="M717"/>
      <c r="N717"/>
    </row>
    <row r="718" spans="3:14">
      <c r="C718" s="6"/>
      <c r="D718" s="6"/>
      <c r="E718" s="6"/>
      <c r="F718" s="6"/>
      <c r="G718" s="6"/>
      <c r="H718" s="6"/>
      <c r="I718" s="6"/>
      <c r="J718" s="6"/>
      <c r="K718" s="6"/>
    </row>
    <row r="719" spans="3:14">
      <c r="C719" s="6"/>
      <c r="D719" s="6"/>
      <c r="E719" s="6"/>
      <c r="F719" s="6"/>
      <c r="G719" s="6"/>
      <c r="H719" s="6"/>
      <c r="I719" s="6"/>
      <c r="J719" s="6"/>
      <c r="K719" s="6"/>
    </row>
    <row r="720" spans="3:14">
      <c r="C720" s="6"/>
      <c r="D720" s="6"/>
      <c r="E720" s="6"/>
      <c r="F720" s="6"/>
      <c r="G720" s="6"/>
      <c r="H720" s="6"/>
      <c r="I720" s="6"/>
      <c r="J720" s="6"/>
      <c r="K720" s="6"/>
    </row>
    <row r="721" spans="3:11">
      <c r="C721" s="6"/>
      <c r="D721" s="6"/>
      <c r="E721" s="6"/>
      <c r="F721" s="6"/>
      <c r="G721" s="6"/>
      <c r="H721" s="6"/>
      <c r="I721" s="6"/>
      <c r="J721" s="6"/>
      <c r="K721" s="6"/>
    </row>
    <row r="722" spans="3:11">
      <c r="C722" s="6"/>
      <c r="D722" s="6"/>
      <c r="E722" s="6"/>
      <c r="F722" s="6"/>
      <c r="G722" s="6"/>
      <c r="H722" s="6"/>
      <c r="I722" s="6"/>
      <c r="J722" s="6"/>
      <c r="K722" s="6"/>
    </row>
    <row r="723" spans="3:11">
      <c r="C723" s="6"/>
      <c r="D723" s="6"/>
      <c r="E723" s="6"/>
      <c r="F723" s="6"/>
      <c r="G723" s="6"/>
      <c r="H723" s="6"/>
      <c r="I723" s="6"/>
      <c r="J723" s="6"/>
      <c r="K723" s="6"/>
    </row>
    <row r="724" spans="3:11">
      <c r="C724" s="6"/>
      <c r="D724" s="6"/>
      <c r="E724" s="6"/>
      <c r="F724" s="6"/>
      <c r="G724" s="6"/>
      <c r="H724" s="6"/>
      <c r="I724" s="6"/>
      <c r="J724" s="6"/>
      <c r="K724" s="6"/>
    </row>
    <row r="725" spans="3:11">
      <c r="C725" s="6"/>
      <c r="D725" s="6"/>
      <c r="E725" s="6"/>
      <c r="F725" s="6"/>
      <c r="G725" s="6"/>
      <c r="H725" s="6"/>
      <c r="I725" s="6"/>
      <c r="J725" s="6"/>
      <c r="K725" s="6"/>
    </row>
    <row r="726" spans="3:11">
      <c r="C726" s="6"/>
      <c r="D726" s="6"/>
      <c r="E726" s="6"/>
      <c r="F726" s="6"/>
      <c r="G726" s="6"/>
      <c r="H726" s="6"/>
      <c r="I726" s="6"/>
      <c r="J726" s="6"/>
      <c r="K726" s="6"/>
    </row>
    <row r="727" spans="3:11">
      <c r="C727" s="6"/>
      <c r="D727" s="6"/>
      <c r="E727" s="6"/>
      <c r="F727" s="6"/>
      <c r="G727" s="6"/>
      <c r="H727" s="6"/>
      <c r="I727" s="6"/>
      <c r="J727" s="6"/>
      <c r="K727" s="6"/>
    </row>
    <row r="728" spans="3:11">
      <c r="C728" s="6"/>
      <c r="D728" s="6"/>
      <c r="E728" s="6"/>
      <c r="F728" s="6"/>
      <c r="G728" s="6"/>
      <c r="H728" s="6"/>
      <c r="I728" s="6"/>
      <c r="J728" s="6"/>
      <c r="K728" s="6"/>
    </row>
  </sheetData>
  <sheetProtection selectLockedCells="1"/>
  <mergeCells count="3">
    <mergeCell ref="B17:D17"/>
    <mergeCell ref="B1:E1"/>
    <mergeCell ref="A2:U3"/>
  </mergeCells>
  <conditionalFormatting sqref="E5:E16">
    <cfRule type="cellIs" dxfId="72" priority="1" operator="equal">
      <formula>"Not Applicable"</formula>
    </cfRule>
    <cfRule type="cellIs" dxfId="71" priority="2" operator="equal">
      <formula>"Not Started"</formula>
    </cfRule>
    <cfRule type="cellIs" dxfId="70" priority="3" operator="equal">
      <formula>"Low level of progress "</formula>
    </cfRule>
    <cfRule type="cellIs" dxfId="69" priority="4" operator="equal">
      <formula>"Significant Progress"</formula>
    </cfRule>
    <cfRule type="cellIs" dxfId="68" priority="5" operator="equal">
      <formula>"Area of Excellence"</formula>
    </cfRule>
  </conditionalFormatting>
  <pageMargins left="0.7" right="0.7" top="0.75" bottom="0.75" header="0.3" footer="0.3"/>
  <pageSetup paperSize="9" scale="33" fitToWidth="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5CDF7A5-6D3D-4904-BADB-AD3B362730E2}">
          <x14:formula1>
            <xm:f>'Data and Calculations'!$B$3:$B$7</xm:f>
          </x14:formula1>
          <xm:sqref>E5:E10 E11:E16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A1:BH98"/>
  <sheetViews>
    <sheetView topLeftCell="C1" zoomScale="70" zoomScaleNormal="70" workbookViewId="0">
      <selection activeCell="C1" sqref="C1:F1"/>
    </sheetView>
  </sheetViews>
  <sheetFormatPr defaultColWidth="8.85546875" defaultRowHeight="14.45"/>
  <cols>
    <col min="1" max="2" width="23.140625" hidden="1" customWidth="1"/>
    <col min="3" max="3" width="59.42578125" customWidth="1"/>
    <col min="4" max="4" width="156.28515625" customWidth="1"/>
    <col min="5" max="5" width="50.7109375" customWidth="1"/>
    <col min="6" max="6" width="25.7109375" customWidth="1"/>
    <col min="7" max="7" width="47" customWidth="1"/>
    <col min="8" max="10" width="42.140625" customWidth="1"/>
    <col min="11" max="12" width="0" hidden="1" customWidth="1"/>
    <col min="21" max="60" width="8.85546875" style="6"/>
  </cols>
  <sheetData>
    <row r="1" spans="1:60" ht="30" customHeight="1">
      <c r="A1" s="6"/>
      <c r="B1" s="6"/>
      <c r="C1" s="227" t="s">
        <v>69</v>
      </c>
      <c r="D1" s="227"/>
      <c r="E1" s="227"/>
      <c r="F1" s="227"/>
      <c r="G1" s="79"/>
      <c r="H1" s="79"/>
      <c r="I1" s="79"/>
      <c r="J1" s="79"/>
      <c r="K1" s="6"/>
      <c r="L1" s="6"/>
      <c r="M1" s="6"/>
      <c r="N1" s="6"/>
      <c r="O1" s="6"/>
      <c r="P1" s="6"/>
      <c r="Q1" s="6"/>
      <c r="R1" s="6"/>
      <c r="S1" s="6"/>
      <c r="T1" s="6"/>
    </row>
    <row r="2" spans="1:60">
      <c r="A2" s="223"/>
      <c r="B2" s="223"/>
      <c r="C2" s="223"/>
      <c r="D2" s="223"/>
      <c r="E2" s="223"/>
      <c r="F2" s="223"/>
      <c r="G2" s="223"/>
      <c r="H2" s="223"/>
      <c r="I2" s="223"/>
      <c r="J2" s="223"/>
      <c r="K2" s="223"/>
      <c r="L2" s="223"/>
      <c r="M2" s="223"/>
      <c r="N2" s="223"/>
      <c r="O2" s="223"/>
      <c r="P2" s="223"/>
      <c r="Q2" s="223"/>
      <c r="R2" s="223"/>
      <c r="S2" s="223"/>
      <c r="T2" s="223"/>
      <c r="U2" s="223"/>
    </row>
    <row r="3" spans="1:60">
      <c r="A3" s="224"/>
      <c r="B3" s="223"/>
      <c r="C3" s="223"/>
      <c r="D3" s="223"/>
      <c r="E3" s="223"/>
      <c r="F3" s="223"/>
      <c r="G3" s="223"/>
      <c r="H3" s="223"/>
      <c r="I3" s="223"/>
      <c r="J3" s="223"/>
      <c r="K3" s="224"/>
      <c r="L3" s="224"/>
      <c r="M3" s="224"/>
      <c r="N3" s="224"/>
      <c r="O3" s="224"/>
      <c r="P3" s="224"/>
      <c r="Q3" s="224"/>
      <c r="R3" s="224"/>
      <c r="S3" s="224"/>
      <c r="T3" s="224"/>
      <c r="U3" s="224"/>
    </row>
    <row r="4" spans="1:60" s="6" customFormat="1">
      <c r="C4" s="156" t="s">
        <v>14</v>
      </c>
      <c r="D4" s="156" t="s">
        <v>15</v>
      </c>
      <c r="E4" s="156" t="s">
        <v>16</v>
      </c>
      <c r="F4" s="156" t="s">
        <v>70</v>
      </c>
      <c r="G4" s="156" t="s">
        <v>71</v>
      </c>
      <c r="H4" s="156" t="s">
        <v>19</v>
      </c>
      <c r="I4" s="156" t="s">
        <v>72</v>
      </c>
      <c r="J4" s="156" t="s">
        <v>21</v>
      </c>
    </row>
    <row r="5" spans="1:60" ht="356.45">
      <c r="A5" s="6" t="s">
        <v>35</v>
      </c>
      <c r="B5" s="6"/>
      <c r="C5" s="203" t="s">
        <v>73</v>
      </c>
      <c r="D5" s="195" t="s">
        <v>74</v>
      </c>
      <c r="E5" s="137" t="s">
        <v>25</v>
      </c>
      <c r="F5" s="140"/>
      <c r="G5" s="140"/>
      <c r="H5" s="138"/>
      <c r="I5" s="138"/>
      <c r="J5" s="138"/>
      <c r="K5" s="134" t="e">
        <f>SUM(#REF!)</f>
        <v>#REF!</v>
      </c>
      <c r="L5" s="6"/>
      <c r="M5" s="6"/>
      <c r="N5" s="6"/>
      <c r="O5" s="6"/>
      <c r="P5" s="6"/>
      <c r="Q5" s="6"/>
      <c r="R5" s="6"/>
      <c r="S5" s="6"/>
      <c r="T5" s="6"/>
      <c r="BH5"/>
    </row>
    <row r="6" spans="1:60" ht="372.75">
      <c r="A6" s="6" t="s">
        <v>35</v>
      </c>
      <c r="B6" s="6"/>
      <c r="C6" s="190" t="s">
        <v>75</v>
      </c>
      <c r="D6" s="204" t="s">
        <v>76</v>
      </c>
      <c r="E6" s="137" t="s">
        <v>25</v>
      </c>
      <c r="F6" s="141"/>
      <c r="G6" s="141"/>
      <c r="H6" s="139"/>
      <c r="I6" s="139"/>
      <c r="J6" s="139"/>
      <c r="K6" s="134"/>
      <c r="L6" s="6"/>
      <c r="M6" s="6"/>
      <c r="N6" s="6"/>
      <c r="O6" s="6"/>
      <c r="P6" s="6"/>
      <c r="Q6" s="6"/>
      <c r="R6" s="6"/>
      <c r="S6" s="6"/>
      <c r="T6" s="6"/>
      <c r="BH6"/>
    </row>
    <row r="7" spans="1:60" ht="178.5" customHeight="1">
      <c r="A7" s="6" t="s">
        <v>35</v>
      </c>
      <c r="B7" s="6"/>
      <c r="C7" s="184" t="s">
        <v>77</v>
      </c>
      <c r="D7" s="205" t="s">
        <v>78</v>
      </c>
      <c r="E7" s="137" t="s">
        <v>25</v>
      </c>
      <c r="F7" s="144"/>
      <c r="G7" s="144"/>
      <c r="H7" s="145"/>
      <c r="I7" s="145"/>
      <c r="J7" s="145"/>
      <c r="K7" s="1"/>
      <c r="L7" s="6"/>
      <c r="M7" s="6"/>
      <c r="N7" s="6"/>
      <c r="O7" s="6"/>
      <c r="P7" s="6"/>
      <c r="Q7" s="6"/>
      <c r="R7" s="6"/>
      <c r="S7" s="6"/>
      <c r="T7" s="6"/>
      <c r="BH7"/>
    </row>
    <row r="8" spans="1:60" ht="195.6" customHeight="1">
      <c r="A8" s="6" t="s">
        <v>35</v>
      </c>
      <c r="B8" s="6"/>
      <c r="C8" s="187" t="s">
        <v>79</v>
      </c>
      <c r="D8" s="194" t="s">
        <v>80</v>
      </c>
      <c r="E8" s="137" t="s">
        <v>25</v>
      </c>
      <c r="F8" s="141"/>
      <c r="G8" s="141"/>
      <c r="H8" s="139"/>
      <c r="I8" s="139"/>
      <c r="J8" s="139"/>
      <c r="K8" s="1" t="e">
        <f>SUM(#REF!)</f>
        <v>#REF!</v>
      </c>
      <c r="L8" s="6"/>
      <c r="M8" s="6"/>
      <c r="N8" s="6"/>
      <c r="O8" s="6"/>
      <c r="P8" s="6"/>
      <c r="Q8" s="6"/>
      <c r="R8" s="6"/>
      <c r="S8" s="6"/>
      <c r="T8" s="6"/>
      <c r="BH8"/>
    </row>
    <row r="9" spans="1:60" ht="179.45" customHeight="1">
      <c r="A9" s="6" t="s">
        <v>35</v>
      </c>
      <c r="B9" s="6"/>
      <c r="C9" s="184" t="s">
        <v>81</v>
      </c>
      <c r="D9" s="200" t="s">
        <v>82</v>
      </c>
      <c r="E9" s="137" t="s">
        <v>25</v>
      </c>
      <c r="F9" s="144"/>
      <c r="G9" s="144"/>
      <c r="H9" s="145"/>
      <c r="I9" s="145"/>
      <c r="J9" s="145"/>
      <c r="K9" s="1"/>
      <c r="L9" s="6"/>
      <c r="M9" s="6"/>
      <c r="N9" s="6"/>
      <c r="O9" s="6"/>
      <c r="P9" s="6"/>
      <c r="Q9" s="6"/>
      <c r="R9" s="6"/>
      <c r="S9" s="6"/>
      <c r="T9" s="6"/>
      <c r="BH9"/>
    </row>
    <row r="10" spans="1:60" ht="159.6" customHeight="1">
      <c r="A10" s="6" t="s">
        <v>35</v>
      </c>
      <c r="B10" s="6"/>
      <c r="C10" s="182" t="s">
        <v>83</v>
      </c>
      <c r="D10" s="194" t="s">
        <v>84</v>
      </c>
      <c r="E10" s="137" t="s">
        <v>25</v>
      </c>
      <c r="F10" s="146"/>
      <c r="G10" s="146"/>
      <c r="H10" s="147"/>
      <c r="I10" s="147"/>
      <c r="J10" s="147"/>
      <c r="K10" s="1"/>
      <c r="L10" s="6"/>
      <c r="M10" s="6"/>
      <c r="N10" s="6"/>
      <c r="O10" s="6"/>
      <c r="P10" s="6"/>
      <c r="Q10" s="6"/>
      <c r="R10" s="6"/>
      <c r="S10" s="6"/>
      <c r="T10" s="6"/>
      <c r="BH10"/>
    </row>
    <row r="11" spans="1:60" ht="30" hidden="1" customHeight="1">
      <c r="A11" s="6" t="s">
        <v>35</v>
      </c>
      <c r="B11" s="6"/>
      <c r="C11" s="112"/>
      <c r="D11" s="142"/>
      <c r="E11" s="143" t="s">
        <v>44</v>
      </c>
      <c r="F11" s="37"/>
      <c r="G11" s="37"/>
      <c r="H11" s="37"/>
      <c r="I11" s="37"/>
      <c r="J11" s="37"/>
      <c r="K11" s="1" t="e">
        <f>SUM(#REF!)</f>
        <v>#REF!</v>
      </c>
      <c r="L11" s="6"/>
      <c r="M11" s="6"/>
      <c r="N11" s="6"/>
      <c r="O11" s="6"/>
      <c r="P11" s="6"/>
      <c r="Q11" s="6"/>
      <c r="R11" s="6"/>
      <c r="S11" s="6"/>
      <c r="T11" s="6"/>
      <c r="BH11"/>
    </row>
    <row r="12" spans="1:60" ht="28.5" hidden="1" customHeight="1">
      <c r="A12" s="6" t="s">
        <v>35</v>
      </c>
      <c r="B12" s="6"/>
      <c r="C12" s="113"/>
      <c r="D12" s="114"/>
      <c r="E12" s="80" t="s">
        <v>44</v>
      </c>
      <c r="F12" s="29"/>
      <c r="G12" s="29"/>
      <c r="H12" s="29"/>
      <c r="I12" s="29"/>
      <c r="J12" s="29"/>
      <c r="K12" s="1"/>
      <c r="L12" s="6"/>
      <c r="M12" s="6"/>
      <c r="N12" s="6"/>
      <c r="O12" s="6"/>
      <c r="P12" s="6"/>
      <c r="Q12" s="6"/>
      <c r="R12" s="6"/>
      <c r="S12" s="6"/>
      <c r="T12" s="6"/>
      <c r="BH12"/>
    </row>
    <row r="13" spans="1:60" ht="36" hidden="1" customHeight="1">
      <c r="A13" s="6" t="s">
        <v>35</v>
      </c>
      <c r="B13" s="6"/>
      <c r="C13" s="180"/>
      <c r="D13" s="181"/>
      <c r="E13" s="80" t="s">
        <v>44</v>
      </c>
      <c r="F13" s="64"/>
      <c r="G13" s="64"/>
      <c r="H13" s="64"/>
      <c r="I13" s="64"/>
      <c r="J13" s="64"/>
      <c r="K13" s="1"/>
      <c r="L13" s="6"/>
      <c r="M13" s="6"/>
      <c r="N13" s="6"/>
      <c r="O13" s="6"/>
      <c r="P13" s="6"/>
      <c r="Q13" s="6"/>
      <c r="R13" s="6"/>
      <c r="S13" s="6"/>
      <c r="T13" s="6"/>
      <c r="BH13"/>
    </row>
    <row r="14" spans="1:60" s="6" customFormat="1">
      <c r="C14" s="177" t="s">
        <v>45</v>
      </c>
      <c r="D14" s="178"/>
      <c r="E14" s="176"/>
    </row>
    <row r="15" spans="1:60" s="6" customFormat="1">
      <c r="C15" s="84"/>
      <c r="D15" s="85"/>
    </row>
    <row r="16" spans="1:60" s="6" customFormat="1">
      <c r="C16" s="84"/>
      <c r="D16" s="85"/>
    </row>
    <row r="17" spans="3:4" s="6" customFormat="1">
      <c r="C17" s="84"/>
      <c r="D17" s="85"/>
    </row>
    <row r="18" spans="3:4" s="6" customFormat="1">
      <c r="C18" s="84"/>
      <c r="D18" s="85"/>
    </row>
    <row r="19" spans="3:4" s="6" customFormat="1">
      <c r="C19" s="84"/>
      <c r="D19" s="85"/>
    </row>
    <row r="20" spans="3:4" s="6" customFormat="1">
      <c r="C20" s="84"/>
      <c r="D20" s="85"/>
    </row>
    <row r="21" spans="3:4" s="6" customFormat="1">
      <c r="C21" s="84"/>
      <c r="D21" s="85"/>
    </row>
    <row r="22" spans="3:4" s="6" customFormat="1">
      <c r="C22" s="84"/>
      <c r="D22" s="85"/>
    </row>
    <row r="23" spans="3:4" s="6" customFormat="1">
      <c r="C23" s="84"/>
      <c r="D23" s="85"/>
    </row>
    <row r="24" spans="3:4" s="6" customFormat="1">
      <c r="C24" s="84"/>
      <c r="D24" s="85"/>
    </row>
    <row r="25" spans="3:4" s="6" customFormat="1">
      <c r="C25" s="84"/>
      <c r="D25" s="85"/>
    </row>
    <row r="26" spans="3:4" s="6" customFormat="1">
      <c r="C26" s="84"/>
      <c r="D26" s="85"/>
    </row>
    <row r="27" spans="3:4" s="6" customFormat="1">
      <c r="C27" s="84"/>
      <c r="D27" s="85"/>
    </row>
    <row r="28" spans="3:4" s="6" customFormat="1">
      <c r="C28" s="84"/>
      <c r="D28" s="85"/>
    </row>
    <row r="29" spans="3:4" s="6" customFormat="1">
      <c r="C29" s="84"/>
      <c r="D29" s="85"/>
    </row>
    <row r="30" spans="3:4" s="6" customFormat="1">
      <c r="C30" s="84"/>
      <c r="D30" s="85"/>
    </row>
    <row r="31" spans="3:4" s="6" customFormat="1">
      <c r="C31" s="88"/>
      <c r="D31" s="90"/>
    </row>
    <row r="32" spans="3:4" s="6" customFormat="1"/>
    <row r="33" s="6" customFormat="1"/>
    <row r="34" s="6" customFormat="1"/>
    <row r="35" s="6" customFormat="1"/>
    <row r="36" s="6" customFormat="1"/>
    <row r="37" s="6" customFormat="1"/>
    <row r="38" s="6" customFormat="1"/>
    <row r="39" s="6" customFormat="1"/>
    <row r="40" s="6" customFormat="1"/>
    <row r="41" s="6" customFormat="1"/>
    <row r="42" s="6" customFormat="1"/>
    <row r="43" s="6" customFormat="1"/>
    <row r="44" s="6" customFormat="1"/>
    <row r="45" s="6" customFormat="1"/>
    <row r="46" s="6" customFormat="1"/>
    <row r="47" s="6" customFormat="1"/>
    <row r="48" s="6" customFormat="1"/>
    <row r="49" s="6" customFormat="1"/>
    <row r="50" s="6" customFormat="1"/>
    <row r="51" s="6" customFormat="1"/>
    <row r="52" s="6" customFormat="1"/>
    <row r="53" s="6" customFormat="1"/>
    <row r="54" s="6" customFormat="1"/>
    <row r="55" s="6" customFormat="1"/>
    <row r="56" s="6" customFormat="1"/>
    <row r="57" s="6" customFormat="1"/>
    <row r="58" s="6" customFormat="1"/>
    <row r="59" s="6" customFormat="1"/>
    <row r="60" s="6" customFormat="1"/>
    <row r="61" s="6" customFormat="1"/>
    <row r="62" s="6" customFormat="1"/>
    <row r="63" s="6" customFormat="1"/>
    <row r="64" s="6" customFormat="1"/>
    <row r="65" s="6" customFormat="1"/>
    <row r="66" s="6" customFormat="1"/>
    <row r="67" s="6" customFormat="1"/>
    <row r="68" s="6" customFormat="1"/>
    <row r="69" s="6" customFormat="1"/>
    <row r="70" s="6" customFormat="1"/>
    <row r="71" s="6" customFormat="1"/>
    <row r="72" s="6" customFormat="1"/>
    <row r="73" s="6" customFormat="1"/>
    <row r="74" s="6" customFormat="1"/>
    <row r="75" s="6" customFormat="1"/>
    <row r="76" s="6" customFormat="1"/>
    <row r="78" s="6" customFormat="1"/>
    <row r="79" s="6" customFormat="1"/>
    <row r="80" s="6" customFormat="1"/>
    <row r="81" spans="5:6" s="6" customFormat="1"/>
    <row r="82" spans="5:6" s="6" customFormat="1"/>
    <row r="83" spans="5:6" s="6" customFormat="1"/>
    <row r="84" spans="5:6" s="6" customFormat="1"/>
    <row r="85" spans="5:6" s="6" customFormat="1"/>
    <row r="86" spans="5:6" s="6" customFormat="1"/>
    <row r="87" spans="5:6" s="6" customFormat="1"/>
    <row r="88" spans="5:6" s="6" customFormat="1"/>
    <row r="89" spans="5:6" s="6" customFormat="1"/>
    <row r="90" spans="5:6" s="6" customFormat="1"/>
    <row r="91" spans="5:6" s="6" customFormat="1"/>
    <row r="92" spans="5:6" s="6" customFormat="1"/>
    <row r="93" spans="5:6" s="6" customFormat="1"/>
    <row r="94" spans="5:6" s="6" customFormat="1"/>
    <row r="95" spans="5:6" s="6" customFormat="1"/>
    <row r="96" spans="5:6">
      <c r="E96">
        <v>1</v>
      </c>
      <c r="F96" t="s">
        <v>85</v>
      </c>
    </row>
    <row r="97" spans="5:6">
      <c r="E97">
        <v>2</v>
      </c>
      <c r="F97" t="s">
        <v>68</v>
      </c>
    </row>
    <row r="98" spans="5:6">
      <c r="E98">
        <v>3</v>
      </c>
      <c r="F98" t="s">
        <v>86</v>
      </c>
    </row>
  </sheetData>
  <sheetProtection selectLockedCells="1"/>
  <mergeCells count="2">
    <mergeCell ref="C1:F1"/>
    <mergeCell ref="A2:U3"/>
  </mergeCells>
  <conditionalFormatting sqref="E5:E13">
    <cfRule type="cellIs" dxfId="67" priority="1" operator="equal">
      <formula>"Not Applicable"</formula>
    </cfRule>
    <cfRule type="cellIs" dxfId="66" priority="2" operator="equal">
      <formula>"Not Started"</formula>
    </cfRule>
    <cfRule type="cellIs" dxfId="65" priority="3" operator="equal">
      <formula>"Low level of progress "</formula>
    </cfRule>
    <cfRule type="cellIs" dxfId="64" priority="4" operator="equal">
      <formula>"Significant Progress"</formula>
    </cfRule>
    <cfRule type="cellIs" dxfId="63" priority="5" operator="equal">
      <formula>"Area of Excellence"</formula>
    </cfRule>
  </conditionalFormatting>
  <pageMargins left="0.7" right="0.7" top="0.75" bottom="0.75" header="0.3" footer="0.3"/>
  <pageSetup paperSize="9" scale="4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98417AA-6AF1-4E1C-9639-C3219EBA2C0A}">
          <x14:formula1>
            <xm:f>'Data and Calculations'!$B$3:$B$7</xm:f>
          </x14:formula1>
          <xm:sqref>E8:E10 E5:E7 E11:E13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38C27-7FBE-4DDA-979A-92ED5A5EE995}">
  <sheetPr>
    <tabColor rgb="FF005EB9"/>
    <pageSetUpPr fitToPage="1"/>
  </sheetPr>
  <dimension ref="A1:BS742"/>
  <sheetViews>
    <sheetView topLeftCell="B1" zoomScale="70" zoomScaleNormal="70" workbookViewId="0">
      <selection activeCell="C10" sqref="C10"/>
    </sheetView>
  </sheetViews>
  <sheetFormatPr defaultColWidth="8.85546875" defaultRowHeight="14.45"/>
  <cols>
    <col min="1" max="1" width="20.7109375" hidden="1" customWidth="1"/>
    <col min="2" max="2" width="89.28515625" customWidth="1"/>
    <col min="3" max="3" width="164.28515625" customWidth="1"/>
    <col min="4" max="4" width="25.5703125" customWidth="1"/>
    <col min="5" max="5" width="28.42578125" customWidth="1"/>
    <col min="6" max="8" width="32.28515625" customWidth="1"/>
    <col min="9" max="9" width="37.7109375" customWidth="1"/>
    <col min="19" max="71" width="8.85546875" style="6"/>
  </cols>
  <sheetData>
    <row r="1" spans="1:71" ht="31.5" customHeight="1">
      <c r="A1" s="6"/>
      <c r="B1" s="225" t="s">
        <v>87</v>
      </c>
      <c r="C1" s="225"/>
      <c r="D1" s="169"/>
      <c r="E1" s="79"/>
      <c r="F1" s="79"/>
      <c r="G1" s="79"/>
      <c r="H1" s="79"/>
      <c r="I1" s="22"/>
      <c r="J1" s="6"/>
      <c r="K1" s="6"/>
      <c r="L1" s="6"/>
      <c r="M1" s="6"/>
      <c r="N1" s="6"/>
      <c r="O1" s="6"/>
      <c r="P1" s="6"/>
      <c r="Q1" s="6"/>
      <c r="R1" s="6"/>
    </row>
    <row r="2" spans="1:71">
      <c r="A2" s="223"/>
      <c r="B2" s="223"/>
      <c r="C2" s="223"/>
      <c r="D2" s="223"/>
      <c r="E2" s="223"/>
      <c r="F2" s="223"/>
      <c r="G2" s="223"/>
      <c r="H2" s="223"/>
      <c r="I2" s="223"/>
      <c r="J2" s="223"/>
      <c r="K2" s="223"/>
      <c r="L2" s="223"/>
      <c r="M2" s="223"/>
      <c r="N2" s="223"/>
      <c r="O2" s="223"/>
      <c r="P2" s="223"/>
      <c r="Q2" s="223"/>
      <c r="R2" s="223"/>
    </row>
    <row r="3" spans="1:71">
      <c r="A3" s="224"/>
      <c r="B3" s="223"/>
      <c r="C3" s="223"/>
      <c r="D3" s="223"/>
      <c r="E3" s="223"/>
      <c r="F3" s="223"/>
      <c r="G3" s="223"/>
      <c r="H3" s="223"/>
      <c r="I3" s="223"/>
      <c r="J3" s="224"/>
      <c r="K3" s="224"/>
      <c r="L3" s="224"/>
      <c r="M3" s="224"/>
      <c r="N3" s="224"/>
      <c r="O3" s="224"/>
      <c r="P3" s="224"/>
      <c r="Q3" s="224"/>
      <c r="R3" s="224"/>
    </row>
    <row r="4" spans="1:71">
      <c r="A4" s="6"/>
      <c r="B4" s="156" t="s">
        <v>14</v>
      </c>
      <c r="C4" s="156" t="s">
        <v>15</v>
      </c>
      <c r="D4" s="156" t="s">
        <v>16</v>
      </c>
      <c r="E4" s="156" t="s">
        <v>17</v>
      </c>
      <c r="F4" s="156" t="s">
        <v>18</v>
      </c>
      <c r="G4" s="156" t="s">
        <v>19</v>
      </c>
      <c r="H4" s="156" t="s">
        <v>20</v>
      </c>
      <c r="I4" s="156" t="s">
        <v>21</v>
      </c>
      <c r="J4" s="6"/>
      <c r="K4" s="6"/>
      <c r="L4" s="6"/>
      <c r="M4" s="6"/>
      <c r="N4" s="6"/>
      <c r="O4" s="6"/>
      <c r="P4" s="6"/>
      <c r="Q4" s="6"/>
      <c r="R4" s="6"/>
    </row>
    <row r="5" spans="1:71" ht="121.5" customHeight="1">
      <c r="A5" s="6" t="s">
        <v>22</v>
      </c>
      <c r="B5" s="187" t="s">
        <v>88</v>
      </c>
      <c r="C5" s="188" t="s">
        <v>89</v>
      </c>
      <c r="D5" s="137" t="s">
        <v>25</v>
      </c>
      <c r="E5" s="139"/>
      <c r="F5" s="139"/>
      <c r="G5" s="139"/>
      <c r="H5" s="139"/>
      <c r="I5" s="139"/>
      <c r="J5" s="6"/>
      <c r="K5" s="6"/>
      <c r="L5" s="6"/>
      <c r="M5" s="6"/>
      <c r="N5" s="6"/>
      <c r="O5" s="6"/>
      <c r="P5" s="6"/>
      <c r="Q5" s="6"/>
      <c r="R5" s="6"/>
    </row>
    <row r="6" spans="1:71" ht="176.45" customHeight="1">
      <c r="A6" s="6" t="s">
        <v>35</v>
      </c>
      <c r="B6" s="189" t="s">
        <v>90</v>
      </c>
      <c r="C6" s="192" t="s">
        <v>91</v>
      </c>
      <c r="D6" s="137" t="s">
        <v>25</v>
      </c>
      <c r="E6" s="145"/>
      <c r="F6" s="145"/>
      <c r="G6" s="145"/>
      <c r="H6" s="145"/>
      <c r="I6" s="145"/>
      <c r="J6" s="6"/>
      <c r="K6" s="6"/>
      <c r="L6" s="6"/>
      <c r="M6" s="6"/>
      <c r="N6" s="6"/>
      <c r="O6" s="6"/>
      <c r="P6" s="6"/>
      <c r="Q6" s="6"/>
      <c r="R6" s="6"/>
    </row>
    <row r="7" spans="1:71" ht="56.1" customHeight="1">
      <c r="A7" s="6" t="s">
        <v>22</v>
      </c>
      <c r="B7" s="190" t="s">
        <v>92</v>
      </c>
      <c r="C7" s="194" t="s">
        <v>93</v>
      </c>
      <c r="D7" s="137" t="s">
        <v>25</v>
      </c>
      <c r="E7" s="139"/>
      <c r="F7" s="139"/>
      <c r="G7" s="139"/>
      <c r="H7" s="139"/>
      <c r="I7" s="139"/>
      <c r="J7" s="6"/>
      <c r="K7" s="6"/>
      <c r="L7" s="6"/>
      <c r="M7" s="6"/>
      <c r="N7" s="6"/>
      <c r="O7" s="6"/>
      <c r="P7" s="6"/>
      <c r="Q7" s="6"/>
      <c r="R7" s="6"/>
    </row>
    <row r="8" spans="1:71" ht="62.25" customHeight="1">
      <c r="A8" s="6" t="s">
        <v>22</v>
      </c>
      <c r="B8" s="191" t="s">
        <v>94</v>
      </c>
      <c r="C8" s="195" t="s">
        <v>95</v>
      </c>
      <c r="D8" s="137" t="s">
        <v>25</v>
      </c>
      <c r="E8" s="145"/>
      <c r="F8" s="145"/>
      <c r="G8" s="145"/>
      <c r="H8" s="145"/>
      <c r="I8" s="145"/>
      <c r="J8" s="6"/>
      <c r="K8" s="6"/>
      <c r="L8" s="6"/>
      <c r="M8" s="6"/>
      <c r="N8" s="6"/>
      <c r="O8" s="6"/>
      <c r="P8" s="6"/>
      <c r="Q8" s="6"/>
      <c r="R8" s="6"/>
    </row>
    <row r="9" spans="1:71" ht="63.75" customHeight="1">
      <c r="A9" s="6" t="s">
        <v>22</v>
      </c>
      <c r="B9" s="190" t="s">
        <v>96</v>
      </c>
      <c r="C9" s="194" t="s">
        <v>97</v>
      </c>
      <c r="D9" s="137" t="s">
        <v>25</v>
      </c>
      <c r="E9" s="139"/>
      <c r="F9" s="139"/>
      <c r="G9" s="139"/>
      <c r="H9" s="139"/>
      <c r="I9" s="139"/>
      <c r="J9" s="6"/>
      <c r="K9" s="6"/>
      <c r="L9" s="6"/>
      <c r="M9" s="6"/>
      <c r="N9" s="6"/>
      <c r="O9" s="6"/>
      <c r="P9" s="6"/>
      <c r="Q9" s="6"/>
      <c r="R9" s="6"/>
    </row>
    <row r="10" spans="1:71" s="198" customFormat="1" ht="93" customHeight="1">
      <c r="A10" s="196" t="s">
        <v>22</v>
      </c>
      <c r="B10" s="189" t="s">
        <v>98</v>
      </c>
      <c r="C10" s="195" t="s">
        <v>99</v>
      </c>
      <c r="D10" s="137" t="s">
        <v>25</v>
      </c>
      <c r="E10" s="197"/>
      <c r="F10" s="197"/>
      <c r="G10" s="197"/>
      <c r="H10" s="197"/>
      <c r="I10" s="197"/>
      <c r="J10" s="196"/>
      <c r="K10" s="196"/>
      <c r="L10" s="196"/>
      <c r="M10" s="196"/>
      <c r="N10" s="196"/>
      <c r="O10" s="196"/>
      <c r="P10" s="196"/>
      <c r="Q10" s="196"/>
      <c r="R10" s="196"/>
      <c r="S10" s="196"/>
      <c r="T10" s="196"/>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row>
    <row r="11" spans="1:71" ht="140.44999999999999" customHeight="1">
      <c r="A11" s="6"/>
      <c r="B11" s="190" t="s">
        <v>100</v>
      </c>
      <c r="C11" s="193" t="s">
        <v>101</v>
      </c>
      <c r="D11" s="137" t="s">
        <v>25</v>
      </c>
      <c r="E11" s="139"/>
      <c r="F11" s="139"/>
      <c r="G11" s="139"/>
      <c r="H11" s="139"/>
      <c r="I11" s="139"/>
      <c r="J11" s="6"/>
      <c r="K11" s="6"/>
      <c r="L11" s="6"/>
      <c r="M11" s="6"/>
      <c r="N11" s="6"/>
      <c r="O11" s="6"/>
      <c r="P11" s="6"/>
      <c r="Q11" s="6"/>
      <c r="R11" s="6"/>
    </row>
    <row r="12" spans="1:71" ht="251.45" customHeight="1">
      <c r="A12" s="6"/>
      <c r="B12" s="203" t="s">
        <v>102</v>
      </c>
      <c r="C12" s="200" t="s">
        <v>103</v>
      </c>
      <c r="D12" s="137" t="s">
        <v>25</v>
      </c>
      <c r="E12" s="145"/>
      <c r="F12" s="145"/>
      <c r="G12" s="145"/>
      <c r="H12" s="145"/>
      <c r="I12" s="145"/>
      <c r="J12" s="6"/>
      <c r="K12" s="6"/>
      <c r="L12" s="6"/>
      <c r="M12" s="6"/>
      <c r="N12" s="6"/>
      <c r="O12" s="6"/>
      <c r="P12" s="6"/>
      <c r="Q12" s="6"/>
      <c r="R12" s="6"/>
    </row>
    <row r="13" spans="1:71" ht="144" customHeight="1">
      <c r="A13" s="6"/>
      <c r="B13" s="182" t="s">
        <v>104</v>
      </c>
      <c r="C13" s="193" t="s">
        <v>105</v>
      </c>
      <c r="D13" s="137" t="s">
        <v>25</v>
      </c>
      <c r="E13" s="139"/>
      <c r="F13" s="139"/>
      <c r="G13" s="139"/>
      <c r="H13" s="139"/>
      <c r="I13" s="139"/>
      <c r="J13" s="6"/>
      <c r="K13" s="6"/>
      <c r="L13" s="6"/>
      <c r="M13" s="6"/>
      <c r="N13" s="6"/>
      <c r="O13" s="6"/>
      <c r="P13" s="6"/>
      <c r="Q13" s="6"/>
      <c r="R13" s="6"/>
    </row>
    <row r="14" spans="1:71" ht="117" customHeight="1">
      <c r="A14" s="6" t="s">
        <v>22</v>
      </c>
      <c r="B14" s="191" t="s">
        <v>106</v>
      </c>
      <c r="C14" s="189" t="s">
        <v>107</v>
      </c>
      <c r="D14" s="137" t="s">
        <v>25</v>
      </c>
      <c r="E14" s="145"/>
      <c r="F14" s="145"/>
      <c r="G14" s="145"/>
      <c r="H14" s="145"/>
      <c r="I14" s="145"/>
      <c r="J14" s="6"/>
      <c r="K14" s="6"/>
      <c r="L14" s="6"/>
      <c r="M14" s="6"/>
      <c r="N14" s="6"/>
      <c r="O14" s="6"/>
      <c r="P14" s="6"/>
      <c r="Q14" s="6"/>
      <c r="R14" s="6"/>
    </row>
    <row r="15" spans="1:71" ht="33.75" hidden="1" customHeight="1">
      <c r="A15" s="6" t="s">
        <v>22</v>
      </c>
      <c r="B15" s="157"/>
      <c r="C15" s="99"/>
      <c r="D15" s="158" t="s">
        <v>44</v>
      </c>
      <c r="E15" s="29"/>
      <c r="F15" s="29"/>
      <c r="G15" s="29"/>
      <c r="H15" s="29"/>
      <c r="I15" s="29"/>
      <c r="J15" s="6"/>
      <c r="K15" s="6"/>
      <c r="L15" s="6"/>
      <c r="M15" s="6"/>
      <c r="N15" s="6"/>
      <c r="O15" s="6"/>
      <c r="P15" s="6"/>
      <c r="Q15" s="6"/>
      <c r="R15" s="6"/>
    </row>
    <row r="16" spans="1:71" s="6" customFormat="1">
      <c r="B16" s="177" t="s">
        <v>45</v>
      </c>
      <c r="C16" s="178"/>
      <c r="D16" s="176"/>
    </row>
    <row r="17" spans="2:3" s="6" customFormat="1">
      <c r="B17" s="84"/>
      <c r="C17" s="85"/>
    </row>
    <row r="18" spans="2:3" s="6" customFormat="1">
      <c r="B18" s="84"/>
      <c r="C18" s="85"/>
    </row>
    <row r="19" spans="2:3" s="6" customFormat="1">
      <c r="B19" s="84"/>
      <c r="C19" s="85"/>
    </row>
    <row r="20" spans="2:3" s="6" customFormat="1">
      <c r="B20" s="84"/>
      <c r="C20" s="85"/>
    </row>
    <row r="21" spans="2:3" s="6" customFormat="1">
      <c r="B21" s="84"/>
      <c r="C21" s="85"/>
    </row>
    <row r="22" spans="2:3" s="6" customFormat="1">
      <c r="B22" s="84"/>
      <c r="C22" s="85"/>
    </row>
    <row r="23" spans="2:3" s="6" customFormat="1">
      <c r="B23" s="84"/>
      <c r="C23" s="85"/>
    </row>
    <row r="24" spans="2:3" s="6" customFormat="1">
      <c r="B24" s="84"/>
      <c r="C24" s="85"/>
    </row>
    <row r="25" spans="2:3" s="6" customFormat="1">
      <c r="B25" s="84"/>
      <c r="C25" s="85"/>
    </row>
    <row r="26" spans="2:3" s="6" customFormat="1">
      <c r="B26" s="84"/>
      <c r="C26" s="85"/>
    </row>
    <row r="27" spans="2:3" s="6" customFormat="1">
      <c r="B27" s="84"/>
      <c r="C27" s="85"/>
    </row>
    <row r="28" spans="2:3" s="6" customFormat="1">
      <c r="B28" s="84"/>
      <c r="C28" s="85"/>
    </row>
    <row r="29" spans="2:3" s="6" customFormat="1">
      <c r="B29" s="84"/>
      <c r="C29" s="85"/>
    </row>
    <row r="30" spans="2:3" s="6" customFormat="1">
      <c r="B30" s="84"/>
      <c r="C30" s="85"/>
    </row>
    <row r="31" spans="2:3" s="6" customFormat="1">
      <c r="B31" s="84"/>
      <c r="C31" s="179"/>
    </row>
    <row r="32" spans="2:3" s="6" customFormat="1">
      <c r="B32" s="84"/>
      <c r="C32" s="85"/>
    </row>
    <row r="33" spans="2:3" s="6" customFormat="1">
      <c r="B33" s="88"/>
      <c r="C33" s="90"/>
    </row>
    <row r="34" spans="2:3" s="6" customFormat="1"/>
    <row r="35" spans="2:3" s="6" customFormat="1"/>
    <row r="36" spans="2:3" s="6" customFormat="1"/>
    <row r="37" spans="2:3" s="6" customFormat="1"/>
    <row r="38" spans="2:3" s="6" customFormat="1"/>
    <row r="39" spans="2:3" s="6" customFormat="1"/>
    <row r="40" spans="2:3" s="6" customFormat="1"/>
    <row r="41" spans="2:3" s="6" customFormat="1"/>
    <row r="42" spans="2:3" s="6" customFormat="1"/>
    <row r="43" spans="2:3" s="6" customFormat="1"/>
    <row r="44" spans="2:3" s="6" customFormat="1"/>
    <row r="45" spans="2:3" s="6" customFormat="1"/>
    <row r="46" spans="2:3" s="6" customFormat="1"/>
    <row r="47" spans="2:3" s="6" customFormat="1"/>
    <row r="48" spans="2:3" s="6" customFormat="1"/>
    <row r="49" s="6" customFormat="1"/>
    <row r="50" s="6" customFormat="1"/>
    <row r="51" s="6" customFormat="1"/>
    <row r="52" s="6" customFormat="1"/>
    <row r="53" s="6" customFormat="1"/>
    <row r="54" s="6" customFormat="1"/>
    <row r="55" s="6" customFormat="1"/>
    <row r="56" s="6" customFormat="1"/>
    <row r="57" s="6" customFormat="1"/>
    <row r="58" s="6" customFormat="1"/>
    <row r="59" s="6" customFormat="1"/>
    <row r="60" s="6" customFormat="1"/>
    <row r="61" s="6" customFormat="1"/>
    <row r="62" s="6" customFormat="1"/>
    <row r="63" s="6" customFormat="1"/>
    <row r="64" s="6" customFormat="1"/>
    <row r="65" s="6" customFormat="1"/>
    <row r="66" s="6" customFormat="1"/>
    <row r="67" s="6" customFormat="1"/>
    <row r="68" s="6" customFormat="1"/>
    <row r="69" s="6" customFormat="1"/>
    <row r="70" s="6" customFormat="1"/>
    <row r="71" s="6" customFormat="1"/>
    <row r="72" s="6" customFormat="1"/>
    <row r="73" s="6" customFormat="1"/>
    <row r="74" s="6" customFormat="1"/>
    <row r="75" s="6" customFormat="1"/>
    <row r="76" s="6" customFormat="1"/>
    <row r="77" s="6" customFormat="1"/>
    <row r="78" s="6" customFormat="1"/>
    <row r="79" s="6" customFormat="1"/>
    <row r="80" s="6" customFormat="1"/>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row r="186" s="6" customFormat="1"/>
    <row r="187" s="6" customFormat="1"/>
    <row r="188" s="6" customFormat="1"/>
    <row r="189" s="6" customFormat="1"/>
    <row r="190" s="6" customFormat="1"/>
    <row r="191" s="6" customFormat="1"/>
    <row r="192" s="6" customFormat="1"/>
    <row r="193" s="6" customFormat="1"/>
    <row r="194" s="6" customFormat="1"/>
    <row r="195" s="6" customFormat="1"/>
    <row r="196" s="6" customFormat="1"/>
    <row r="197" s="6" customFormat="1"/>
    <row r="198" s="6" customFormat="1"/>
    <row r="199" s="6" customFormat="1"/>
    <row r="200" s="6" customFormat="1"/>
    <row r="201" s="6" customFormat="1"/>
    <row r="202" s="6" customFormat="1"/>
    <row r="203" s="6" customFormat="1"/>
    <row r="204" s="6" customFormat="1"/>
    <row r="205" s="6" customFormat="1"/>
    <row r="206" s="6" customFormat="1"/>
    <row r="207" s="6" customFormat="1"/>
    <row r="208" s="6" customFormat="1"/>
    <row r="209" s="6" customFormat="1"/>
    <row r="210" s="6" customFormat="1"/>
    <row r="211" s="6" customFormat="1"/>
    <row r="212" s="6" customFormat="1"/>
    <row r="213" s="6" customFormat="1"/>
    <row r="214" s="6" customFormat="1"/>
    <row r="215" s="6" customFormat="1"/>
    <row r="216" s="6" customFormat="1"/>
    <row r="217" s="6" customFormat="1"/>
    <row r="218" s="6" customFormat="1"/>
    <row r="219" s="6" customFormat="1"/>
    <row r="220" s="6" customFormat="1"/>
    <row r="221" s="6" customFormat="1"/>
    <row r="222" s="6" customFormat="1"/>
    <row r="223" s="6" customFormat="1"/>
    <row r="224" s="6" customFormat="1"/>
    <row r="225" s="6" customFormat="1"/>
    <row r="226" s="6" customFormat="1"/>
    <row r="227" s="6" customFormat="1"/>
    <row r="228" s="6" customFormat="1"/>
    <row r="229" s="6" customFormat="1"/>
    <row r="230" s="6" customFormat="1"/>
    <row r="231" s="6" customFormat="1"/>
    <row r="232" s="6" customFormat="1"/>
    <row r="233" s="6" customFormat="1"/>
    <row r="234" s="6" customFormat="1"/>
    <row r="235" s="6" customFormat="1"/>
    <row r="236" s="6" customFormat="1"/>
    <row r="237" s="6" customFormat="1"/>
    <row r="238" s="6" customFormat="1"/>
    <row r="239" s="6" customFormat="1"/>
    <row r="240" s="6" customFormat="1"/>
    <row r="241" s="6" customFormat="1"/>
    <row r="242" s="6" customFormat="1"/>
    <row r="243" s="6" customFormat="1"/>
    <row r="244" s="6" customFormat="1"/>
    <row r="245" s="6" customFormat="1"/>
    <row r="246" s="6" customFormat="1"/>
    <row r="247" s="6" customFormat="1"/>
    <row r="248" s="6" customFormat="1"/>
    <row r="249" s="6" customFormat="1"/>
    <row r="250" s="6" customFormat="1"/>
    <row r="251" s="6" customFormat="1"/>
    <row r="252" s="6" customFormat="1"/>
    <row r="253" s="6" customFormat="1"/>
    <row r="254" s="6" customFormat="1"/>
    <row r="255" s="6" customFormat="1"/>
    <row r="256" s="6" customFormat="1"/>
    <row r="257" s="6" customFormat="1"/>
    <row r="258" s="6" customFormat="1"/>
    <row r="259" s="6" customFormat="1"/>
    <row r="260" s="6" customFormat="1"/>
    <row r="261" s="6" customFormat="1"/>
    <row r="262" s="6" customFormat="1"/>
    <row r="263" s="6" customFormat="1"/>
    <row r="264" s="6" customFormat="1"/>
    <row r="265" s="6" customFormat="1"/>
    <row r="266" s="6" customFormat="1"/>
    <row r="267" s="6" customFormat="1"/>
    <row r="268" s="6" customFormat="1"/>
    <row r="269" s="6" customFormat="1"/>
    <row r="270" s="6" customFormat="1"/>
    <row r="271" s="6" customFormat="1"/>
    <row r="272" s="6" customFormat="1"/>
    <row r="273" s="6" customFormat="1"/>
    <row r="274" s="6" customFormat="1"/>
    <row r="275" s="6" customFormat="1"/>
    <row r="276" s="6" customFormat="1"/>
    <row r="277" s="6" customFormat="1"/>
    <row r="278" s="6" customFormat="1"/>
    <row r="279" s="6" customFormat="1"/>
    <row r="280" s="6" customFormat="1"/>
    <row r="281" s="6" customFormat="1"/>
    <row r="282" s="6" customFormat="1"/>
    <row r="283" s="6" customFormat="1"/>
    <row r="284" s="6" customFormat="1"/>
    <row r="285" s="6" customFormat="1"/>
    <row r="286" s="6" customFormat="1"/>
    <row r="287" s="6" customFormat="1"/>
    <row r="288" s="6" customFormat="1"/>
    <row r="289" s="6" customFormat="1"/>
    <row r="290" s="6" customFormat="1"/>
    <row r="291" s="6" customFormat="1"/>
    <row r="292" s="6" customFormat="1"/>
    <row r="293" s="6" customFormat="1"/>
    <row r="294" s="6" customFormat="1"/>
    <row r="295" s="6" customFormat="1"/>
    <row r="296" s="6" customFormat="1"/>
    <row r="297" s="6" customFormat="1"/>
    <row r="298" s="6" customFormat="1"/>
    <row r="299" s="6" customFormat="1"/>
    <row r="300" s="6" customFormat="1"/>
    <row r="301" s="6" customFormat="1"/>
    <row r="302" s="6" customFormat="1"/>
    <row r="303" s="6" customFormat="1"/>
    <row r="304" s="6" customFormat="1"/>
    <row r="305" s="6" customFormat="1"/>
    <row r="306" s="6" customFormat="1"/>
    <row r="307" s="6" customFormat="1"/>
    <row r="308" s="6" customFormat="1"/>
    <row r="309" s="6" customFormat="1"/>
    <row r="310" s="6" customFormat="1"/>
    <row r="311" s="6" customFormat="1"/>
    <row r="312" s="6" customFormat="1"/>
    <row r="313" s="6" customFormat="1"/>
    <row r="314" s="6" customFormat="1"/>
    <row r="315" s="6" customFormat="1"/>
    <row r="316" s="6" customFormat="1"/>
    <row r="317" s="6" customFormat="1"/>
    <row r="318" s="6" customFormat="1"/>
    <row r="319" s="6" customFormat="1"/>
    <row r="320" s="6" customFormat="1"/>
    <row r="321" s="6" customFormat="1"/>
    <row r="322" s="6" customFormat="1"/>
    <row r="323" s="6" customFormat="1"/>
    <row r="324" s="6" customFormat="1"/>
    <row r="325" s="6" customFormat="1"/>
    <row r="326" s="6" customFormat="1"/>
    <row r="327" s="6" customFormat="1"/>
    <row r="328" s="6" customFormat="1"/>
    <row r="329" s="6" customFormat="1"/>
    <row r="330" s="6" customFormat="1"/>
    <row r="331" s="6" customFormat="1"/>
    <row r="332" s="6" customFormat="1"/>
    <row r="333" s="6" customFormat="1"/>
    <row r="334" s="6" customFormat="1"/>
    <row r="335" s="6" customFormat="1"/>
    <row r="336" s="6" customFormat="1"/>
    <row r="337" s="6" customFormat="1"/>
    <row r="338" s="6" customFormat="1"/>
    <row r="339" s="6" customFormat="1"/>
    <row r="340" s="6" customFormat="1"/>
    <row r="341" s="6" customFormat="1"/>
    <row r="342" s="6" customFormat="1"/>
    <row r="343" s="6" customFormat="1"/>
    <row r="344" s="6" customFormat="1"/>
    <row r="345" s="6" customFormat="1"/>
    <row r="346" s="6" customFormat="1"/>
    <row r="347" s="6" customFormat="1"/>
    <row r="348" s="6" customFormat="1"/>
    <row r="349" s="6" customFormat="1"/>
    <row r="350" s="6" customFormat="1"/>
    <row r="351" s="6" customFormat="1"/>
    <row r="352" s="6" customFormat="1"/>
    <row r="353" s="6" customFormat="1"/>
    <row r="354" s="6" customFormat="1"/>
    <row r="355" s="6" customFormat="1"/>
    <row r="356" s="6" customFormat="1"/>
    <row r="357" s="6" customFormat="1"/>
    <row r="358" s="6" customFormat="1"/>
    <row r="359" s="6" customFormat="1"/>
    <row r="360" s="6" customFormat="1"/>
    <row r="361" s="6" customFormat="1"/>
    <row r="362" s="6" customFormat="1"/>
    <row r="363" s="6" customFormat="1"/>
    <row r="364" s="6" customFormat="1"/>
    <row r="365" s="6" customFormat="1"/>
    <row r="366" s="6" customFormat="1"/>
    <row r="367" s="6" customFormat="1"/>
    <row r="368" s="6" customFormat="1"/>
    <row r="369" s="6" customFormat="1"/>
    <row r="370" s="6" customFormat="1"/>
    <row r="371" s="6" customFormat="1"/>
    <row r="372" s="6" customFormat="1"/>
    <row r="373" s="6" customFormat="1"/>
    <row r="374" s="6" customFormat="1"/>
    <row r="375" s="6" customFormat="1"/>
    <row r="376" s="6" customFormat="1"/>
    <row r="377" s="6" customFormat="1"/>
    <row r="378" s="6" customFormat="1"/>
    <row r="379" s="6" customFormat="1"/>
    <row r="380" s="6" customFormat="1"/>
    <row r="381" s="6" customFormat="1"/>
    <row r="382" s="6" customFormat="1"/>
    <row r="383" s="6" customFormat="1"/>
    <row r="384" s="6" customFormat="1"/>
    <row r="385" s="6" customFormat="1"/>
    <row r="386" s="6" customFormat="1"/>
    <row r="387" s="6" customFormat="1"/>
    <row r="388" s="6" customFormat="1"/>
    <row r="389" s="6" customFormat="1"/>
    <row r="390" s="6" customFormat="1"/>
    <row r="391" s="6" customFormat="1"/>
    <row r="392" s="6" customFormat="1"/>
    <row r="393" s="6" customFormat="1"/>
    <row r="394" s="6" customFormat="1"/>
    <row r="395" s="6" customFormat="1"/>
    <row r="396" s="6" customFormat="1"/>
    <row r="397" s="6" customFormat="1"/>
    <row r="398" s="6" customFormat="1"/>
    <row r="399" s="6" customFormat="1"/>
    <row r="400" s="6" customFormat="1"/>
    <row r="401" s="6" customFormat="1"/>
    <row r="402" s="6" customFormat="1"/>
    <row r="403" s="6" customFormat="1"/>
    <row r="404" s="6" customFormat="1"/>
    <row r="405" s="6" customFormat="1"/>
    <row r="406" s="6" customFormat="1"/>
    <row r="407" s="6" customFormat="1"/>
    <row r="408" s="6" customFormat="1"/>
    <row r="409" s="6" customFormat="1"/>
    <row r="410" s="6" customFormat="1"/>
    <row r="411" s="6" customFormat="1"/>
    <row r="412" s="6" customFormat="1"/>
    <row r="413" s="6" customFormat="1"/>
    <row r="414" s="6" customFormat="1"/>
    <row r="415" s="6" customFormat="1"/>
    <row r="416" s="6" customFormat="1"/>
    <row r="417" s="6" customFormat="1"/>
    <row r="418" s="6" customFormat="1"/>
    <row r="419" s="6" customFormat="1"/>
    <row r="420" s="6" customFormat="1"/>
    <row r="421" s="6" customFormat="1"/>
    <row r="422" s="6" customFormat="1"/>
    <row r="423" s="6" customFormat="1"/>
    <row r="424" s="6" customFormat="1"/>
    <row r="425" s="6" customFormat="1"/>
    <row r="426" s="6" customFormat="1"/>
    <row r="427" s="6" customFormat="1"/>
    <row r="428" s="6" customFormat="1"/>
    <row r="429" s="6" customFormat="1"/>
    <row r="430" s="6" customFormat="1"/>
    <row r="431" s="6" customFormat="1"/>
    <row r="432" s="6" customFormat="1"/>
    <row r="433" s="6" customFormat="1"/>
    <row r="434" s="6" customFormat="1"/>
    <row r="435" s="6" customFormat="1"/>
    <row r="436" s="6" customFormat="1"/>
    <row r="437" s="6" customFormat="1"/>
    <row r="438" s="6" customFormat="1"/>
    <row r="439" s="6" customFormat="1"/>
    <row r="440" s="6" customFormat="1"/>
    <row r="441" s="6" customFormat="1"/>
    <row r="442" s="6" customFormat="1"/>
    <row r="443" s="6" customFormat="1"/>
    <row r="444" s="6" customFormat="1"/>
    <row r="445" s="6" customFormat="1"/>
    <row r="446" s="6" customFormat="1"/>
    <row r="447" s="6" customFormat="1"/>
    <row r="448" s="6" customFormat="1"/>
    <row r="449" s="6" customFormat="1"/>
    <row r="450" s="6" customFormat="1"/>
    <row r="451" s="6" customFormat="1"/>
    <row r="452" s="6" customFormat="1"/>
    <row r="453" s="6" customFormat="1"/>
    <row r="454" s="6" customFormat="1"/>
    <row r="455" s="6" customFormat="1"/>
    <row r="456" s="6" customFormat="1"/>
    <row r="457" s="6" customFormat="1"/>
    <row r="458" s="6" customFormat="1"/>
    <row r="459" s="6" customFormat="1"/>
    <row r="460" s="6" customFormat="1"/>
    <row r="461" s="6" customFormat="1"/>
    <row r="462" s="6" customFormat="1"/>
    <row r="463" s="6" customFormat="1"/>
    <row r="464" s="6" customFormat="1"/>
    <row r="465" s="6" customFormat="1"/>
    <row r="466" s="6" customFormat="1"/>
    <row r="467" s="6" customFormat="1"/>
    <row r="468" s="6" customFormat="1"/>
    <row r="469" s="6" customFormat="1"/>
    <row r="470" s="6" customFormat="1"/>
    <row r="471" s="6" customFormat="1"/>
    <row r="472" s="6" customFormat="1"/>
    <row r="473" s="6" customFormat="1"/>
    <row r="474" s="6" customFormat="1"/>
    <row r="475" s="6" customFormat="1"/>
    <row r="476" s="6" customFormat="1"/>
    <row r="477" s="6" customFormat="1"/>
    <row r="478" s="6" customFormat="1"/>
    <row r="479" s="6" customFormat="1"/>
    <row r="480" s="6" customFormat="1"/>
    <row r="481" s="6" customFormat="1"/>
    <row r="482" s="6" customFormat="1"/>
    <row r="483" s="6" customFormat="1"/>
    <row r="484" s="6" customFormat="1"/>
    <row r="485" s="6" customFormat="1"/>
    <row r="486" s="6" customFormat="1"/>
    <row r="487" s="6" customFormat="1"/>
    <row r="488" s="6" customFormat="1"/>
    <row r="489" s="6" customFormat="1"/>
    <row r="490" s="6" customFormat="1"/>
    <row r="491" s="6" customFormat="1"/>
    <row r="492" s="6" customFormat="1"/>
    <row r="493" s="6" customFormat="1"/>
    <row r="494" s="6" customFormat="1"/>
    <row r="495" s="6" customFormat="1"/>
    <row r="496" s="6" customFormat="1"/>
    <row r="497" s="6" customFormat="1"/>
    <row r="498" s="6" customFormat="1"/>
    <row r="499" s="6" customFormat="1"/>
    <row r="500" s="6" customFormat="1"/>
    <row r="501" s="6" customFormat="1"/>
    <row r="502" s="6" customFormat="1"/>
    <row r="503" s="6" customFormat="1"/>
    <row r="504" s="6" customFormat="1"/>
    <row r="505" s="6" customFormat="1"/>
    <row r="506" s="6" customFormat="1"/>
    <row r="507" s="6" customFormat="1"/>
    <row r="508" s="6" customFormat="1"/>
    <row r="509" s="6" customFormat="1"/>
    <row r="510" s="6" customFormat="1"/>
    <row r="511" s="6" customFormat="1"/>
    <row r="512" s="6" customFormat="1"/>
    <row r="513" s="6" customFormat="1"/>
    <row r="514" s="6" customFormat="1"/>
    <row r="515" s="6" customFormat="1"/>
    <row r="516" s="6" customFormat="1"/>
    <row r="517" s="6" customFormat="1"/>
    <row r="518" s="6" customFormat="1"/>
    <row r="519" s="6" customFormat="1"/>
    <row r="520" s="6" customFormat="1"/>
    <row r="521" s="6" customFormat="1"/>
    <row r="522" s="6" customFormat="1"/>
    <row r="523" s="6" customFormat="1"/>
    <row r="524" s="6" customFormat="1"/>
    <row r="525" s="6" customFormat="1"/>
    <row r="526" s="6" customFormat="1"/>
    <row r="527" s="6" customFormat="1"/>
    <row r="528" s="6" customFormat="1"/>
    <row r="529" s="6" customFormat="1"/>
    <row r="530" s="6" customFormat="1"/>
    <row r="531" s="6" customFormat="1"/>
    <row r="532" s="6" customFormat="1"/>
    <row r="533" s="6" customFormat="1"/>
    <row r="534" s="6" customFormat="1"/>
    <row r="535" s="6" customFormat="1"/>
    <row r="536" s="6" customFormat="1"/>
    <row r="537" s="6" customFormat="1"/>
    <row r="538" s="6" customFormat="1"/>
    <row r="539" s="6" customFormat="1"/>
    <row r="540" s="6" customFormat="1"/>
    <row r="541" s="6" customFormat="1"/>
    <row r="542" s="6" customFormat="1"/>
    <row r="543" s="6" customFormat="1"/>
    <row r="544" s="6" customFormat="1"/>
    <row r="545" s="6" customFormat="1"/>
    <row r="546" s="6" customFormat="1"/>
    <row r="547" s="6" customFormat="1"/>
    <row r="548" s="6" customFormat="1"/>
    <row r="549" s="6" customFormat="1"/>
    <row r="550" s="6" customFormat="1"/>
    <row r="551" s="6" customFormat="1"/>
    <row r="552" s="6" customFormat="1"/>
    <row r="553" s="6" customFormat="1"/>
    <row r="554" s="6" customFormat="1"/>
    <row r="555" s="6" customFormat="1"/>
    <row r="556" s="6" customFormat="1"/>
    <row r="557" s="6" customFormat="1"/>
    <row r="558" s="6" customFormat="1"/>
    <row r="559" s="6" customFormat="1"/>
    <row r="560" s="6" customFormat="1"/>
    <row r="561" s="6" customFormat="1"/>
    <row r="562" s="6" customFormat="1"/>
    <row r="563" s="6" customFormat="1"/>
    <row r="564" s="6" customFormat="1"/>
    <row r="565" s="6" customFormat="1"/>
    <row r="566" s="6" customFormat="1"/>
    <row r="567" s="6" customFormat="1"/>
    <row r="568" s="6" customFormat="1"/>
    <row r="569" s="6" customFormat="1"/>
    <row r="570" s="6" customFormat="1"/>
    <row r="571" s="6" customFormat="1"/>
    <row r="572" s="6" customFormat="1"/>
    <row r="573" s="6" customFormat="1"/>
    <row r="574" s="6" customFormat="1"/>
    <row r="575" s="6" customFormat="1"/>
    <row r="576" s="6" customFormat="1"/>
    <row r="577" s="6" customFormat="1"/>
    <row r="578" s="6" customFormat="1"/>
    <row r="579" s="6" customFormat="1"/>
    <row r="580" s="6" customFormat="1"/>
    <row r="581" s="6" customFormat="1"/>
    <row r="582" s="6" customFormat="1"/>
    <row r="583" s="6" customFormat="1"/>
    <row r="584" s="6" customFormat="1"/>
    <row r="585" s="6" customFormat="1"/>
    <row r="586" s="6" customFormat="1"/>
    <row r="587" s="6" customFormat="1"/>
    <row r="588" s="6" customFormat="1"/>
    <row r="589" s="6" customFormat="1"/>
    <row r="590" s="6" customFormat="1"/>
    <row r="591" s="6" customFormat="1"/>
    <row r="592" s="6" customFormat="1"/>
    <row r="593" s="6" customFormat="1"/>
    <row r="594" s="6" customFormat="1"/>
    <row r="595" s="6" customFormat="1"/>
    <row r="596" s="6" customFormat="1"/>
    <row r="597" s="6" customFormat="1"/>
    <row r="598" s="6" customFormat="1"/>
    <row r="599" s="6" customFormat="1"/>
    <row r="600" s="6" customFormat="1"/>
    <row r="601" s="6" customFormat="1"/>
    <row r="602" s="6" customFormat="1"/>
    <row r="603" s="6" customFormat="1"/>
    <row r="604" s="6" customFormat="1"/>
    <row r="605" s="6" customFormat="1"/>
    <row r="606" s="6" customFormat="1"/>
    <row r="607" s="6" customFormat="1"/>
    <row r="608" s="6" customFormat="1"/>
    <row r="609" s="6" customFormat="1"/>
    <row r="610" s="6" customFormat="1"/>
    <row r="611" s="6" customFormat="1"/>
    <row r="612" s="6" customFormat="1"/>
    <row r="613" s="6" customFormat="1"/>
    <row r="614" s="6" customFormat="1"/>
    <row r="615" s="6" customFormat="1"/>
    <row r="616" s="6" customFormat="1"/>
    <row r="617" s="6" customFormat="1"/>
    <row r="618" s="6" customFormat="1"/>
    <row r="619" s="6" customFormat="1"/>
    <row r="620" s="6" customFormat="1"/>
    <row r="621" s="6" customFormat="1"/>
    <row r="622" s="6" customFormat="1"/>
    <row r="623" s="6" customFormat="1"/>
    <row r="624" s="6" customFormat="1"/>
    <row r="625" s="6" customFormat="1"/>
    <row r="626" s="6" customFormat="1"/>
    <row r="627" s="6" customFormat="1"/>
    <row r="628" s="6" customFormat="1"/>
    <row r="629" s="6" customFormat="1"/>
    <row r="630" s="6" customFormat="1"/>
    <row r="631" s="6" customFormat="1"/>
    <row r="632" s="6" customFormat="1"/>
    <row r="633" s="6" customFormat="1"/>
    <row r="634" s="6" customFormat="1"/>
    <row r="635" s="6" customFormat="1"/>
    <row r="636" s="6" customFormat="1"/>
    <row r="637" s="6" customFormat="1"/>
    <row r="638" s="6" customFormat="1"/>
    <row r="639" s="6" customFormat="1"/>
    <row r="640" s="6" customFormat="1"/>
    <row r="641" s="6" customFormat="1"/>
    <row r="642" s="6" customFormat="1"/>
    <row r="643" s="6" customFormat="1"/>
    <row r="644" s="6" customFormat="1"/>
    <row r="645" s="6" customFormat="1"/>
    <row r="646" s="6" customFormat="1"/>
    <row r="647" s="6" customFormat="1"/>
    <row r="648" s="6" customFormat="1"/>
    <row r="649" s="6" customFormat="1"/>
    <row r="650" s="6" customFormat="1"/>
    <row r="651" s="6" customFormat="1"/>
    <row r="652" s="6" customFormat="1"/>
    <row r="653" s="6" customFormat="1"/>
    <row r="654" s="6" customFormat="1"/>
    <row r="655" s="6" customFormat="1"/>
    <row r="656" s="6" customFormat="1"/>
    <row r="657" s="6" customFormat="1"/>
    <row r="658" s="6" customFormat="1"/>
    <row r="659" s="6" customFormat="1"/>
    <row r="660" s="6" customFormat="1"/>
    <row r="661" s="6" customFormat="1"/>
    <row r="662" s="6" customFormat="1"/>
    <row r="663" s="6" customFormat="1"/>
    <row r="664" s="6" customFormat="1"/>
    <row r="665" s="6" customFormat="1"/>
    <row r="666" s="6" customFormat="1"/>
    <row r="667" s="6" customFormat="1"/>
    <row r="668" s="6" customFormat="1"/>
    <row r="669" s="6" customFormat="1"/>
    <row r="670" s="6" customFormat="1"/>
    <row r="671" s="6" customFormat="1"/>
    <row r="672" s="6" customFormat="1"/>
    <row r="673" s="6" customFormat="1"/>
    <row r="674" s="6" customFormat="1"/>
    <row r="675" s="6" customFormat="1"/>
    <row r="676" s="6" customFormat="1"/>
    <row r="677" s="6" customFormat="1"/>
    <row r="678" s="6" customFormat="1"/>
    <row r="679" s="6" customFormat="1"/>
    <row r="680" s="6" customFormat="1"/>
    <row r="681" s="6" customFormat="1"/>
    <row r="682" s="6" customFormat="1"/>
    <row r="683" s="6" customFormat="1"/>
    <row r="684" s="6" customFormat="1"/>
    <row r="685" s="6" customFormat="1"/>
    <row r="686" s="6" customFormat="1"/>
    <row r="687" s="6" customFormat="1"/>
    <row r="688" s="6" customFormat="1"/>
    <row r="689" s="6" customFormat="1"/>
    <row r="690" s="6" customFormat="1"/>
    <row r="691" s="6" customFormat="1"/>
    <row r="692" s="6" customFormat="1"/>
    <row r="693" s="6" customFormat="1"/>
    <row r="694" s="6" customFormat="1"/>
    <row r="695" s="6" customFormat="1"/>
    <row r="696" s="6" customFormat="1"/>
    <row r="697" s="6" customFormat="1"/>
    <row r="698" s="6" customFormat="1"/>
    <row r="699" s="6" customFormat="1"/>
    <row r="700" s="6" customFormat="1"/>
    <row r="701" s="6" customFormat="1"/>
    <row r="702" s="6" customFormat="1"/>
    <row r="703" s="6" customFormat="1"/>
    <row r="704" s="6" customFormat="1"/>
    <row r="705" s="6" customFormat="1"/>
    <row r="706" s="6" customFormat="1"/>
    <row r="707" s="6" customFormat="1"/>
    <row r="708" s="6" customFormat="1"/>
    <row r="709" s="6" customFormat="1"/>
    <row r="710" s="6" customFormat="1"/>
    <row r="711" s="6" customFormat="1"/>
    <row r="712" s="6" customFormat="1"/>
    <row r="713" s="6" customFormat="1"/>
    <row r="714" s="6" customFormat="1"/>
    <row r="715" s="6" customFormat="1"/>
    <row r="716" s="6" customFormat="1"/>
    <row r="717" s="6" customFormat="1"/>
    <row r="718" s="6" customFormat="1"/>
    <row r="719" s="6" customFormat="1"/>
    <row r="720" s="6" customFormat="1"/>
    <row r="721" spans="2:11" s="6" customFormat="1"/>
    <row r="722" spans="2:11" s="6" customFormat="1"/>
    <row r="723" spans="2:11" s="6" customFormat="1"/>
    <row r="724" spans="2:11" s="6" customFormat="1"/>
    <row r="725" spans="2:11" s="6" customFormat="1"/>
    <row r="726" spans="2:11" s="6" customFormat="1"/>
    <row r="727" spans="2:11" s="6" customFormat="1"/>
    <row r="728" spans="2:11" s="6" customFormat="1"/>
    <row r="729" spans="2:11" s="6" customFormat="1"/>
    <row r="730" spans="2:11" s="6" customFormat="1">
      <c r="J730"/>
      <c r="K730"/>
    </row>
    <row r="731" spans="2:11" s="6" customFormat="1">
      <c r="J731"/>
      <c r="K731"/>
    </row>
    <row r="732" spans="2:11">
      <c r="B732" s="6"/>
      <c r="C732" s="6"/>
      <c r="D732" s="6"/>
      <c r="E732" s="6"/>
      <c r="F732" s="6"/>
      <c r="G732" s="6"/>
      <c r="H732" s="6"/>
      <c r="I732" s="6"/>
    </row>
    <row r="733" spans="2:11">
      <c r="B733" s="6"/>
      <c r="C733" s="6"/>
      <c r="D733" s="6"/>
      <c r="E733" s="6"/>
      <c r="F733" s="6"/>
      <c r="G733" s="6"/>
      <c r="H733" s="6"/>
      <c r="I733" s="6"/>
    </row>
    <row r="734" spans="2:11">
      <c r="B734" s="6"/>
      <c r="C734" s="6"/>
      <c r="D734" s="6"/>
      <c r="E734" s="6"/>
      <c r="F734" s="6"/>
      <c r="G734" s="6"/>
      <c r="H734" s="6"/>
      <c r="I734" s="6"/>
    </row>
    <row r="735" spans="2:11">
      <c r="B735" s="6"/>
      <c r="C735" s="6"/>
      <c r="D735" s="6"/>
      <c r="E735" s="6"/>
      <c r="F735" s="6"/>
      <c r="G735" s="6"/>
      <c r="H735" s="6"/>
      <c r="I735" s="6"/>
    </row>
    <row r="736" spans="2:11">
      <c r="B736" s="6"/>
      <c r="C736" s="6"/>
      <c r="D736" s="6"/>
      <c r="E736" s="6"/>
      <c r="F736" s="6"/>
      <c r="G736" s="6"/>
      <c r="H736" s="6"/>
      <c r="I736" s="6"/>
    </row>
    <row r="737" spans="2:9">
      <c r="B737" s="6"/>
      <c r="C737" s="6"/>
      <c r="D737" s="6"/>
      <c r="E737" s="6"/>
      <c r="F737" s="6"/>
      <c r="G737" s="6"/>
      <c r="H737" s="6"/>
      <c r="I737" s="6"/>
    </row>
    <row r="738" spans="2:9">
      <c r="B738" s="6"/>
      <c r="C738" s="6"/>
      <c r="D738" s="6"/>
      <c r="E738" s="6"/>
      <c r="F738" s="6"/>
      <c r="G738" s="6"/>
      <c r="H738" s="6"/>
      <c r="I738" s="6"/>
    </row>
    <row r="739" spans="2:9">
      <c r="B739" s="6"/>
      <c r="C739" s="6"/>
      <c r="D739" s="6"/>
      <c r="E739" s="6"/>
      <c r="F739" s="6"/>
      <c r="G739" s="6"/>
      <c r="H739" s="6"/>
      <c r="I739" s="6"/>
    </row>
    <row r="740" spans="2:9">
      <c r="B740" s="6"/>
      <c r="C740" s="6"/>
      <c r="D740" s="6"/>
      <c r="E740" s="6"/>
      <c r="F740" s="6"/>
      <c r="G740" s="6"/>
      <c r="H740" s="6"/>
      <c r="I740" s="6"/>
    </row>
    <row r="741" spans="2:9">
      <c r="B741" s="6"/>
      <c r="C741" s="6"/>
      <c r="D741" s="6"/>
      <c r="E741" s="6"/>
      <c r="F741" s="6"/>
      <c r="G741" s="6"/>
      <c r="H741" s="6"/>
      <c r="I741" s="6"/>
    </row>
    <row r="742" spans="2:9">
      <c r="B742" s="6"/>
      <c r="C742" s="6"/>
      <c r="D742" s="6"/>
      <c r="E742" s="6"/>
      <c r="F742" s="6"/>
      <c r="G742" s="6"/>
      <c r="H742" s="6"/>
      <c r="I742" s="6"/>
    </row>
  </sheetData>
  <sheetProtection selectLockedCells="1"/>
  <mergeCells count="2">
    <mergeCell ref="A2:R3"/>
    <mergeCell ref="B1:C1"/>
  </mergeCells>
  <conditionalFormatting sqref="D5:D15">
    <cfRule type="cellIs" dxfId="62" priority="1" operator="equal">
      <formula>"Not Applicable"</formula>
    </cfRule>
    <cfRule type="cellIs" dxfId="61" priority="2" operator="equal">
      <formula>"Not Started"</formula>
    </cfRule>
    <cfRule type="cellIs" dxfId="60" priority="3" operator="equal">
      <formula>"Low level of progress "</formula>
    </cfRule>
    <cfRule type="cellIs" dxfId="59" priority="4" operator="equal">
      <formula>"Significant Progress"</formula>
    </cfRule>
    <cfRule type="cellIs" dxfId="58" priority="5" operator="equal">
      <formula>"Area of Excellence"</formula>
    </cfRule>
  </conditionalFormatting>
  <pageMargins left="0.7" right="0.7" top="0.75" bottom="0.75" header="0.3" footer="0.3"/>
  <pageSetup paperSize="9" scale="33" fitToWidth="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88C1988-6134-417E-9470-5BE5744D88D1}">
          <x14:formula1>
            <xm:f>'Data and Calculations'!$B$3:$B$7</xm:f>
          </x14:formula1>
          <xm:sqref>D5:D15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CD192"/>
  <sheetViews>
    <sheetView topLeftCell="B1" zoomScale="70" zoomScaleNormal="70" workbookViewId="0">
      <selection activeCell="B11" sqref="B11"/>
    </sheetView>
  </sheetViews>
  <sheetFormatPr defaultColWidth="9.140625" defaultRowHeight="14.1"/>
  <cols>
    <col min="1" max="1" width="17.7109375" style="2" hidden="1" customWidth="1"/>
    <col min="2" max="2" width="65.5703125" style="2" customWidth="1"/>
    <col min="3" max="3" width="167.28515625" style="2" customWidth="1"/>
    <col min="4" max="4" width="23.7109375" style="2" customWidth="1"/>
    <col min="5" max="5" width="35.140625" style="2" customWidth="1"/>
    <col min="6" max="8" width="39.28515625" style="2" customWidth="1"/>
    <col min="9" max="9" width="49" style="17" customWidth="1"/>
    <col min="10" max="10" width="0.140625" style="17" customWidth="1"/>
    <col min="11" max="35" width="9.140625" style="17"/>
    <col min="36" max="36" width="9.140625" style="25"/>
    <col min="37" max="82" width="9.140625" style="5"/>
    <col min="83" max="16384" width="9.140625" style="2"/>
  </cols>
  <sheetData>
    <row r="1" spans="1:82" ht="31.5" customHeight="1">
      <c r="A1" s="4"/>
      <c r="B1" s="230" t="s">
        <v>108</v>
      </c>
      <c r="C1" s="230"/>
      <c r="D1" s="170"/>
      <c r="E1" s="79"/>
      <c r="F1" s="79"/>
      <c r="G1" s="79"/>
      <c r="H1" s="79"/>
      <c r="I1" s="23"/>
      <c r="J1" s="5"/>
      <c r="K1" s="5"/>
      <c r="L1" s="5"/>
      <c r="M1" s="5"/>
      <c r="N1" s="5"/>
      <c r="O1" s="5"/>
      <c r="P1" s="5"/>
      <c r="Q1" s="5"/>
      <c r="R1" s="5"/>
      <c r="S1" s="5"/>
      <c r="T1" s="5"/>
      <c r="U1" s="5"/>
      <c r="V1" s="5"/>
      <c r="W1" s="5"/>
      <c r="X1" s="5"/>
      <c r="Y1" s="5"/>
      <c r="Z1" s="5"/>
      <c r="AA1" s="5"/>
      <c r="AB1" s="5"/>
      <c r="AC1" s="5"/>
      <c r="AD1" s="5"/>
      <c r="AE1" s="5"/>
      <c r="AF1" s="5"/>
      <c r="AG1" s="5"/>
      <c r="AH1" s="5"/>
      <c r="AI1" s="5"/>
      <c r="AJ1" s="5"/>
    </row>
    <row r="2" spans="1:82">
      <c r="A2" s="228"/>
      <c r="B2" s="229"/>
      <c r="C2" s="229"/>
      <c r="D2" s="229"/>
      <c r="E2" s="229"/>
      <c r="F2" s="229"/>
      <c r="G2" s="229"/>
      <c r="H2" s="229"/>
      <c r="I2" s="229"/>
      <c r="J2" s="5"/>
      <c r="K2" s="5"/>
      <c r="L2" s="5"/>
      <c r="M2" s="5"/>
      <c r="N2" s="5"/>
      <c r="O2" s="5"/>
      <c r="P2" s="5"/>
      <c r="Q2" s="5"/>
      <c r="R2" s="5"/>
      <c r="S2" s="5"/>
      <c r="T2" s="5"/>
      <c r="U2" s="5"/>
      <c r="V2" s="5"/>
      <c r="W2" s="5"/>
      <c r="X2" s="5"/>
      <c r="Y2" s="5"/>
      <c r="Z2" s="5"/>
      <c r="AA2" s="5"/>
      <c r="AB2" s="5"/>
      <c r="AC2" s="5"/>
      <c r="AD2" s="5"/>
      <c r="AE2" s="5"/>
      <c r="AF2" s="5"/>
      <c r="AG2" s="5"/>
      <c r="AH2" s="5"/>
      <c r="AI2" s="5"/>
      <c r="AJ2" s="5"/>
    </row>
    <row r="3" spans="1:82">
      <c r="A3" s="42"/>
      <c r="B3" s="42"/>
      <c r="C3" s="42"/>
      <c r="D3" s="42"/>
      <c r="E3" s="42"/>
      <c r="F3" s="42"/>
      <c r="G3" s="42"/>
      <c r="H3" s="42"/>
      <c r="I3" s="42"/>
      <c r="J3" s="5"/>
      <c r="K3" s="5"/>
      <c r="L3" s="5"/>
      <c r="M3" s="5"/>
      <c r="N3" s="5"/>
      <c r="O3" s="5"/>
      <c r="P3" s="5"/>
      <c r="Q3" s="5"/>
      <c r="R3" s="5"/>
      <c r="S3" s="5"/>
      <c r="T3" s="5"/>
      <c r="U3" s="5"/>
      <c r="V3" s="5"/>
      <c r="W3" s="5"/>
      <c r="X3" s="5"/>
      <c r="Y3" s="5"/>
      <c r="Z3" s="5"/>
      <c r="AA3" s="5"/>
      <c r="AB3" s="5"/>
      <c r="AC3" s="5"/>
      <c r="AD3" s="5"/>
      <c r="AE3" s="5"/>
      <c r="AF3" s="5"/>
      <c r="AG3" s="5"/>
      <c r="AH3" s="5"/>
      <c r="AI3" s="5"/>
      <c r="AJ3" s="5"/>
    </row>
    <row r="4" spans="1:82" s="3" customFormat="1" ht="14.45">
      <c r="A4" s="7"/>
      <c r="B4" s="156" t="s">
        <v>14</v>
      </c>
      <c r="C4" s="156" t="s">
        <v>15</v>
      </c>
      <c r="D4" s="156" t="s">
        <v>16</v>
      </c>
      <c r="E4" s="156" t="s">
        <v>17</v>
      </c>
      <c r="F4" s="156" t="s">
        <v>18</v>
      </c>
      <c r="G4" s="156" t="s">
        <v>19</v>
      </c>
      <c r="H4" s="156" t="s">
        <v>20</v>
      </c>
      <c r="I4" s="156" t="s">
        <v>21</v>
      </c>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row>
    <row r="5" spans="1:82" ht="282.95" customHeight="1">
      <c r="A5" s="100" t="s">
        <v>109</v>
      </c>
      <c r="B5" s="184" t="s">
        <v>110</v>
      </c>
      <c r="C5" s="149" t="s">
        <v>111</v>
      </c>
      <c r="D5" s="137" t="s">
        <v>25</v>
      </c>
      <c r="E5" s="160"/>
      <c r="F5" s="160"/>
      <c r="G5" s="160"/>
      <c r="H5" s="160"/>
      <c r="I5" s="160"/>
      <c r="J5" s="5"/>
      <c r="K5" s="5"/>
      <c r="L5" s="5"/>
      <c r="M5" s="5"/>
      <c r="N5" s="5"/>
      <c r="O5" s="5"/>
      <c r="P5" s="5"/>
      <c r="Q5" s="5"/>
      <c r="R5" s="5"/>
      <c r="S5" s="5"/>
      <c r="T5" s="5"/>
      <c r="U5" s="5"/>
      <c r="V5" s="5"/>
      <c r="W5" s="5"/>
      <c r="X5" s="5"/>
      <c r="Y5" s="5"/>
      <c r="Z5" s="5"/>
      <c r="AA5" s="5"/>
      <c r="AB5" s="5"/>
      <c r="AC5" s="5"/>
      <c r="AD5" s="5"/>
      <c r="AE5" s="5"/>
      <c r="AF5" s="5"/>
      <c r="AG5" s="5"/>
      <c r="AH5" s="5"/>
      <c r="AI5" s="5"/>
      <c r="AJ5" s="5"/>
    </row>
    <row r="6" spans="1:82" ht="132.6" customHeight="1">
      <c r="A6" s="100" t="s">
        <v>109</v>
      </c>
      <c r="B6" s="186" t="s">
        <v>112</v>
      </c>
      <c r="C6" s="188" t="s">
        <v>113</v>
      </c>
      <c r="D6" s="137" t="s">
        <v>25</v>
      </c>
      <c r="E6" s="161"/>
      <c r="F6" s="161"/>
      <c r="G6" s="161"/>
      <c r="H6" s="161"/>
      <c r="I6" s="161"/>
      <c r="J6" s="5"/>
      <c r="K6" s="5"/>
      <c r="L6" s="5"/>
      <c r="M6" s="5"/>
      <c r="N6" s="5"/>
      <c r="O6" s="5"/>
      <c r="P6" s="5"/>
      <c r="Q6" s="5"/>
      <c r="R6" s="5"/>
      <c r="S6" s="5"/>
      <c r="T6" s="5"/>
      <c r="U6" s="5"/>
      <c r="V6" s="5"/>
      <c r="W6" s="5"/>
      <c r="X6" s="5"/>
      <c r="Y6" s="5"/>
      <c r="Z6" s="5"/>
      <c r="AA6" s="5"/>
      <c r="AB6" s="5"/>
      <c r="AC6" s="5"/>
      <c r="AD6" s="5"/>
      <c r="AE6" s="5"/>
      <c r="AF6" s="5"/>
      <c r="AG6" s="5"/>
      <c r="AH6" s="5"/>
      <c r="AI6" s="5"/>
      <c r="AJ6" s="5"/>
    </row>
    <row r="7" spans="1:82" ht="83.1" customHeight="1">
      <c r="A7" s="100" t="s">
        <v>109</v>
      </c>
      <c r="B7" s="184" t="s">
        <v>114</v>
      </c>
      <c r="C7" s="200" t="s">
        <v>115</v>
      </c>
      <c r="D7" s="137" t="s">
        <v>25</v>
      </c>
      <c r="E7" s="160"/>
      <c r="F7" s="160"/>
      <c r="G7" s="160"/>
      <c r="H7" s="160"/>
      <c r="I7" s="160"/>
      <c r="J7" s="5"/>
      <c r="K7" s="5"/>
      <c r="L7" s="5"/>
      <c r="M7" s="5"/>
      <c r="N7" s="5"/>
      <c r="O7" s="5"/>
      <c r="P7" s="5"/>
      <c r="Q7" s="5"/>
      <c r="R7" s="5"/>
      <c r="S7" s="5"/>
      <c r="T7" s="5"/>
      <c r="U7" s="5"/>
      <c r="V7" s="5"/>
      <c r="W7" s="5"/>
      <c r="X7" s="5"/>
      <c r="Y7" s="5"/>
      <c r="Z7" s="5"/>
      <c r="AA7" s="5"/>
      <c r="AB7" s="5"/>
      <c r="AC7" s="5"/>
      <c r="AD7" s="5"/>
      <c r="AE7" s="5"/>
      <c r="AF7" s="5"/>
      <c r="AG7" s="5"/>
      <c r="AH7" s="5"/>
      <c r="AI7" s="5"/>
      <c r="AJ7" s="5"/>
    </row>
    <row r="8" spans="1:82" ht="129" customHeight="1">
      <c r="A8" s="100"/>
      <c r="B8" s="182" t="s">
        <v>116</v>
      </c>
      <c r="C8" s="148" t="s">
        <v>117</v>
      </c>
      <c r="D8" s="137" t="s">
        <v>25</v>
      </c>
      <c r="E8" s="207"/>
      <c r="F8" s="207"/>
      <c r="G8" s="207"/>
      <c r="H8" s="207"/>
      <c r="I8" s="207"/>
      <c r="J8" s="5"/>
      <c r="K8" s="5"/>
      <c r="L8" s="5"/>
      <c r="M8" s="5"/>
      <c r="N8" s="5"/>
      <c r="O8" s="5"/>
      <c r="P8" s="5"/>
      <c r="Q8" s="5"/>
      <c r="R8" s="5"/>
      <c r="S8" s="5"/>
      <c r="T8" s="5"/>
      <c r="U8" s="5"/>
      <c r="V8" s="5"/>
      <c r="W8" s="5"/>
      <c r="X8" s="5"/>
      <c r="Y8" s="5"/>
      <c r="Z8" s="5"/>
      <c r="AA8" s="5"/>
      <c r="AB8" s="5"/>
      <c r="AC8" s="5"/>
      <c r="AD8" s="5"/>
      <c r="AE8" s="5"/>
      <c r="AF8" s="5"/>
      <c r="AG8" s="5"/>
      <c r="AH8" s="5"/>
      <c r="AI8" s="5"/>
      <c r="AJ8" s="5"/>
    </row>
    <row r="9" spans="1:82" ht="88.5" customHeight="1">
      <c r="A9" s="100" t="s">
        <v>109</v>
      </c>
      <c r="B9" s="184" t="s">
        <v>118</v>
      </c>
      <c r="C9" s="149" t="s">
        <v>119</v>
      </c>
      <c r="D9" s="137" t="s">
        <v>25</v>
      </c>
      <c r="E9" s="206"/>
      <c r="F9" s="206"/>
      <c r="G9" s="206"/>
      <c r="H9" s="206"/>
      <c r="I9" s="206"/>
      <c r="J9" s="5"/>
      <c r="K9" s="5"/>
      <c r="L9" s="5"/>
      <c r="M9" s="5"/>
      <c r="N9" s="5"/>
      <c r="O9" s="5"/>
      <c r="P9" s="5"/>
      <c r="Q9" s="5"/>
      <c r="R9" s="5"/>
      <c r="S9" s="5"/>
      <c r="T9" s="5"/>
      <c r="U9" s="5"/>
      <c r="V9" s="5"/>
      <c r="W9" s="5"/>
      <c r="X9" s="5"/>
      <c r="Y9" s="5"/>
      <c r="Z9" s="5"/>
      <c r="AA9" s="5"/>
      <c r="AB9" s="5"/>
      <c r="AC9" s="5"/>
      <c r="AD9" s="5"/>
      <c r="AE9" s="5"/>
      <c r="AF9" s="5"/>
      <c r="AG9" s="5"/>
      <c r="AH9" s="5"/>
      <c r="AI9" s="5"/>
      <c r="AJ9" s="5"/>
    </row>
    <row r="10" spans="1:82" s="5" customFormat="1" ht="52.5" hidden="1" customHeight="1">
      <c r="A10" s="6"/>
      <c r="B10" s="199" t="s">
        <v>42</v>
      </c>
      <c r="C10" s="199" t="s">
        <v>15</v>
      </c>
      <c r="D10" s="152" t="s">
        <v>43</v>
      </c>
      <c r="E10" s="135" t="s">
        <v>17</v>
      </c>
      <c r="F10" s="135" t="s">
        <v>18</v>
      </c>
      <c r="G10" s="135" t="s">
        <v>19</v>
      </c>
      <c r="H10" s="135" t="s">
        <v>20</v>
      </c>
      <c r="I10" s="135" t="s">
        <v>21</v>
      </c>
      <c r="J10" s="24"/>
      <c r="K10" s="24"/>
      <c r="L10" s="24"/>
    </row>
    <row r="11" spans="1:82" s="5" customFormat="1" ht="185.1" customHeight="1">
      <c r="A11" s="100" t="s">
        <v>109</v>
      </c>
      <c r="B11" s="182" t="s">
        <v>120</v>
      </c>
      <c r="C11" s="148" t="s">
        <v>121</v>
      </c>
      <c r="D11" s="137" t="s">
        <v>25</v>
      </c>
      <c r="E11" s="208"/>
      <c r="F11" s="208"/>
      <c r="G11" s="208"/>
      <c r="H11" s="208"/>
      <c r="I11" s="208"/>
      <c r="J11" s="24"/>
      <c r="K11" s="24"/>
      <c r="L11" s="24"/>
    </row>
    <row r="12" spans="1:82" s="5" customFormat="1" ht="14.45" hidden="1">
      <c r="B12" s="159" t="s">
        <v>42</v>
      </c>
      <c r="C12" s="154" t="s">
        <v>15</v>
      </c>
      <c r="D12" s="81" t="s">
        <v>43</v>
      </c>
      <c r="E12" s="81" t="s">
        <v>17</v>
      </c>
      <c r="F12" s="81" t="s">
        <v>18</v>
      </c>
      <c r="G12" s="81" t="s">
        <v>19</v>
      </c>
      <c r="H12" s="81" t="s">
        <v>20</v>
      </c>
      <c r="I12" s="81" t="s">
        <v>21</v>
      </c>
      <c r="J12" s="24"/>
      <c r="K12" s="24"/>
      <c r="L12" s="24"/>
    </row>
    <row r="13" spans="1:82" s="5" customFormat="1" ht="71.45" hidden="1" customHeight="1">
      <c r="A13" s="5" t="s">
        <v>28</v>
      </c>
      <c r="B13" s="111"/>
      <c r="C13" s="128"/>
      <c r="D13" s="80" t="s">
        <v>44</v>
      </c>
      <c r="E13" s="24"/>
      <c r="F13" s="24"/>
      <c r="G13" s="24"/>
      <c r="H13" s="24"/>
      <c r="I13" s="24"/>
      <c r="J13" s="24"/>
      <c r="K13" s="24"/>
      <c r="L13" s="24"/>
    </row>
    <row r="14" spans="1:82" s="5" customFormat="1" ht="39.6" hidden="1" customHeight="1">
      <c r="A14" s="5" t="s">
        <v>28</v>
      </c>
      <c r="B14" s="110"/>
      <c r="C14" s="116"/>
      <c r="D14" s="80" t="s">
        <v>44</v>
      </c>
      <c r="E14" s="65"/>
      <c r="F14" s="65"/>
      <c r="G14" s="65"/>
      <c r="H14" s="65"/>
      <c r="I14" s="65"/>
      <c r="J14" s="24"/>
      <c r="K14" s="24"/>
      <c r="L14" s="24"/>
    </row>
    <row r="15" spans="1:82" s="5" customFormat="1" ht="35.450000000000003" hidden="1" customHeight="1">
      <c r="A15" s="5" t="s">
        <v>28</v>
      </c>
      <c r="B15" s="109"/>
      <c r="C15" s="115"/>
      <c r="D15" s="80" t="s">
        <v>44</v>
      </c>
      <c r="E15" s="24"/>
      <c r="F15" s="24"/>
      <c r="G15" s="24"/>
      <c r="H15" s="24"/>
      <c r="I15" s="24"/>
      <c r="J15" s="24"/>
      <c r="K15" s="24"/>
      <c r="L15" s="24"/>
    </row>
    <row r="16" spans="1:82" s="5" customFormat="1" ht="48" hidden="1" customHeight="1">
      <c r="A16" s="5" t="s">
        <v>28</v>
      </c>
      <c r="B16" s="110"/>
      <c r="C16" s="118"/>
      <c r="D16" s="80" t="s">
        <v>44</v>
      </c>
      <c r="E16" s="65"/>
      <c r="F16" s="65"/>
      <c r="G16" s="65"/>
      <c r="H16" s="65"/>
      <c r="I16" s="65"/>
      <c r="J16" s="24"/>
      <c r="K16" s="24"/>
      <c r="L16" s="24"/>
    </row>
    <row r="17" spans="1:12" s="5" customFormat="1" ht="34.15" hidden="1" customHeight="1">
      <c r="A17" s="5" t="s">
        <v>109</v>
      </c>
      <c r="B17" s="111"/>
      <c r="C17" s="129"/>
      <c r="D17" s="80" t="s">
        <v>44</v>
      </c>
      <c r="E17" s="101"/>
      <c r="F17" s="101"/>
      <c r="G17" s="101"/>
      <c r="H17" s="101"/>
      <c r="I17" s="101"/>
      <c r="J17" s="24"/>
      <c r="K17" s="24"/>
      <c r="L17" s="24"/>
    </row>
    <row r="18" spans="1:12" s="5" customFormat="1">
      <c r="B18" s="220" t="s">
        <v>45</v>
      </c>
      <c r="C18" s="221"/>
      <c r="D18" s="222"/>
      <c r="E18" s="24"/>
      <c r="F18" s="24"/>
      <c r="G18" s="24"/>
      <c r="H18" s="24"/>
      <c r="I18" s="24"/>
      <c r="J18" s="24"/>
      <c r="K18" s="24"/>
      <c r="L18" s="24"/>
    </row>
    <row r="19" spans="1:12" s="5" customFormat="1" ht="14.45">
      <c r="B19" s="84"/>
      <c r="C19" s="6"/>
      <c r="D19" s="85"/>
      <c r="E19" s="24"/>
      <c r="F19" s="24"/>
      <c r="G19" s="24"/>
      <c r="H19" s="24"/>
      <c r="I19" s="24"/>
      <c r="J19" s="24"/>
      <c r="K19" s="24"/>
      <c r="L19" s="24"/>
    </row>
    <row r="20" spans="1:12" s="5" customFormat="1" ht="14.45">
      <c r="B20" s="84"/>
      <c r="C20" s="6"/>
      <c r="D20" s="85"/>
      <c r="E20" s="24"/>
      <c r="F20" s="24"/>
      <c r="G20" s="24"/>
      <c r="H20" s="24"/>
      <c r="I20" s="24"/>
      <c r="J20" s="24"/>
      <c r="K20" s="24"/>
      <c r="L20" s="24"/>
    </row>
    <row r="21" spans="1:12" s="5" customFormat="1" ht="14.45">
      <c r="B21" s="84"/>
      <c r="C21" s="6"/>
      <c r="D21" s="85"/>
      <c r="E21" s="24"/>
      <c r="F21" s="24"/>
      <c r="G21" s="24"/>
      <c r="H21" s="24"/>
      <c r="I21" s="24"/>
      <c r="J21" s="24"/>
      <c r="K21" s="24"/>
      <c r="L21" s="24"/>
    </row>
    <row r="22" spans="1:12" s="5" customFormat="1" ht="14.45">
      <c r="B22" s="84"/>
      <c r="C22" s="6"/>
      <c r="D22" s="85"/>
      <c r="E22" s="24"/>
      <c r="F22" s="24"/>
      <c r="G22" s="24"/>
      <c r="H22" s="24"/>
      <c r="I22" s="24"/>
      <c r="J22" s="24"/>
      <c r="K22" s="24"/>
      <c r="L22" s="24"/>
    </row>
    <row r="23" spans="1:12" s="5" customFormat="1" ht="14.45">
      <c r="B23" s="84"/>
      <c r="C23" s="6"/>
      <c r="D23" s="85"/>
      <c r="E23" s="24"/>
      <c r="F23" s="24"/>
      <c r="G23" s="24"/>
      <c r="H23" s="24"/>
      <c r="I23" s="24"/>
      <c r="J23" s="24"/>
      <c r="K23" s="24"/>
      <c r="L23" s="24"/>
    </row>
    <row r="24" spans="1:12" s="5" customFormat="1" ht="14.45">
      <c r="B24" s="84"/>
      <c r="C24" s="6"/>
      <c r="D24" s="85"/>
      <c r="E24" s="24"/>
      <c r="F24" s="24"/>
      <c r="G24" s="24"/>
      <c r="H24" s="24"/>
      <c r="I24" s="24"/>
      <c r="J24" s="24"/>
      <c r="K24" s="24"/>
      <c r="L24" s="24"/>
    </row>
    <row r="25" spans="1:12" s="5" customFormat="1" ht="14.45">
      <c r="B25" s="84"/>
      <c r="C25" s="6"/>
      <c r="D25" s="85"/>
      <c r="E25" s="24"/>
      <c r="F25" s="24"/>
      <c r="G25" s="24"/>
      <c r="H25" s="24"/>
      <c r="I25" s="24"/>
      <c r="J25" s="24"/>
      <c r="K25" s="24"/>
      <c r="L25" s="24"/>
    </row>
    <row r="26" spans="1:12" s="5" customFormat="1" ht="14.45">
      <c r="B26" s="84"/>
      <c r="C26" s="6"/>
      <c r="D26" s="85"/>
      <c r="E26" s="24"/>
      <c r="F26" s="24"/>
      <c r="G26" s="24"/>
      <c r="H26" s="24"/>
      <c r="I26" s="24"/>
      <c r="J26" s="24"/>
      <c r="K26" s="24"/>
      <c r="L26" s="24"/>
    </row>
    <row r="27" spans="1:12" s="5" customFormat="1" ht="14.45">
      <c r="B27" s="84"/>
      <c r="C27" s="6"/>
      <c r="D27" s="85"/>
      <c r="E27" s="24"/>
      <c r="F27" s="24"/>
      <c r="G27" s="24"/>
      <c r="H27" s="24"/>
      <c r="I27" s="24"/>
      <c r="J27" s="24"/>
      <c r="K27" s="24"/>
      <c r="L27" s="24"/>
    </row>
    <row r="28" spans="1:12" s="5" customFormat="1" ht="14.45">
      <c r="B28" s="84"/>
      <c r="C28" s="6"/>
      <c r="D28" s="85"/>
      <c r="E28" s="24"/>
      <c r="F28" s="24"/>
      <c r="G28" s="24"/>
      <c r="H28" s="24"/>
      <c r="I28" s="24"/>
      <c r="J28" s="24"/>
      <c r="K28" s="24"/>
      <c r="L28" s="24"/>
    </row>
    <row r="29" spans="1:12" s="5" customFormat="1" ht="14.45">
      <c r="B29" s="84"/>
      <c r="C29" s="6"/>
      <c r="D29" s="85"/>
      <c r="E29" s="24"/>
      <c r="F29" s="24"/>
      <c r="G29" s="24"/>
      <c r="H29" s="24"/>
      <c r="I29" s="24"/>
      <c r="J29" s="24"/>
      <c r="K29" s="24"/>
      <c r="L29" s="24"/>
    </row>
    <row r="30" spans="1:12" s="5" customFormat="1">
      <c r="B30" s="171"/>
      <c r="C30" s="24"/>
      <c r="D30" s="172"/>
      <c r="E30" s="24"/>
      <c r="F30" s="24"/>
      <c r="G30" s="24"/>
      <c r="H30" s="24"/>
      <c r="I30" s="24"/>
      <c r="J30" s="24"/>
      <c r="K30" s="24"/>
      <c r="L30" s="24"/>
    </row>
    <row r="31" spans="1:12" s="5" customFormat="1">
      <c r="B31" s="171"/>
      <c r="C31" s="24"/>
      <c r="D31" s="172"/>
      <c r="E31" s="24"/>
      <c r="F31" s="24"/>
      <c r="G31" s="24"/>
      <c r="H31" s="24"/>
      <c r="I31" s="24"/>
      <c r="J31" s="24"/>
      <c r="K31" s="24"/>
      <c r="L31" s="24"/>
    </row>
    <row r="32" spans="1:12" s="5" customFormat="1">
      <c r="B32" s="171"/>
      <c r="C32" s="24"/>
      <c r="D32" s="172"/>
      <c r="E32" s="24"/>
      <c r="F32" s="24"/>
      <c r="G32" s="24"/>
      <c r="H32" s="24"/>
      <c r="I32" s="24"/>
      <c r="J32" s="24"/>
      <c r="K32" s="24"/>
      <c r="L32" s="24"/>
    </row>
    <row r="33" spans="2:12" s="5" customFormat="1">
      <c r="B33" s="173"/>
      <c r="C33" s="174"/>
      <c r="D33" s="175"/>
      <c r="E33" s="24"/>
      <c r="F33" s="24"/>
      <c r="G33" s="24"/>
      <c r="H33" s="24"/>
      <c r="I33" s="24"/>
      <c r="J33" s="24"/>
      <c r="K33" s="24"/>
      <c r="L33" s="24"/>
    </row>
    <row r="34" spans="2:12" s="5" customFormat="1">
      <c r="B34" s="24"/>
      <c r="C34" s="24"/>
      <c r="D34" s="24"/>
      <c r="E34" s="24"/>
      <c r="F34" s="24"/>
      <c r="G34" s="24"/>
      <c r="H34" s="24"/>
      <c r="I34" s="24"/>
      <c r="J34" s="24"/>
      <c r="K34" s="24"/>
      <c r="L34" s="24"/>
    </row>
    <row r="35" spans="2:12" s="5" customFormat="1">
      <c r="B35" s="24"/>
      <c r="C35" s="24"/>
      <c r="D35" s="24"/>
      <c r="E35" s="24"/>
      <c r="F35" s="24"/>
      <c r="G35" s="24"/>
      <c r="H35" s="24"/>
      <c r="I35" s="24"/>
      <c r="J35" s="24"/>
      <c r="K35" s="24"/>
      <c r="L35" s="24"/>
    </row>
    <row r="36" spans="2:12" s="5" customFormat="1">
      <c r="B36" s="24"/>
      <c r="C36" s="24"/>
      <c r="D36" s="24"/>
      <c r="E36" s="24"/>
      <c r="F36" s="24"/>
      <c r="G36" s="24"/>
      <c r="H36" s="24"/>
      <c r="I36" s="24"/>
      <c r="J36" s="24"/>
      <c r="K36" s="24"/>
      <c r="L36" s="24"/>
    </row>
    <row r="37" spans="2:12" s="5" customFormat="1">
      <c r="B37" s="24"/>
      <c r="C37" s="24"/>
      <c r="D37" s="24"/>
      <c r="E37" s="24"/>
      <c r="F37" s="24"/>
      <c r="G37" s="24"/>
      <c r="H37" s="24"/>
      <c r="I37" s="24"/>
      <c r="J37" s="24"/>
      <c r="K37" s="24"/>
      <c r="L37" s="24"/>
    </row>
    <row r="38" spans="2:12" s="5" customFormat="1">
      <c r="B38" s="24"/>
      <c r="C38" s="24"/>
      <c r="D38" s="24"/>
      <c r="E38" s="24"/>
      <c r="F38" s="24"/>
      <c r="G38" s="24"/>
      <c r="H38" s="24"/>
      <c r="I38" s="24"/>
      <c r="J38" s="24"/>
      <c r="K38" s="24"/>
      <c r="L38" s="24"/>
    </row>
    <row r="39" spans="2:12" s="5" customFormat="1">
      <c r="B39" s="24"/>
      <c r="C39" s="24"/>
      <c r="D39" s="24"/>
      <c r="E39" s="24"/>
      <c r="F39" s="24"/>
      <c r="G39" s="24"/>
      <c r="H39" s="24"/>
      <c r="I39" s="24"/>
      <c r="J39" s="24"/>
      <c r="K39" s="24"/>
      <c r="L39" s="24"/>
    </row>
    <row r="40" spans="2:12" s="5" customFormat="1">
      <c r="B40" s="24"/>
      <c r="C40" s="24"/>
      <c r="D40" s="24"/>
      <c r="E40" s="24"/>
      <c r="F40" s="24"/>
      <c r="G40" s="24"/>
      <c r="H40" s="24"/>
      <c r="I40" s="24"/>
      <c r="J40" s="24"/>
      <c r="K40" s="24"/>
      <c r="L40" s="24"/>
    </row>
    <row r="41" spans="2:12" s="5" customFormat="1">
      <c r="B41" s="24"/>
      <c r="C41" s="24"/>
      <c r="D41" s="24"/>
      <c r="E41" s="24"/>
      <c r="F41" s="24"/>
      <c r="G41" s="24"/>
      <c r="H41" s="24"/>
      <c r="I41" s="24"/>
      <c r="J41" s="24"/>
      <c r="K41" s="24"/>
      <c r="L41" s="24"/>
    </row>
    <row r="42" spans="2:12" s="5" customFormat="1">
      <c r="B42" s="24"/>
      <c r="C42" s="24"/>
      <c r="D42" s="24"/>
      <c r="E42" s="24"/>
      <c r="F42" s="24"/>
      <c r="G42" s="24"/>
      <c r="H42" s="24"/>
      <c r="I42" s="24"/>
      <c r="J42" s="24"/>
      <c r="K42" s="24"/>
      <c r="L42" s="24"/>
    </row>
    <row r="43" spans="2:12" s="5" customFormat="1">
      <c r="B43" s="24"/>
      <c r="C43" s="24"/>
      <c r="D43" s="24"/>
      <c r="E43" s="24"/>
      <c r="F43" s="24"/>
      <c r="G43" s="24"/>
      <c r="H43" s="24"/>
      <c r="I43" s="24"/>
      <c r="J43" s="24"/>
      <c r="K43" s="24"/>
      <c r="L43" s="24"/>
    </row>
    <row r="44" spans="2:12" s="5" customFormat="1">
      <c r="B44" s="24"/>
      <c r="C44" s="24"/>
      <c r="D44" s="24"/>
      <c r="E44" s="24"/>
      <c r="F44" s="24"/>
      <c r="G44" s="24"/>
      <c r="H44" s="24"/>
      <c r="I44" s="24"/>
      <c r="J44" s="24"/>
      <c r="K44" s="24"/>
      <c r="L44" s="24"/>
    </row>
    <row r="45" spans="2:12" s="5" customFormat="1">
      <c r="B45" s="24"/>
      <c r="C45" s="24"/>
      <c r="D45" s="24"/>
      <c r="E45" s="24"/>
      <c r="F45" s="24"/>
      <c r="G45" s="24"/>
      <c r="H45" s="24"/>
      <c r="I45" s="24"/>
      <c r="J45" s="24"/>
      <c r="K45" s="24"/>
      <c r="L45" s="24"/>
    </row>
    <row r="46" spans="2:12" s="5" customFormat="1">
      <c r="B46" s="24"/>
      <c r="C46" s="24"/>
      <c r="D46" s="24"/>
      <c r="E46" s="24"/>
      <c r="F46" s="24"/>
      <c r="G46" s="24"/>
      <c r="H46" s="24"/>
      <c r="I46" s="24"/>
      <c r="J46" s="24"/>
      <c r="K46" s="24"/>
      <c r="L46" s="24"/>
    </row>
    <row r="47" spans="2:12" s="5" customFormat="1">
      <c r="B47" s="24"/>
      <c r="C47" s="24"/>
      <c r="D47" s="24"/>
      <c r="E47" s="24"/>
      <c r="F47" s="24"/>
      <c r="G47" s="24"/>
      <c r="H47" s="24"/>
      <c r="I47" s="24"/>
      <c r="J47" s="24"/>
      <c r="K47" s="24"/>
      <c r="L47" s="24"/>
    </row>
    <row r="48" spans="2:12" s="5" customFormat="1">
      <c r="B48" s="24"/>
      <c r="C48" s="24"/>
      <c r="D48" s="24"/>
      <c r="E48" s="24"/>
      <c r="F48" s="24"/>
      <c r="G48" s="24"/>
      <c r="H48" s="24"/>
      <c r="I48" s="24"/>
      <c r="J48" s="24"/>
      <c r="K48" s="24"/>
      <c r="L48" s="24"/>
    </row>
    <row r="49" spans="2:12" s="5" customFormat="1">
      <c r="B49" s="24"/>
      <c r="C49" s="24"/>
      <c r="D49" s="24"/>
      <c r="E49" s="24"/>
      <c r="F49" s="24"/>
      <c r="G49" s="24"/>
      <c r="H49" s="24"/>
      <c r="I49" s="24"/>
      <c r="J49" s="24"/>
      <c r="K49" s="24"/>
      <c r="L49" s="24"/>
    </row>
    <row r="50" spans="2:12" s="5" customFormat="1">
      <c r="B50" s="24"/>
      <c r="C50" s="24"/>
      <c r="D50" s="24"/>
      <c r="E50" s="24"/>
      <c r="F50" s="24"/>
      <c r="G50" s="24"/>
      <c r="H50" s="24"/>
      <c r="I50" s="24"/>
      <c r="J50" s="24"/>
      <c r="K50" s="24"/>
      <c r="L50" s="24"/>
    </row>
    <row r="51" spans="2:12" s="5" customFormat="1">
      <c r="B51" s="24"/>
      <c r="C51" s="24"/>
      <c r="D51" s="24"/>
      <c r="E51" s="24"/>
      <c r="F51" s="24"/>
      <c r="G51" s="24"/>
      <c r="H51" s="24"/>
      <c r="I51" s="24"/>
      <c r="J51" s="24"/>
      <c r="K51" s="24"/>
      <c r="L51" s="24"/>
    </row>
    <row r="52" spans="2:12" s="5" customFormat="1">
      <c r="B52" s="24"/>
      <c r="C52" s="24"/>
      <c r="D52" s="24"/>
      <c r="E52" s="24"/>
      <c r="F52" s="24"/>
      <c r="G52" s="24"/>
      <c r="H52" s="24"/>
      <c r="I52" s="24"/>
      <c r="J52" s="24"/>
      <c r="K52" s="24"/>
      <c r="L52" s="24"/>
    </row>
    <row r="53" spans="2:12" s="5" customFormat="1">
      <c r="B53" s="24"/>
      <c r="C53" s="24"/>
      <c r="D53" s="24"/>
      <c r="E53" s="24"/>
      <c r="F53" s="24"/>
      <c r="G53" s="24"/>
      <c r="H53" s="24"/>
      <c r="I53" s="24"/>
      <c r="J53" s="24"/>
      <c r="K53" s="24"/>
      <c r="L53" s="24"/>
    </row>
    <row r="54" spans="2:12" s="5" customFormat="1">
      <c r="B54" s="24"/>
      <c r="C54" s="24"/>
      <c r="D54" s="24"/>
      <c r="E54" s="24"/>
      <c r="F54" s="24"/>
      <c r="G54" s="24"/>
      <c r="H54" s="24"/>
      <c r="I54" s="24"/>
      <c r="J54" s="24"/>
      <c r="K54" s="24"/>
      <c r="L54" s="24"/>
    </row>
    <row r="55" spans="2:12" s="5" customFormat="1">
      <c r="B55" s="24"/>
      <c r="C55" s="24"/>
      <c r="D55" s="24"/>
      <c r="E55" s="24"/>
      <c r="F55" s="24"/>
      <c r="G55" s="24"/>
      <c r="H55" s="24"/>
      <c r="I55" s="24"/>
      <c r="J55" s="24"/>
      <c r="K55" s="24"/>
      <c r="L55" s="24"/>
    </row>
    <row r="56" spans="2:12" s="5" customFormat="1">
      <c r="B56" s="24"/>
      <c r="C56" s="24"/>
      <c r="D56" s="24"/>
      <c r="E56" s="24"/>
      <c r="F56" s="24"/>
      <c r="G56" s="24"/>
      <c r="H56" s="24"/>
      <c r="I56" s="24"/>
      <c r="J56" s="24"/>
      <c r="K56" s="24"/>
      <c r="L56" s="24"/>
    </row>
    <row r="57" spans="2:12" s="5" customFormat="1">
      <c r="B57" s="24"/>
      <c r="C57" s="24"/>
      <c r="D57" s="24"/>
      <c r="E57" s="24"/>
      <c r="F57" s="24"/>
      <c r="G57" s="24"/>
      <c r="H57" s="24"/>
      <c r="I57" s="24"/>
      <c r="J57" s="24"/>
      <c r="K57" s="24"/>
      <c r="L57" s="24"/>
    </row>
    <row r="58" spans="2:12" s="5" customFormat="1">
      <c r="B58" s="24"/>
      <c r="C58" s="24"/>
      <c r="D58" s="24"/>
      <c r="E58" s="24"/>
      <c r="F58" s="24"/>
      <c r="G58" s="24"/>
      <c r="H58" s="24"/>
      <c r="I58" s="24"/>
      <c r="J58" s="24"/>
      <c r="K58" s="24"/>
      <c r="L58" s="24"/>
    </row>
    <row r="59" spans="2:12" s="5" customFormat="1">
      <c r="B59" s="24"/>
      <c r="C59" s="24"/>
      <c r="D59" s="24"/>
      <c r="E59" s="24"/>
      <c r="F59" s="24"/>
      <c r="G59" s="24"/>
      <c r="H59" s="24"/>
      <c r="I59" s="24"/>
      <c r="J59" s="24"/>
      <c r="K59" s="24"/>
      <c r="L59" s="24"/>
    </row>
    <row r="60" spans="2:12" s="5" customFormat="1">
      <c r="B60" s="24"/>
      <c r="C60" s="24"/>
      <c r="D60" s="24"/>
      <c r="E60" s="24"/>
      <c r="F60" s="24"/>
      <c r="G60" s="24"/>
      <c r="H60" s="24"/>
      <c r="I60" s="24"/>
      <c r="J60" s="24"/>
      <c r="K60" s="24"/>
      <c r="L60" s="24"/>
    </row>
    <row r="61" spans="2:12" s="5" customFormat="1">
      <c r="B61" s="24"/>
      <c r="C61" s="24"/>
      <c r="D61" s="24"/>
      <c r="E61" s="24"/>
      <c r="F61" s="24"/>
      <c r="G61" s="24"/>
      <c r="H61" s="24"/>
      <c r="I61" s="24"/>
      <c r="J61" s="24"/>
      <c r="K61" s="24"/>
      <c r="L61" s="24"/>
    </row>
    <row r="62" spans="2:12" s="5" customFormat="1">
      <c r="B62" s="24"/>
      <c r="C62" s="24"/>
      <c r="D62" s="24"/>
      <c r="E62" s="24"/>
      <c r="F62" s="24"/>
      <c r="G62" s="24"/>
      <c r="H62" s="24"/>
      <c r="I62" s="24"/>
      <c r="J62" s="24"/>
      <c r="K62" s="24"/>
      <c r="L62" s="24"/>
    </row>
    <row r="63" spans="2:12" s="5" customFormat="1"/>
    <row r="64" spans="2:12"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5" customFormat="1"/>
    <row r="98" s="5" customFormat="1"/>
    <row r="99" s="5" customFormat="1"/>
    <row r="100" s="5" customFormat="1"/>
    <row r="101" s="5" customFormat="1"/>
    <row r="102" s="5" customFormat="1"/>
    <row r="103" s="5" customFormat="1"/>
    <row r="104" s="5" customFormat="1"/>
    <row r="105" s="5" customFormat="1"/>
    <row r="106" s="5" customFormat="1"/>
    <row r="107" s="5"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pans="9:82" s="5" customFormat="1"/>
    <row r="178" spans="9:82" s="5" customFormat="1"/>
    <row r="179" spans="9:82" s="5" customFormat="1"/>
    <row r="180" spans="9:82" s="5" customFormat="1"/>
    <row r="181" spans="9:82" s="5" customFormat="1"/>
    <row r="182" spans="9:82" s="5" customFormat="1"/>
    <row r="183" spans="9:82" s="5" customFormat="1"/>
    <row r="184" spans="9:82" s="5" customFormat="1"/>
    <row r="185" spans="9:82" s="5" customFormat="1"/>
    <row r="186" spans="9:82" s="5" customFormat="1"/>
    <row r="187" spans="9:82" s="5" customFormat="1"/>
    <row r="188" spans="9:82" s="5" customFormat="1"/>
    <row r="189" spans="9:82" s="5" customFormat="1"/>
    <row r="190" spans="9:82" s="5" customFormat="1"/>
    <row r="191" spans="9:82" s="5" customFormat="1"/>
    <row r="192" spans="9:82" s="19" customFormat="1">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6"/>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row>
  </sheetData>
  <sheetProtection selectLockedCells="1"/>
  <mergeCells count="3">
    <mergeCell ref="A2:I2"/>
    <mergeCell ref="B18:D18"/>
    <mergeCell ref="B1:C1"/>
  </mergeCells>
  <conditionalFormatting sqref="D5:D9 D11">
    <cfRule type="cellIs" dxfId="57" priority="11" operator="equal">
      <formula>"Not Applicable"</formula>
    </cfRule>
    <cfRule type="cellIs" dxfId="56" priority="12" operator="equal">
      <formula>"Not Started"</formula>
    </cfRule>
    <cfRule type="cellIs" dxfId="55" priority="13" operator="equal">
      <formula>"Low level of progress "</formula>
    </cfRule>
    <cfRule type="cellIs" dxfId="54" priority="14" operator="equal">
      <formula>"Significant Progress"</formula>
    </cfRule>
    <cfRule type="cellIs" dxfId="53" priority="15" operator="equal">
      <formula>"Area of Excellence"</formula>
    </cfRule>
  </conditionalFormatting>
  <conditionalFormatting sqref="D13:D17">
    <cfRule type="cellIs" dxfId="52" priority="1" operator="equal">
      <formula>"Not Applicable"</formula>
    </cfRule>
    <cfRule type="cellIs" dxfId="51" priority="2" operator="equal">
      <formula>"Not Started"</formula>
    </cfRule>
    <cfRule type="cellIs" dxfId="50" priority="3" operator="equal">
      <formula>"Low level of progress "</formula>
    </cfRule>
    <cfRule type="cellIs" dxfId="49" priority="4" operator="equal">
      <formula>"Significant Progress"</formula>
    </cfRule>
    <cfRule type="cellIs" dxfId="48" priority="5" operator="equal">
      <formula>"Area of Excellence"</formula>
    </cfRule>
  </conditionalFormatting>
  <pageMargins left="0.7" right="0.7" top="0.75" bottom="0.75" header="0.3" footer="0.3"/>
  <pageSetup paperSize="9" scale="3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1FE86F7-CCD4-4740-AFDC-934620D9B322}">
          <x14:formula1>
            <xm:f>'Data and Calculations'!$B$3:$B$7</xm:f>
          </x14:formula1>
          <xm:sqref>D13:D17 D5:D9 D11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CB585-237F-4672-9DCB-2550B0055F29}">
  <sheetPr>
    <tabColor rgb="FFBF2B9F"/>
    <pageSetUpPr fitToPage="1"/>
  </sheetPr>
  <dimension ref="A1:BT742"/>
  <sheetViews>
    <sheetView topLeftCell="C1" zoomScale="70" zoomScaleNormal="70" workbookViewId="0">
      <selection activeCell="D11" sqref="C11:D11"/>
    </sheetView>
  </sheetViews>
  <sheetFormatPr defaultColWidth="8.85546875" defaultRowHeight="14.45"/>
  <cols>
    <col min="1" max="2" width="21.28515625" hidden="1" customWidth="1"/>
    <col min="3" max="3" width="69.42578125" customWidth="1"/>
    <col min="4" max="4" width="114.28515625" customWidth="1"/>
    <col min="5" max="5" width="23" customWidth="1"/>
    <col min="6" max="6" width="28.28515625" customWidth="1"/>
    <col min="7" max="9" width="39.5703125" customWidth="1"/>
    <col min="10" max="10" width="37.7109375" customWidth="1"/>
    <col min="20" max="72" width="8.85546875" style="6"/>
  </cols>
  <sheetData>
    <row r="1" spans="1:19" ht="31.5" customHeight="1">
      <c r="A1" s="6"/>
      <c r="B1" s="6"/>
      <c r="C1" s="225" t="s">
        <v>122</v>
      </c>
      <c r="D1" s="225"/>
      <c r="E1" s="169"/>
      <c r="F1" s="79"/>
      <c r="G1" s="79"/>
      <c r="H1" s="79"/>
      <c r="I1" s="79"/>
      <c r="J1" s="22"/>
      <c r="K1" s="6"/>
      <c r="L1" s="6"/>
      <c r="M1" s="6"/>
      <c r="N1" s="6"/>
      <c r="O1" s="6"/>
      <c r="P1" s="6"/>
      <c r="Q1" s="6"/>
      <c r="R1" s="6"/>
      <c r="S1" s="6"/>
    </row>
    <row r="2" spans="1:19">
      <c r="A2" s="223"/>
      <c r="B2" s="223"/>
      <c r="C2" s="223"/>
      <c r="D2" s="223"/>
      <c r="E2" s="223"/>
      <c r="F2" s="223"/>
      <c r="G2" s="223"/>
      <c r="H2" s="223"/>
      <c r="I2" s="223"/>
      <c r="J2" s="223"/>
      <c r="K2" s="223"/>
      <c r="L2" s="223"/>
      <c r="M2" s="223"/>
      <c r="N2" s="223"/>
      <c r="O2" s="223"/>
      <c r="P2" s="223"/>
      <c r="Q2" s="223"/>
      <c r="R2" s="223"/>
      <c r="S2" s="223"/>
    </row>
    <row r="3" spans="1:19">
      <c r="A3" s="224"/>
      <c r="B3" s="224"/>
      <c r="C3" s="223"/>
      <c r="D3" s="223"/>
      <c r="E3" s="223"/>
      <c r="F3" s="223"/>
      <c r="G3" s="223"/>
      <c r="H3" s="223"/>
      <c r="I3" s="223"/>
      <c r="J3" s="223"/>
      <c r="K3" s="224"/>
      <c r="L3" s="224"/>
      <c r="M3" s="224"/>
      <c r="N3" s="224"/>
      <c r="O3" s="224"/>
      <c r="P3" s="224"/>
      <c r="Q3" s="224"/>
      <c r="R3" s="224"/>
      <c r="S3" s="224"/>
    </row>
    <row r="4" spans="1:19">
      <c r="A4" s="6"/>
      <c r="B4" s="6"/>
      <c r="C4" s="156" t="s">
        <v>14</v>
      </c>
      <c r="D4" s="156" t="s">
        <v>15</v>
      </c>
      <c r="E4" s="156" t="s">
        <v>16</v>
      </c>
      <c r="F4" s="156" t="s">
        <v>17</v>
      </c>
      <c r="G4" s="156" t="s">
        <v>18</v>
      </c>
      <c r="H4" s="156" t="s">
        <v>19</v>
      </c>
      <c r="I4" s="156" t="s">
        <v>20</v>
      </c>
      <c r="J4" s="156" t="s">
        <v>21</v>
      </c>
      <c r="K4" s="6"/>
      <c r="L4" s="6"/>
      <c r="M4" s="6"/>
      <c r="N4" s="6"/>
      <c r="O4" s="6"/>
      <c r="P4" s="6"/>
      <c r="Q4" s="6"/>
      <c r="R4" s="6"/>
      <c r="S4" s="6"/>
    </row>
    <row r="5" spans="1:19" ht="83.1" customHeight="1">
      <c r="A5" s="6" t="s">
        <v>22</v>
      </c>
      <c r="B5" s="6"/>
      <c r="C5" s="187" t="s">
        <v>123</v>
      </c>
      <c r="D5" s="188" t="s">
        <v>124</v>
      </c>
      <c r="E5" s="137" t="s">
        <v>25</v>
      </c>
      <c r="F5" s="139"/>
      <c r="G5" s="139"/>
      <c r="H5" s="139"/>
      <c r="I5" s="139"/>
      <c r="J5" s="139"/>
      <c r="K5" s="6"/>
      <c r="L5" s="6"/>
      <c r="M5" s="6"/>
      <c r="N5" s="6"/>
      <c r="O5" s="6"/>
      <c r="P5" s="6"/>
      <c r="Q5" s="6"/>
      <c r="R5" s="6"/>
      <c r="S5" s="6"/>
    </row>
    <row r="6" spans="1:19" ht="63" customHeight="1">
      <c r="A6" s="6" t="s">
        <v>22</v>
      </c>
      <c r="B6" s="6"/>
      <c r="C6" s="189" t="s">
        <v>125</v>
      </c>
      <c r="D6" s="200" t="s">
        <v>126</v>
      </c>
      <c r="E6" s="137" t="s">
        <v>25</v>
      </c>
      <c r="F6" s="145"/>
      <c r="G6" s="145"/>
      <c r="H6" s="145"/>
      <c r="I6" s="145"/>
      <c r="J6" s="145"/>
      <c r="K6" s="6"/>
      <c r="L6" s="6"/>
      <c r="M6" s="6"/>
      <c r="N6" s="6"/>
      <c r="O6" s="6"/>
      <c r="P6" s="6"/>
      <c r="Q6" s="6"/>
      <c r="R6" s="6"/>
      <c r="S6" s="6"/>
    </row>
    <row r="7" spans="1:19" ht="101.25" customHeight="1">
      <c r="A7" s="6" t="s">
        <v>109</v>
      </c>
      <c r="B7" s="6"/>
      <c r="C7" s="187" t="s">
        <v>127</v>
      </c>
      <c r="D7" s="167" t="s">
        <v>128</v>
      </c>
      <c r="E7" s="137" t="s">
        <v>25</v>
      </c>
      <c r="F7" s="139"/>
      <c r="G7" s="139"/>
      <c r="H7" s="139"/>
      <c r="I7" s="139"/>
      <c r="J7" s="139"/>
      <c r="K7" s="6"/>
      <c r="L7" s="6"/>
      <c r="M7" s="6"/>
      <c r="N7" s="6"/>
      <c r="O7" s="6"/>
      <c r="P7" s="6"/>
      <c r="Q7" s="6"/>
      <c r="R7" s="6"/>
      <c r="S7" s="6"/>
    </row>
    <row r="8" spans="1:19" ht="101.25" customHeight="1">
      <c r="A8" s="6"/>
      <c r="B8" s="6"/>
      <c r="C8" s="184" t="s">
        <v>129</v>
      </c>
      <c r="D8" s="200" t="s">
        <v>130</v>
      </c>
      <c r="E8" s="137" t="s">
        <v>25</v>
      </c>
      <c r="F8" s="145"/>
      <c r="G8" s="145"/>
      <c r="H8" s="145"/>
      <c r="I8" s="145"/>
      <c r="J8" s="145"/>
      <c r="K8" s="6"/>
      <c r="L8" s="6"/>
      <c r="M8" s="6"/>
      <c r="N8" s="6"/>
      <c r="O8" s="6"/>
      <c r="P8" s="6"/>
      <c r="Q8" s="6"/>
      <c r="R8" s="6"/>
      <c r="S8" s="6"/>
    </row>
    <row r="9" spans="1:19" ht="101.25" customHeight="1">
      <c r="A9" s="6"/>
      <c r="B9" s="6"/>
      <c r="C9" s="187" t="s">
        <v>131</v>
      </c>
      <c r="D9" s="188" t="s">
        <v>132</v>
      </c>
      <c r="E9" s="137" t="s">
        <v>25</v>
      </c>
      <c r="F9" s="139"/>
      <c r="G9" s="139"/>
      <c r="H9" s="139"/>
      <c r="I9" s="139"/>
      <c r="J9" s="139"/>
      <c r="K9" s="6"/>
      <c r="L9" s="6"/>
      <c r="M9" s="6"/>
      <c r="N9" s="6"/>
      <c r="O9" s="6"/>
      <c r="P9" s="6"/>
      <c r="Q9" s="6"/>
      <c r="R9" s="6"/>
      <c r="S9" s="6"/>
    </row>
    <row r="10" spans="1:19" ht="112.5" customHeight="1">
      <c r="A10" s="6"/>
      <c r="B10" s="6"/>
      <c r="C10" s="184" t="s">
        <v>133</v>
      </c>
      <c r="D10" s="200" t="s">
        <v>134</v>
      </c>
      <c r="E10" s="137" t="s">
        <v>25</v>
      </c>
      <c r="F10" s="145"/>
      <c r="G10" s="145"/>
      <c r="H10" s="145"/>
      <c r="I10" s="145"/>
      <c r="J10" s="145"/>
      <c r="K10" s="6"/>
      <c r="L10" s="6"/>
      <c r="M10" s="6"/>
      <c r="N10" s="6"/>
      <c r="O10" s="6"/>
      <c r="P10" s="6"/>
      <c r="Q10" s="6"/>
      <c r="R10" s="6"/>
      <c r="S10" s="6"/>
    </row>
    <row r="11" spans="1:19" ht="96.75" customHeight="1">
      <c r="A11" s="6" t="s">
        <v>22</v>
      </c>
      <c r="B11" s="6"/>
      <c r="C11" s="182" t="s">
        <v>135</v>
      </c>
      <c r="D11" s="148" t="s">
        <v>136</v>
      </c>
      <c r="E11" s="137" t="s">
        <v>25</v>
      </c>
      <c r="F11" s="139"/>
      <c r="G11" s="139"/>
      <c r="H11" s="139"/>
      <c r="I11" s="139"/>
      <c r="J11" s="139"/>
      <c r="K11" s="6"/>
      <c r="L11" s="6"/>
      <c r="M11" s="6"/>
      <c r="N11" s="6"/>
      <c r="O11" s="6"/>
      <c r="P11" s="6"/>
      <c r="Q11" s="6"/>
      <c r="R11" s="6"/>
      <c r="S11" s="6"/>
    </row>
    <row r="12" spans="1:19" ht="45.6" hidden="1" customHeight="1">
      <c r="A12" s="6" t="s">
        <v>22</v>
      </c>
      <c r="B12" s="6"/>
      <c r="C12" s="162"/>
      <c r="D12" s="163"/>
      <c r="E12" s="143" t="s">
        <v>44</v>
      </c>
      <c r="F12" s="38"/>
      <c r="G12" s="164"/>
      <c r="H12" s="38"/>
      <c r="I12" s="38"/>
      <c r="J12" s="38"/>
      <c r="K12" s="6"/>
      <c r="L12" s="6"/>
      <c r="M12" s="6"/>
      <c r="N12" s="6"/>
      <c r="O12" s="6"/>
      <c r="P12" s="6"/>
      <c r="Q12" s="6"/>
      <c r="R12" s="6"/>
      <c r="S12" s="6"/>
    </row>
    <row r="13" spans="1:19" s="6" customFormat="1" hidden="1">
      <c r="E13" s="102"/>
    </row>
    <row r="14" spans="1:19" s="6" customFormat="1" hidden="1"/>
    <row r="15" spans="1:19" s="6" customFormat="1" hidden="1"/>
    <row r="16" spans="1:19" s="6" customFormat="1" hidden="1"/>
    <row r="17" spans="3:5" s="6" customFormat="1">
      <c r="C17" s="177" t="s">
        <v>45</v>
      </c>
      <c r="D17" s="178"/>
      <c r="E17" s="176"/>
    </row>
    <row r="18" spans="3:5" s="6" customFormat="1">
      <c r="C18" s="84"/>
      <c r="D18" s="85"/>
    </row>
    <row r="19" spans="3:5" s="6" customFormat="1">
      <c r="C19" s="84"/>
      <c r="D19" s="85"/>
    </row>
    <row r="20" spans="3:5" s="6" customFormat="1">
      <c r="C20" s="84"/>
      <c r="D20" s="85"/>
    </row>
    <row r="21" spans="3:5" s="6" customFormat="1">
      <c r="C21" s="84"/>
      <c r="D21" s="85"/>
    </row>
    <row r="22" spans="3:5" s="6" customFormat="1">
      <c r="C22" s="84"/>
      <c r="D22" s="85"/>
    </row>
    <row r="23" spans="3:5" s="6" customFormat="1">
      <c r="C23" s="84"/>
      <c r="D23" s="85"/>
    </row>
    <row r="24" spans="3:5" s="6" customFormat="1">
      <c r="C24" s="84"/>
      <c r="D24" s="85"/>
    </row>
    <row r="25" spans="3:5" s="6" customFormat="1">
      <c r="C25" s="84"/>
      <c r="D25" s="85"/>
    </row>
    <row r="26" spans="3:5" s="6" customFormat="1">
      <c r="C26" s="84"/>
      <c r="D26" s="85"/>
    </row>
    <row r="27" spans="3:5" s="6" customFormat="1">
      <c r="C27" s="84"/>
      <c r="D27" s="85"/>
    </row>
    <row r="28" spans="3:5" s="6" customFormat="1">
      <c r="C28" s="84"/>
      <c r="D28" s="85"/>
    </row>
    <row r="29" spans="3:5" s="6" customFormat="1">
      <c r="C29" s="84"/>
      <c r="D29" s="85"/>
    </row>
    <row r="30" spans="3:5" s="6" customFormat="1">
      <c r="C30" s="84"/>
      <c r="D30" s="85"/>
    </row>
    <row r="31" spans="3:5" s="6" customFormat="1">
      <c r="C31" s="84"/>
      <c r="D31" s="85"/>
    </row>
    <row r="32" spans="3:5" s="6" customFormat="1">
      <c r="C32" s="84"/>
      <c r="D32" s="85"/>
    </row>
    <row r="33" spans="3:4" s="6" customFormat="1">
      <c r="C33" s="84"/>
      <c r="D33" s="85"/>
    </row>
    <row r="34" spans="3:4" s="6" customFormat="1">
      <c r="C34" s="84"/>
      <c r="D34" s="85"/>
    </row>
    <row r="35" spans="3:4" s="6" customFormat="1">
      <c r="C35" s="88"/>
      <c r="D35" s="90"/>
    </row>
    <row r="36" spans="3:4" s="6" customFormat="1"/>
    <row r="37" spans="3:4" s="6" customFormat="1"/>
    <row r="38" spans="3:4" s="6" customFormat="1"/>
    <row r="39" spans="3:4" s="6" customFormat="1"/>
    <row r="40" spans="3:4" s="6" customFormat="1"/>
    <row r="41" spans="3:4" s="6" customFormat="1"/>
    <row r="42" spans="3:4" s="6" customFormat="1"/>
    <row r="43" spans="3:4" s="6" customFormat="1"/>
    <row r="44" spans="3:4" s="6" customFormat="1"/>
    <row r="45" spans="3:4" s="6" customFormat="1"/>
    <row r="46" spans="3:4" s="6" customFormat="1"/>
    <row r="47" spans="3:4" s="6" customFormat="1"/>
    <row r="48" spans="3:4" s="6" customFormat="1"/>
    <row r="49" s="6" customFormat="1"/>
    <row r="50" s="6" customFormat="1"/>
    <row r="51" s="6" customFormat="1"/>
    <row r="52" s="6" customFormat="1"/>
    <row r="53" s="6" customFormat="1"/>
    <row r="54" s="6" customFormat="1"/>
    <row r="55" s="6" customFormat="1"/>
    <row r="56" s="6" customFormat="1"/>
    <row r="57" s="6" customFormat="1"/>
    <row r="58" s="6" customFormat="1"/>
    <row r="59" s="6" customFormat="1"/>
    <row r="60" s="6" customFormat="1"/>
    <row r="61" s="6" customFormat="1"/>
    <row r="62" s="6" customFormat="1"/>
    <row r="63" s="6" customFormat="1"/>
    <row r="64" s="6" customFormat="1"/>
    <row r="65" s="6" customFormat="1"/>
    <row r="66" s="6" customFormat="1"/>
    <row r="67" s="6" customFormat="1"/>
    <row r="68" s="6" customFormat="1"/>
    <row r="69" s="6" customFormat="1"/>
    <row r="70" s="6" customFormat="1"/>
    <row r="71" s="6" customFormat="1"/>
    <row r="72" s="6" customFormat="1"/>
    <row r="73" s="6" customFormat="1"/>
    <row r="74" s="6" customFormat="1"/>
    <row r="75" s="6" customFormat="1"/>
    <row r="76" s="6" customFormat="1"/>
    <row r="77" s="6" customFormat="1"/>
    <row r="78" s="6" customFormat="1"/>
    <row r="79" s="6" customFormat="1"/>
    <row r="80" s="6" customFormat="1"/>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row r="186" s="6" customFormat="1"/>
    <row r="187" s="6" customFormat="1"/>
    <row r="188" s="6" customFormat="1"/>
    <row r="189" s="6" customFormat="1"/>
    <row r="190" s="6" customFormat="1"/>
    <row r="191" s="6" customFormat="1"/>
    <row r="192" s="6" customFormat="1"/>
    <row r="193" s="6" customFormat="1"/>
    <row r="194" s="6" customFormat="1"/>
    <row r="195" s="6" customFormat="1"/>
    <row r="196" s="6" customFormat="1"/>
    <row r="197" s="6" customFormat="1"/>
    <row r="198" s="6" customFormat="1"/>
    <row r="199" s="6" customFormat="1"/>
    <row r="200" s="6" customFormat="1"/>
    <row r="201" s="6" customFormat="1"/>
    <row r="202" s="6" customFormat="1"/>
    <row r="203" s="6" customFormat="1"/>
    <row r="204" s="6" customFormat="1"/>
    <row r="205" s="6" customFormat="1"/>
    <row r="206" s="6" customFormat="1"/>
    <row r="207" s="6" customFormat="1"/>
    <row r="208" s="6" customFormat="1"/>
    <row r="209" s="6" customFormat="1"/>
    <row r="210" s="6" customFormat="1"/>
    <row r="211" s="6" customFormat="1"/>
    <row r="212" s="6" customFormat="1"/>
    <row r="213" s="6" customFormat="1"/>
    <row r="214" s="6" customFormat="1"/>
    <row r="215" s="6" customFormat="1"/>
    <row r="216" s="6" customFormat="1"/>
    <row r="217" s="6" customFormat="1"/>
    <row r="218" s="6" customFormat="1"/>
    <row r="219" s="6" customFormat="1"/>
    <row r="220" s="6" customFormat="1"/>
    <row r="221" s="6" customFormat="1"/>
    <row r="222" s="6" customFormat="1"/>
    <row r="223" s="6" customFormat="1"/>
    <row r="224" s="6" customFormat="1"/>
    <row r="225" s="6" customFormat="1"/>
    <row r="226" s="6" customFormat="1"/>
    <row r="227" s="6" customFormat="1"/>
    <row r="228" s="6" customFormat="1"/>
    <row r="229" s="6" customFormat="1"/>
    <row r="230" s="6" customFormat="1"/>
    <row r="231" s="6" customFormat="1"/>
    <row r="232" s="6" customFormat="1"/>
    <row r="233" s="6" customFormat="1"/>
    <row r="234" s="6" customFormat="1"/>
    <row r="235" s="6" customFormat="1"/>
    <row r="236" s="6" customFormat="1"/>
    <row r="237" s="6" customFormat="1"/>
    <row r="238" s="6" customFormat="1"/>
    <row r="239" s="6" customFormat="1"/>
    <row r="240" s="6" customFormat="1"/>
    <row r="241" s="6" customFormat="1"/>
    <row r="242" s="6" customFormat="1"/>
    <row r="243" s="6" customFormat="1"/>
    <row r="244" s="6" customFormat="1"/>
    <row r="245" s="6" customFormat="1"/>
    <row r="246" s="6" customFormat="1"/>
    <row r="247" s="6" customFormat="1"/>
    <row r="248" s="6" customFormat="1"/>
    <row r="249" s="6" customFormat="1"/>
    <row r="250" s="6" customFormat="1"/>
    <row r="251" s="6" customFormat="1"/>
    <row r="252" s="6" customFormat="1"/>
    <row r="253" s="6" customFormat="1"/>
    <row r="254" s="6" customFormat="1"/>
    <row r="255" s="6" customFormat="1"/>
    <row r="256" s="6" customFormat="1"/>
    <row r="257" s="6" customFormat="1"/>
    <row r="258" s="6" customFormat="1"/>
    <row r="259" s="6" customFormat="1"/>
    <row r="260" s="6" customFormat="1"/>
    <row r="261" s="6" customFormat="1"/>
    <row r="262" s="6" customFormat="1"/>
    <row r="263" s="6" customFormat="1"/>
    <row r="264" s="6" customFormat="1"/>
    <row r="265" s="6" customFormat="1"/>
    <row r="266" s="6" customFormat="1"/>
    <row r="267" s="6" customFormat="1"/>
    <row r="268" s="6" customFormat="1"/>
    <row r="269" s="6" customFormat="1"/>
    <row r="270" s="6" customFormat="1"/>
    <row r="271" s="6" customFormat="1"/>
    <row r="272" s="6" customFormat="1"/>
    <row r="273" s="6" customFormat="1"/>
    <row r="274" s="6" customFormat="1"/>
    <row r="275" s="6" customFormat="1"/>
    <row r="276" s="6" customFormat="1"/>
    <row r="277" s="6" customFormat="1"/>
    <row r="278" s="6" customFormat="1"/>
    <row r="279" s="6" customFormat="1"/>
    <row r="280" s="6" customFormat="1"/>
    <row r="281" s="6" customFormat="1"/>
    <row r="282" s="6" customFormat="1"/>
    <row r="283" s="6" customFormat="1"/>
    <row r="284" s="6" customFormat="1"/>
    <row r="285" s="6" customFormat="1"/>
    <row r="286" s="6" customFormat="1"/>
    <row r="287" s="6" customFormat="1"/>
    <row r="288" s="6" customFormat="1"/>
    <row r="289" s="6" customFormat="1"/>
    <row r="290" s="6" customFormat="1"/>
    <row r="291" s="6" customFormat="1"/>
    <row r="292" s="6" customFormat="1"/>
    <row r="293" s="6" customFormat="1"/>
    <row r="294" s="6" customFormat="1"/>
    <row r="295" s="6" customFormat="1"/>
    <row r="296" s="6" customFormat="1"/>
    <row r="297" s="6" customFormat="1"/>
    <row r="298" s="6" customFormat="1"/>
    <row r="299" s="6" customFormat="1"/>
    <row r="300" s="6" customFormat="1"/>
    <row r="301" s="6" customFormat="1"/>
    <row r="302" s="6" customFormat="1"/>
    <row r="303" s="6" customFormat="1"/>
    <row r="304" s="6" customFormat="1"/>
    <row r="305" s="6" customFormat="1"/>
    <row r="306" s="6" customFormat="1"/>
    <row r="307" s="6" customFormat="1"/>
    <row r="308" s="6" customFormat="1"/>
    <row r="309" s="6" customFormat="1"/>
    <row r="310" s="6" customFormat="1"/>
    <row r="311" s="6" customFormat="1"/>
    <row r="312" s="6" customFormat="1"/>
    <row r="313" s="6" customFormat="1"/>
    <row r="314" s="6" customFormat="1"/>
    <row r="315" s="6" customFormat="1"/>
    <row r="316" s="6" customFormat="1"/>
    <row r="317" s="6" customFormat="1"/>
    <row r="318" s="6" customFormat="1"/>
    <row r="319" s="6" customFormat="1"/>
    <row r="320" s="6" customFormat="1"/>
    <row r="321" s="6" customFormat="1"/>
    <row r="322" s="6" customFormat="1"/>
    <row r="323" s="6" customFormat="1"/>
    <row r="324" s="6" customFormat="1"/>
    <row r="325" s="6" customFormat="1"/>
    <row r="326" s="6" customFormat="1"/>
    <row r="327" s="6" customFormat="1"/>
    <row r="328" s="6" customFormat="1"/>
    <row r="329" s="6" customFormat="1"/>
    <row r="330" s="6" customFormat="1"/>
    <row r="331" s="6" customFormat="1"/>
    <row r="332" s="6" customFormat="1"/>
    <row r="333" s="6" customFormat="1"/>
    <row r="334" s="6" customFormat="1"/>
    <row r="335" s="6" customFormat="1"/>
    <row r="336" s="6" customFormat="1"/>
    <row r="337" s="6" customFormat="1"/>
    <row r="338" s="6" customFormat="1"/>
    <row r="339" s="6" customFormat="1"/>
    <row r="340" s="6" customFormat="1"/>
    <row r="341" s="6" customFormat="1"/>
    <row r="342" s="6" customFormat="1"/>
    <row r="343" s="6" customFormat="1"/>
    <row r="344" s="6" customFormat="1"/>
    <row r="345" s="6" customFormat="1"/>
    <row r="346" s="6" customFormat="1"/>
    <row r="347" s="6" customFormat="1"/>
    <row r="348" s="6" customFormat="1"/>
    <row r="349" s="6" customFormat="1"/>
    <row r="350" s="6" customFormat="1"/>
    <row r="351" s="6" customFormat="1"/>
    <row r="352" s="6" customFormat="1"/>
    <row r="353" s="6" customFormat="1"/>
    <row r="354" s="6" customFormat="1"/>
    <row r="355" s="6" customFormat="1"/>
    <row r="356" s="6" customFormat="1"/>
    <row r="357" s="6" customFormat="1"/>
    <row r="358" s="6" customFormat="1"/>
    <row r="359" s="6" customFormat="1"/>
    <row r="360" s="6" customFormat="1"/>
    <row r="361" s="6" customFormat="1"/>
    <row r="362" s="6" customFormat="1"/>
    <row r="363" s="6" customFormat="1"/>
    <row r="364" s="6" customFormat="1"/>
    <row r="365" s="6" customFormat="1"/>
    <row r="366" s="6" customFormat="1"/>
    <row r="367" s="6" customFormat="1"/>
    <row r="368" s="6" customFormat="1"/>
    <row r="369" s="6" customFormat="1"/>
    <row r="370" s="6" customFormat="1"/>
    <row r="371" s="6" customFormat="1"/>
    <row r="372" s="6" customFormat="1"/>
    <row r="373" s="6" customFormat="1"/>
    <row r="374" s="6" customFormat="1"/>
    <row r="375" s="6" customFormat="1"/>
    <row r="376" s="6" customFormat="1"/>
    <row r="377" s="6" customFormat="1"/>
    <row r="378" s="6" customFormat="1"/>
    <row r="379" s="6" customFormat="1"/>
    <row r="380" s="6" customFormat="1"/>
    <row r="381" s="6" customFormat="1"/>
    <row r="382" s="6" customFormat="1"/>
    <row r="383" s="6" customFormat="1"/>
    <row r="384" s="6" customFormat="1"/>
    <row r="385" s="6" customFormat="1"/>
    <row r="386" s="6" customFormat="1"/>
    <row r="387" s="6" customFormat="1"/>
    <row r="388" s="6" customFormat="1"/>
    <row r="389" s="6" customFormat="1"/>
    <row r="390" s="6" customFormat="1"/>
    <row r="391" s="6" customFormat="1"/>
    <row r="392" s="6" customFormat="1"/>
    <row r="393" s="6" customFormat="1"/>
    <row r="394" s="6" customFormat="1"/>
    <row r="395" s="6" customFormat="1"/>
    <row r="396" s="6" customFormat="1"/>
    <row r="397" s="6" customFormat="1"/>
    <row r="398" s="6" customFormat="1"/>
    <row r="399" s="6" customFormat="1"/>
    <row r="400" s="6" customFormat="1"/>
    <row r="401" s="6" customFormat="1"/>
    <row r="402" s="6" customFormat="1"/>
    <row r="403" s="6" customFormat="1"/>
    <row r="404" s="6" customFormat="1"/>
    <row r="405" s="6" customFormat="1"/>
    <row r="406" s="6" customFormat="1"/>
    <row r="407" s="6" customFormat="1"/>
    <row r="408" s="6" customFormat="1"/>
    <row r="409" s="6" customFormat="1"/>
    <row r="410" s="6" customFormat="1"/>
    <row r="411" s="6" customFormat="1"/>
    <row r="412" s="6" customFormat="1"/>
    <row r="413" s="6" customFormat="1"/>
    <row r="414" s="6" customFormat="1"/>
    <row r="415" s="6" customFormat="1"/>
    <row r="416" s="6" customFormat="1"/>
    <row r="417" s="6" customFormat="1"/>
    <row r="418" s="6" customFormat="1"/>
    <row r="419" s="6" customFormat="1"/>
    <row r="420" s="6" customFormat="1"/>
    <row r="421" s="6" customFormat="1"/>
    <row r="422" s="6" customFormat="1"/>
    <row r="423" s="6" customFormat="1"/>
    <row r="424" s="6" customFormat="1"/>
    <row r="425" s="6" customFormat="1"/>
    <row r="426" s="6" customFormat="1"/>
    <row r="427" s="6" customFormat="1"/>
    <row r="428" s="6" customFormat="1"/>
    <row r="429" s="6" customFormat="1"/>
    <row r="430" s="6" customFormat="1"/>
    <row r="431" s="6" customFormat="1"/>
    <row r="432" s="6" customFormat="1"/>
    <row r="433" s="6" customFormat="1"/>
    <row r="434" s="6" customFormat="1"/>
    <row r="435" s="6" customFormat="1"/>
    <row r="436" s="6" customFormat="1"/>
    <row r="437" s="6" customFormat="1"/>
    <row r="438" s="6" customFormat="1"/>
    <row r="439" s="6" customFormat="1"/>
    <row r="440" s="6" customFormat="1"/>
    <row r="441" s="6" customFormat="1"/>
    <row r="442" s="6" customFormat="1"/>
    <row r="443" s="6" customFormat="1"/>
    <row r="444" s="6" customFormat="1"/>
    <row r="445" s="6" customFormat="1"/>
    <row r="446" s="6" customFormat="1"/>
    <row r="447" s="6" customFormat="1"/>
    <row r="448" s="6" customFormat="1"/>
    <row r="449" s="6" customFormat="1"/>
    <row r="450" s="6" customFormat="1"/>
    <row r="451" s="6" customFormat="1"/>
    <row r="452" s="6" customFormat="1"/>
    <row r="453" s="6" customFormat="1"/>
    <row r="454" s="6" customFormat="1"/>
    <row r="455" s="6" customFormat="1"/>
    <row r="456" s="6" customFormat="1"/>
    <row r="457" s="6" customFormat="1"/>
    <row r="458" s="6" customFormat="1"/>
    <row r="459" s="6" customFormat="1"/>
    <row r="460" s="6" customFormat="1"/>
    <row r="461" s="6" customFormat="1"/>
    <row r="462" s="6" customFormat="1"/>
    <row r="463" s="6" customFormat="1"/>
    <row r="464" s="6" customFormat="1"/>
    <row r="465" s="6" customFormat="1"/>
    <row r="466" s="6" customFormat="1"/>
    <row r="467" s="6" customFormat="1"/>
    <row r="468" s="6" customFormat="1"/>
    <row r="469" s="6" customFormat="1"/>
    <row r="470" s="6" customFormat="1"/>
    <row r="471" s="6" customFormat="1"/>
    <row r="472" s="6" customFormat="1"/>
    <row r="473" s="6" customFormat="1"/>
    <row r="474" s="6" customFormat="1"/>
    <row r="475" s="6" customFormat="1"/>
    <row r="476" s="6" customFormat="1"/>
    <row r="477" s="6" customFormat="1"/>
    <row r="478" s="6" customFormat="1"/>
    <row r="479" s="6" customFormat="1"/>
    <row r="480" s="6" customFormat="1"/>
    <row r="481" s="6" customFormat="1"/>
    <row r="482" s="6" customFormat="1"/>
    <row r="483" s="6" customFormat="1"/>
    <row r="484" s="6" customFormat="1"/>
    <row r="485" s="6" customFormat="1"/>
    <row r="486" s="6" customFormat="1"/>
    <row r="487" s="6" customFormat="1"/>
    <row r="488" s="6" customFormat="1"/>
    <row r="489" s="6" customFormat="1"/>
    <row r="490" s="6" customFormat="1"/>
    <row r="491" s="6" customFormat="1"/>
    <row r="492" s="6" customFormat="1"/>
    <row r="493" s="6" customFormat="1"/>
    <row r="494" s="6" customFormat="1"/>
    <row r="495" s="6" customFormat="1"/>
    <row r="496" s="6" customFormat="1"/>
    <row r="497" s="6" customFormat="1"/>
    <row r="498" s="6" customFormat="1"/>
    <row r="499" s="6" customFormat="1"/>
    <row r="500" s="6" customFormat="1"/>
    <row r="501" s="6" customFormat="1"/>
    <row r="502" s="6" customFormat="1"/>
    <row r="503" s="6" customFormat="1"/>
    <row r="504" s="6" customFormat="1"/>
    <row r="505" s="6" customFormat="1"/>
    <row r="506" s="6" customFormat="1"/>
    <row r="507" s="6" customFormat="1"/>
    <row r="508" s="6" customFormat="1"/>
    <row r="509" s="6" customFormat="1"/>
    <row r="510" s="6" customFormat="1"/>
    <row r="511" s="6" customFormat="1"/>
    <row r="512" s="6" customFormat="1"/>
    <row r="513" s="6" customFormat="1"/>
    <row r="514" s="6" customFormat="1"/>
    <row r="515" s="6" customFormat="1"/>
    <row r="516" s="6" customFormat="1"/>
    <row r="517" s="6" customFormat="1"/>
    <row r="518" s="6" customFormat="1"/>
    <row r="519" s="6" customFormat="1"/>
    <row r="520" s="6" customFormat="1"/>
    <row r="521" s="6" customFormat="1"/>
    <row r="522" s="6" customFormat="1"/>
    <row r="523" s="6" customFormat="1"/>
    <row r="524" s="6" customFormat="1"/>
    <row r="525" s="6" customFormat="1"/>
    <row r="526" s="6" customFormat="1"/>
    <row r="527" s="6" customFormat="1"/>
    <row r="528" s="6" customFormat="1"/>
    <row r="529" s="6" customFormat="1"/>
    <row r="530" s="6" customFormat="1"/>
    <row r="531" s="6" customFormat="1"/>
    <row r="532" s="6" customFormat="1"/>
    <row r="533" s="6" customFormat="1"/>
    <row r="534" s="6" customFormat="1"/>
    <row r="535" s="6" customFormat="1"/>
    <row r="536" s="6" customFormat="1"/>
    <row r="537" s="6" customFormat="1"/>
    <row r="538" s="6" customFormat="1"/>
    <row r="539" s="6" customFormat="1"/>
    <row r="540" s="6" customFormat="1"/>
    <row r="541" s="6" customFormat="1"/>
    <row r="542" s="6" customFormat="1"/>
    <row r="543" s="6" customFormat="1"/>
    <row r="544" s="6" customFormat="1"/>
    <row r="545" s="6" customFormat="1"/>
    <row r="546" s="6" customFormat="1"/>
    <row r="547" s="6" customFormat="1"/>
    <row r="548" s="6" customFormat="1"/>
    <row r="549" s="6" customFormat="1"/>
    <row r="550" s="6" customFormat="1"/>
    <row r="551" s="6" customFormat="1"/>
    <row r="552" s="6" customFormat="1"/>
    <row r="553" s="6" customFormat="1"/>
    <row r="554" s="6" customFormat="1"/>
    <row r="555" s="6" customFormat="1"/>
    <row r="556" s="6" customFormat="1"/>
    <row r="557" s="6" customFormat="1"/>
    <row r="558" s="6" customFormat="1"/>
    <row r="559" s="6" customFormat="1"/>
    <row r="560" s="6" customFormat="1"/>
    <row r="561" s="6" customFormat="1"/>
    <row r="562" s="6" customFormat="1"/>
    <row r="563" s="6" customFormat="1"/>
    <row r="564" s="6" customFormat="1"/>
    <row r="565" s="6" customFormat="1"/>
    <row r="566" s="6" customFormat="1"/>
    <row r="567" s="6" customFormat="1"/>
    <row r="568" s="6" customFormat="1"/>
    <row r="569" s="6" customFormat="1"/>
    <row r="570" s="6" customFormat="1"/>
    <row r="571" s="6" customFormat="1"/>
    <row r="572" s="6" customFormat="1"/>
    <row r="573" s="6" customFormat="1"/>
    <row r="574" s="6" customFormat="1"/>
    <row r="575" s="6" customFormat="1"/>
    <row r="576" s="6" customFormat="1"/>
    <row r="577" s="6" customFormat="1"/>
    <row r="578" s="6" customFormat="1"/>
    <row r="579" s="6" customFormat="1"/>
    <row r="580" s="6" customFormat="1"/>
    <row r="581" s="6" customFormat="1"/>
    <row r="582" s="6" customFormat="1"/>
    <row r="583" s="6" customFormat="1"/>
    <row r="584" s="6" customFormat="1"/>
    <row r="585" s="6" customFormat="1"/>
    <row r="586" s="6" customFormat="1"/>
    <row r="587" s="6" customFormat="1"/>
    <row r="588" s="6" customFormat="1"/>
    <row r="589" s="6" customFormat="1"/>
    <row r="590" s="6" customFormat="1"/>
    <row r="591" s="6" customFormat="1"/>
    <row r="592" s="6" customFormat="1"/>
    <row r="593" s="6" customFormat="1"/>
    <row r="594" s="6" customFormat="1"/>
    <row r="595" s="6" customFormat="1"/>
    <row r="596" s="6" customFormat="1"/>
    <row r="597" s="6" customFormat="1"/>
    <row r="598" s="6" customFormat="1"/>
    <row r="599" s="6" customFormat="1"/>
    <row r="600" s="6" customFormat="1"/>
    <row r="601" s="6" customFormat="1"/>
    <row r="602" s="6" customFormat="1"/>
    <row r="603" s="6" customFormat="1"/>
    <row r="604" s="6" customFormat="1"/>
    <row r="605" s="6" customFormat="1"/>
    <row r="606" s="6" customFormat="1"/>
    <row r="607" s="6" customFormat="1"/>
    <row r="608" s="6" customFormat="1"/>
    <row r="609" s="6" customFormat="1"/>
    <row r="610" s="6" customFormat="1"/>
    <row r="611" s="6" customFormat="1"/>
    <row r="612" s="6" customFormat="1"/>
    <row r="613" s="6" customFormat="1"/>
    <row r="614" s="6" customFormat="1"/>
    <row r="615" s="6" customFormat="1"/>
    <row r="616" s="6" customFormat="1"/>
    <row r="617" s="6" customFormat="1"/>
    <row r="618" s="6" customFormat="1"/>
    <row r="619" s="6" customFormat="1"/>
    <row r="620" s="6" customFormat="1"/>
    <row r="621" s="6" customFormat="1"/>
    <row r="622" s="6" customFormat="1"/>
    <row r="623" s="6" customFormat="1"/>
    <row r="624" s="6" customFormat="1"/>
    <row r="625" s="6" customFormat="1"/>
    <row r="626" s="6" customFormat="1"/>
    <row r="627" s="6" customFormat="1"/>
    <row r="628" s="6" customFormat="1"/>
    <row r="629" s="6" customFormat="1"/>
    <row r="630" s="6" customFormat="1"/>
    <row r="631" s="6" customFormat="1"/>
    <row r="632" s="6" customFormat="1"/>
    <row r="633" s="6" customFormat="1"/>
    <row r="634" s="6" customFormat="1"/>
    <row r="635" s="6" customFormat="1"/>
    <row r="636" s="6" customFormat="1"/>
    <row r="637" s="6" customFormat="1"/>
    <row r="638" s="6" customFormat="1"/>
    <row r="639" s="6" customFormat="1"/>
    <row r="640" s="6" customFormat="1"/>
    <row r="641" s="6" customFormat="1"/>
    <row r="642" s="6" customFormat="1"/>
    <row r="643" s="6" customFormat="1"/>
    <row r="644" s="6" customFormat="1"/>
    <row r="645" s="6" customFormat="1"/>
    <row r="646" s="6" customFormat="1"/>
    <row r="647" s="6" customFormat="1"/>
    <row r="648" s="6" customFormat="1"/>
    <row r="649" s="6" customFormat="1"/>
    <row r="650" s="6" customFormat="1"/>
    <row r="651" s="6" customFormat="1"/>
    <row r="652" s="6" customFormat="1"/>
    <row r="653" s="6" customFormat="1"/>
    <row r="654" s="6" customFormat="1"/>
    <row r="655" s="6" customFormat="1"/>
    <row r="656" s="6" customFormat="1"/>
    <row r="657" s="6" customFormat="1"/>
    <row r="658" s="6" customFormat="1"/>
    <row r="659" s="6" customFormat="1"/>
    <row r="660" s="6" customFormat="1"/>
    <row r="661" s="6" customFormat="1"/>
    <row r="662" s="6" customFormat="1"/>
    <row r="663" s="6" customFormat="1"/>
    <row r="664" s="6" customFormat="1"/>
    <row r="665" s="6" customFormat="1"/>
    <row r="666" s="6" customFormat="1"/>
    <row r="667" s="6" customFormat="1"/>
    <row r="668" s="6" customFormat="1"/>
    <row r="669" s="6" customFormat="1"/>
    <row r="670" s="6" customFormat="1"/>
    <row r="671" s="6" customFormat="1"/>
    <row r="672" s="6" customFormat="1"/>
    <row r="673" s="6" customFormat="1"/>
    <row r="674" s="6" customFormat="1"/>
    <row r="675" s="6" customFormat="1"/>
    <row r="676" s="6" customFormat="1"/>
    <row r="677" s="6" customFormat="1"/>
    <row r="678" s="6" customFormat="1"/>
    <row r="679" s="6" customFormat="1"/>
    <row r="680" s="6" customFormat="1"/>
    <row r="681" s="6" customFormat="1"/>
    <row r="682" s="6" customFormat="1"/>
    <row r="683" s="6" customFormat="1"/>
    <row r="684" s="6" customFormat="1"/>
    <row r="685" s="6" customFormat="1"/>
    <row r="686" s="6" customFormat="1"/>
    <row r="687" s="6" customFormat="1"/>
    <row r="688" s="6" customFormat="1"/>
    <row r="689" s="6" customFormat="1"/>
    <row r="690" s="6" customFormat="1"/>
    <row r="691" s="6" customFormat="1"/>
    <row r="692" s="6" customFormat="1"/>
    <row r="693" s="6" customFormat="1"/>
    <row r="694" s="6" customFormat="1"/>
    <row r="695" s="6" customFormat="1"/>
    <row r="696" s="6" customFormat="1"/>
    <row r="697" s="6" customFormat="1"/>
    <row r="698" s="6" customFormat="1"/>
    <row r="699" s="6" customFormat="1"/>
    <row r="700" s="6" customFormat="1"/>
    <row r="701" s="6" customFormat="1"/>
    <row r="702" s="6" customFormat="1"/>
    <row r="703" s="6" customFormat="1"/>
    <row r="704" s="6" customFormat="1"/>
    <row r="705" s="6" customFormat="1"/>
    <row r="706" s="6" customFormat="1"/>
    <row r="707" s="6" customFormat="1"/>
    <row r="708" s="6" customFormat="1"/>
    <row r="709" s="6" customFormat="1"/>
    <row r="710" s="6" customFormat="1"/>
    <row r="711" s="6" customFormat="1"/>
    <row r="712" s="6" customFormat="1"/>
    <row r="713" s="6" customFormat="1"/>
    <row r="714" s="6" customFormat="1"/>
    <row r="715" s="6" customFormat="1"/>
    <row r="716" s="6" customFormat="1"/>
    <row r="717" s="6" customFormat="1"/>
    <row r="718" s="6" customFormat="1"/>
    <row r="719" s="6" customFormat="1"/>
    <row r="720" s="6" customFormat="1"/>
    <row r="721" spans="3:12" s="6" customFormat="1"/>
    <row r="722" spans="3:12" s="6" customFormat="1"/>
    <row r="723" spans="3:12" s="6" customFormat="1"/>
    <row r="724" spans="3:12" s="6" customFormat="1"/>
    <row r="725" spans="3:12" s="6" customFormat="1"/>
    <row r="726" spans="3:12" s="6" customFormat="1"/>
    <row r="727" spans="3:12" s="6" customFormat="1"/>
    <row r="728" spans="3:12" s="6" customFormat="1"/>
    <row r="729" spans="3:12" s="6" customFormat="1"/>
    <row r="730" spans="3:12" s="6" customFormat="1">
      <c r="K730"/>
      <c r="L730"/>
    </row>
    <row r="731" spans="3:12" s="6" customFormat="1">
      <c r="K731"/>
      <c r="L731"/>
    </row>
    <row r="732" spans="3:12">
      <c r="C732" s="6"/>
      <c r="D732" s="6"/>
      <c r="E732" s="6"/>
      <c r="F732" s="6"/>
      <c r="G732" s="6"/>
      <c r="H732" s="6"/>
      <c r="I732" s="6"/>
      <c r="J732" s="6"/>
    </row>
    <row r="733" spans="3:12">
      <c r="C733" s="6"/>
      <c r="D733" s="6"/>
      <c r="E733" s="6"/>
      <c r="F733" s="6"/>
      <c r="G733" s="6"/>
      <c r="H733" s="6"/>
      <c r="I733" s="6"/>
      <c r="J733" s="6"/>
    </row>
    <row r="734" spans="3:12">
      <c r="C734" s="6"/>
      <c r="D734" s="6"/>
      <c r="E734" s="6"/>
      <c r="F734" s="6"/>
      <c r="G734" s="6"/>
      <c r="H734" s="6"/>
      <c r="I734" s="6"/>
      <c r="J734" s="6"/>
    </row>
    <row r="735" spans="3:12">
      <c r="C735" s="6"/>
      <c r="D735" s="6"/>
      <c r="E735" s="6"/>
      <c r="F735" s="6"/>
      <c r="G735" s="6"/>
      <c r="H735" s="6"/>
      <c r="I735" s="6"/>
      <c r="J735" s="6"/>
    </row>
    <row r="736" spans="3:12">
      <c r="C736" s="6"/>
      <c r="D736" s="6"/>
      <c r="E736" s="6"/>
      <c r="F736" s="6"/>
      <c r="G736" s="6"/>
      <c r="H736" s="6"/>
      <c r="I736" s="6"/>
      <c r="J736" s="6"/>
    </row>
    <row r="737" spans="3:10">
      <c r="C737" s="6"/>
      <c r="D737" s="6"/>
      <c r="E737" s="6"/>
      <c r="F737" s="6"/>
      <c r="G737" s="6"/>
      <c r="H737" s="6"/>
      <c r="I737" s="6"/>
      <c r="J737" s="6"/>
    </row>
    <row r="738" spans="3:10">
      <c r="C738" s="6"/>
      <c r="D738" s="6"/>
      <c r="E738" s="6"/>
      <c r="F738" s="6"/>
      <c r="G738" s="6"/>
      <c r="H738" s="6"/>
      <c r="I738" s="6"/>
      <c r="J738" s="6"/>
    </row>
    <row r="739" spans="3:10">
      <c r="C739" s="6"/>
      <c r="D739" s="6"/>
      <c r="E739" s="6"/>
      <c r="F739" s="6"/>
      <c r="G739" s="6"/>
      <c r="H739" s="6"/>
      <c r="I739" s="6"/>
      <c r="J739" s="6"/>
    </row>
    <row r="740" spans="3:10">
      <c r="C740" s="6"/>
      <c r="D740" s="6"/>
      <c r="E740" s="6"/>
      <c r="F740" s="6"/>
      <c r="G740" s="6"/>
      <c r="H740" s="6"/>
      <c r="I740" s="6"/>
      <c r="J740" s="6"/>
    </row>
    <row r="741" spans="3:10">
      <c r="C741" s="6"/>
      <c r="D741" s="6"/>
      <c r="E741" s="6"/>
      <c r="F741" s="6"/>
      <c r="G741" s="6"/>
      <c r="H741" s="6"/>
      <c r="I741" s="6"/>
      <c r="J741" s="6"/>
    </row>
    <row r="742" spans="3:10">
      <c r="C742" s="6"/>
      <c r="D742" s="6"/>
      <c r="E742" s="6"/>
      <c r="F742" s="6"/>
      <c r="G742" s="6"/>
      <c r="H742" s="6"/>
      <c r="I742" s="6"/>
      <c r="J742" s="6"/>
    </row>
  </sheetData>
  <sheetProtection selectLockedCells="1"/>
  <mergeCells count="2">
    <mergeCell ref="A2:S3"/>
    <mergeCell ref="C1:D1"/>
  </mergeCells>
  <conditionalFormatting sqref="E5:E12">
    <cfRule type="cellIs" dxfId="47" priority="1" operator="equal">
      <formula>"Not Applicable"</formula>
    </cfRule>
    <cfRule type="cellIs" dxfId="46" priority="2" operator="equal">
      <formula>"Not Started"</formula>
    </cfRule>
    <cfRule type="cellIs" dxfId="45" priority="3" operator="equal">
      <formula>"Low level of progress "</formula>
    </cfRule>
    <cfRule type="cellIs" dxfId="44" priority="4" operator="equal">
      <formula>"Significant Progress"</formula>
    </cfRule>
    <cfRule type="cellIs" dxfId="43" priority="5" operator="equal">
      <formula>"Area of Excellence"</formula>
    </cfRule>
  </conditionalFormatting>
  <conditionalFormatting sqref="E13">
    <cfRule type="expression" dxfId="42" priority="12">
      <formula>E13="Green"</formula>
    </cfRule>
    <cfRule type="expression" dxfId="41" priority="13">
      <formula>E13="Amber"</formula>
    </cfRule>
    <cfRule type="expression" dxfId="40" priority="14">
      <formula>E13="Red"</formula>
    </cfRule>
  </conditionalFormatting>
  <dataValidations count="1">
    <dataValidation type="list" allowBlank="1" showInputMessage="1" showErrorMessage="1" sqref="E13" xr:uid="{8F6A0FD6-1DD4-4F0E-8E0B-338309F88A7D}">
      <formula1>#REF!</formula1>
    </dataValidation>
  </dataValidations>
  <pageMargins left="0.7" right="0.7" top="0.75" bottom="0.75" header="0.3" footer="0.3"/>
  <pageSetup paperSize="9" scale="33" fitToWidth="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2F3712C-3E3F-4536-B49B-17F68243A8ED}">
          <x14:formula1>
            <xm:f>'Data and Calculations'!$B$3:$B$7</xm:f>
          </x14:formula1>
          <xm:sqref>E5:E12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E5956-DF75-4C2E-AB79-0E1239EAD198}">
  <sheetPr>
    <tabColor rgb="FF3FE5E9"/>
    <pageSetUpPr fitToPage="1"/>
  </sheetPr>
  <dimension ref="A1:BT742"/>
  <sheetViews>
    <sheetView topLeftCell="C1" zoomScale="70" zoomScaleNormal="70" workbookViewId="0">
      <selection activeCell="D8" sqref="D8"/>
    </sheetView>
  </sheetViews>
  <sheetFormatPr defaultColWidth="8.85546875" defaultRowHeight="14.45"/>
  <cols>
    <col min="1" max="2" width="20.5703125" hidden="1" customWidth="1"/>
    <col min="3" max="3" width="75.140625" customWidth="1"/>
    <col min="4" max="4" width="148.42578125" customWidth="1"/>
    <col min="5" max="5" width="22" customWidth="1"/>
    <col min="6" max="6" width="29.5703125" customWidth="1"/>
    <col min="7" max="7" width="30.5703125" customWidth="1"/>
    <col min="8" max="8" width="30.28515625" customWidth="1"/>
    <col min="9" max="9" width="28.28515625" customWidth="1"/>
    <col min="10" max="10" width="36.28515625" customWidth="1"/>
    <col min="20" max="72" width="8.85546875" style="6"/>
  </cols>
  <sheetData>
    <row r="1" spans="1:19" ht="31.5" customHeight="1">
      <c r="A1" s="6"/>
      <c r="B1" s="6"/>
      <c r="C1" s="225" t="s">
        <v>137</v>
      </c>
      <c r="D1" s="225"/>
      <c r="E1" s="169"/>
      <c r="F1" s="79"/>
      <c r="G1" s="79"/>
      <c r="H1" s="79"/>
      <c r="I1" s="79"/>
      <c r="J1" s="22"/>
      <c r="K1" s="6"/>
      <c r="L1" s="6"/>
      <c r="M1" s="6"/>
      <c r="N1" s="6"/>
      <c r="O1" s="6"/>
      <c r="P1" s="6"/>
      <c r="Q1" s="6"/>
      <c r="R1" s="6"/>
      <c r="S1" s="6"/>
    </row>
    <row r="2" spans="1:19">
      <c r="A2" s="223"/>
      <c r="B2" s="223"/>
      <c r="C2" s="223"/>
      <c r="D2" s="223"/>
      <c r="E2" s="223"/>
      <c r="F2" s="223"/>
      <c r="G2" s="223"/>
      <c r="H2" s="223"/>
      <c r="I2" s="223"/>
      <c r="J2" s="223"/>
      <c r="K2" s="223"/>
      <c r="L2" s="223"/>
      <c r="M2" s="223"/>
      <c r="N2" s="223"/>
      <c r="O2" s="223"/>
      <c r="P2" s="223"/>
      <c r="Q2" s="223"/>
      <c r="R2" s="223"/>
      <c r="S2" s="223"/>
    </row>
    <row r="3" spans="1:19">
      <c r="A3" s="224"/>
      <c r="B3" s="224"/>
      <c r="C3" s="223"/>
      <c r="D3" s="223"/>
      <c r="E3" s="223"/>
      <c r="F3" s="223"/>
      <c r="G3" s="223"/>
      <c r="H3" s="223"/>
      <c r="I3" s="223"/>
      <c r="J3" s="223"/>
      <c r="K3" s="224"/>
      <c r="L3" s="224"/>
      <c r="M3" s="224"/>
      <c r="N3" s="224"/>
      <c r="O3" s="224"/>
      <c r="P3" s="224"/>
      <c r="Q3" s="224"/>
      <c r="R3" s="224"/>
      <c r="S3" s="224"/>
    </row>
    <row r="4" spans="1:19">
      <c r="A4" s="6"/>
      <c r="B4" s="6"/>
      <c r="C4" s="156" t="s">
        <v>14</v>
      </c>
      <c r="D4" s="156" t="s">
        <v>15</v>
      </c>
      <c r="E4" s="156" t="s">
        <v>16</v>
      </c>
      <c r="F4" s="156" t="s">
        <v>17</v>
      </c>
      <c r="G4" s="156" t="s">
        <v>18</v>
      </c>
      <c r="H4" s="156" t="s">
        <v>19</v>
      </c>
      <c r="I4" s="156" t="s">
        <v>20</v>
      </c>
      <c r="J4" s="156" t="s">
        <v>21</v>
      </c>
      <c r="K4" s="6"/>
      <c r="L4" s="6"/>
      <c r="M4" s="6"/>
      <c r="N4" s="6"/>
      <c r="O4" s="6"/>
      <c r="P4" s="6"/>
      <c r="Q4" s="6"/>
      <c r="R4" s="6"/>
      <c r="S4" s="6"/>
    </row>
    <row r="5" spans="1:19" ht="189.95" customHeight="1">
      <c r="A5" s="6" t="s">
        <v>22</v>
      </c>
      <c r="B5" s="6"/>
      <c r="C5" s="187" t="s">
        <v>138</v>
      </c>
      <c r="D5" s="188" t="s">
        <v>139</v>
      </c>
      <c r="E5" s="137" t="s">
        <v>25</v>
      </c>
      <c r="F5" s="139"/>
      <c r="G5" s="139"/>
      <c r="H5" s="139"/>
      <c r="I5" s="139"/>
      <c r="J5" s="139"/>
      <c r="K5" s="6"/>
      <c r="L5" s="6"/>
      <c r="M5" s="6"/>
      <c r="N5" s="6"/>
      <c r="O5" s="6"/>
      <c r="P5" s="6"/>
      <c r="Q5" s="6"/>
      <c r="R5" s="6"/>
      <c r="S5" s="6"/>
    </row>
    <row r="6" spans="1:19" ht="164.1" customHeight="1">
      <c r="A6" s="6" t="s">
        <v>22</v>
      </c>
      <c r="B6" s="6"/>
      <c r="C6" s="202" t="s">
        <v>140</v>
      </c>
      <c r="D6" s="200" t="s">
        <v>141</v>
      </c>
      <c r="E6" s="137" t="s">
        <v>25</v>
      </c>
      <c r="F6" s="145"/>
      <c r="G6" s="145"/>
      <c r="H6" s="145"/>
      <c r="I6" s="145"/>
      <c r="J6" s="145"/>
      <c r="K6" s="6"/>
      <c r="L6" s="6"/>
      <c r="M6" s="6"/>
      <c r="N6" s="6"/>
      <c r="O6" s="6"/>
      <c r="P6" s="6"/>
      <c r="Q6" s="6"/>
      <c r="R6" s="6"/>
      <c r="S6" s="6"/>
    </row>
    <row r="7" spans="1:19" ht="62.25" customHeight="1">
      <c r="A7" s="6" t="s">
        <v>22</v>
      </c>
      <c r="B7" s="6"/>
      <c r="C7" s="182" t="s">
        <v>142</v>
      </c>
      <c r="D7" s="148" t="s">
        <v>143</v>
      </c>
      <c r="E7" s="137" t="s">
        <v>25</v>
      </c>
      <c r="F7" s="139"/>
      <c r="G7" s="139"/>
      <c r="H7" s="139"/>
      <c r="I7" s="139"/>
      <c r="J7" s="139"/>
      <c r="K7" s="6"/>
      <c r="L7" s="6"/>
      <c r="M7" s="6"/>
      <c r="N7" s="6"/>
      <c r="O7" s="6"/>
      <c r="P7" s="6"/>
      <c r="Q7" s="6"/>
      <c r="R7" s="6"/>
      <c r="S7" s="6"/>
    </row>
    <row r="8" spans="1:19" ht="146.25" customHeight="1">
      <c r="A8" s="6" t="s">
        <v>22</v>
      </c>
      <c r="B8" s="6"/>
      <c r="C8" s="184" t="s">
        <v>144</v>
      </c>
      <c r="D8" s="149" t="s">
        <v>145</v>
      </c>
      <c r="E8" s="137" t="s">
        <v>25</v>
      </c>
      <c r="F8" s="145"/>
      <c r="G8" s="145"/>
      <c r="H8" s="145"/>
      <c r="I8" s="145"/>
      <c r="J8" s="145"/>
      <c r="K8" s="6"/>
      <c r="L8" s="6"/>
      <c r="M8" s="6"/>
      <c r="N8" s="6"/>
      <c r="O8" s="6"/>
      <c r="P8" s="6"/>
      <c r="Q8" s="6"/>
      <c r="R8" s="6"/>
      <c r="S8" s="6"/>
    </row>
    <row r="9" spans="1:19" s="6" customFormat="1" ht="58.5" customHeight="1">
      <c r="A9" s="6" t="s">
        <v>22</v>
      </c>
      <c r="C9" s="182" t="s">
        <v>146</v>
      </c>
      <c r="D9" s="148" t="s">
        <v>147</v>
      </c>
      <c r="E9" s="137" t="s">
        <v>25</v>
      </c>
      <c r="F9" s="166"/>
      <c r="G9" s="166"/>
      <c r="H9" s="166"/>
      <c r="I9" s="166"/>
      <c r="J9" s="166"/>
    </row>
    <row r="10" spans="1:19" s="6" customFormat="1" ht="128.44999999999999" customHeight="1">
      <c r="A10" s="6" t="s">
        <v>22</v>
      </c>
      <c r="C10" s="184" t="s">
        <v>148</v>
      </c>
      <c r="D10" s="200" t="s">
        <v>149</v>
      </c>
      <c r="E10" s="137" t="s">
        <v>25</v>
      </c>
      <c r="F10" s="153"/>
      <c r="G10" s="153"/>
      <c r="H10" s="153"/>
      <c r="I10" s="153"/>
      <c r="J10" s="153"/>
    </row>
    <row r="11" spans="1:19" s="6" customFormat="1" ht="15" hidden="1" customHeight="1">
      <c r="C11" s="154" t="s">
        <v>42</v>
      </c>
      <c r="D11" s="159" t="s">
        <v>15</v>
      </c>
      <c r="E11" s="165" t="s">
        <v>16</v>
      </c>
      <c r="F11" s="81" t="s">
        <v>17</v>
      </c>
      <c r="G11" s="81" t="s">
        <v>18</v>
      </c>
      <c r="H11" s="81" t="s">
        <v>19</v>
      </c>
      <c r="I11" s="81" t="s">
        <v>20</v>
      </c>
      <c r="J11" s="81" t="s">
        <v>21</v>
      </c>
    </row>
    <row r="12" spans="1:19" s="6" customFormat="1" ht="13.5" hidden="1" customHeight="1">
      <c r="A12" s="6" t="s">
        <v>22</v>
      </c>
      <c r="C12" s="110"/>
      <c r="D12" s="116"/>
      <c r="E12" s="80" t="s">
        <v>44</v>
      </c>
      <c r="F12" s="104"/>
      <c r="G12" s="103"/>
      <c r="H12" s="104"/>
      <c r="I12" s="103"/>
      <c r="J12" s="105"/>
    </row>
    <row r="13" spans="1:19" s="6" customFormat="1" ht="11.25" hidden="1" customHeight="1">
      <c r="A13" s="6" t="s">
        <v>22</v>
      </c>
      <c r="C13" s="111"/>
      <c r="D13" s="119"/>
      <c r="E13" s="80" t="s">
        <v>44</v>
      </c>
    </row>
    <row r="14" spans="1:19" s="6" customFormat="1">
      <c r="C14" s="177" t="s">
        <v>45</v>
      </c>
      <c r="D14" s="178"/>
      <c r="E14" s="176"/>
      <c r="F14" s="106"/>
      <c r="G14" s="106"/>
      <c r="H14" s="106"/>
      <c r="I14" s="106"/>
    </row>
    <row r="15" spans="1:19" s="6" customFormat="1">
      <c r="C15" s="84"/>
      <c r="D15" s="85"/>
    </row>
    <row r="16" spans="1:19" s="6" customFormat="1">
      <c r="C16" s="84"/>
      <c r="D16" s="85"/>
    </row>
    <row r="17" spans="3:4" s="6" customFormat="1">
      <c r="C17" s="84"/>
      <c r="D17" s="85"/>
    </row>
    <row r="18" spans="3:4" s="6" customFormat="1">
      <c r="C18" s="84"/>
      <c r="D18" s="85"/>
    </row>
    <row r="19" spans="3:4" s="6" customFormat="1">
      <c r="C19" s="84"/>
      <c r="D19" s="85"/>
    </row>
    <row r="20" spans="3:4" s="6" customFormat="1">
      <c r="C20" s="84"/>
      <c r="D20" s="85"/>
    </row>
    <row r="21" spans="3:4" s="6" customFormat="1">
      <c r="C21" s="84"/>
      <c r="D21" s="85"/>
    </row>
    <row r="22" spans="3:4" s="6" customFormat="1">
      <c r="C22" s="84"/>
      <c r="D22" s="85"/>
    </row>
    <row r="23" spans="3:4" s="6" customFormat="1">
      <c r="C23" s="84"/>
      <c r="D23" s="85"/>
    </row>
    <row r="24" spans="3:4" s="6" customFormat="1">
      <c r="C24" s="84"/>
      <c r="D24" s="85"/>
    </row>
    <row r="25" spans="3:4" s="6" customFormat="1">
      <c r="C25" s="84"/>
      <c r="D25" s="85"/>
    </row>
    <row r="26" spans="3:4" s="6" customFormat="1">
      <c r="C26" s="84"/>
      <c r="D26" s="85"/>
    </row>
    <row r="27" spans="3:4" s="6" customFormat="1">
      <c r="C27" s="84"/>
      <c r="D27" s="85"/>
    </row>
    <row r="28" spans="3:4" s="6" customFormat="1">
      <c r="C28" s="84"/>
      <c r="D28" s="85"/>
    </row>
    <row r="29" spans="3:4" s="6" customFormat="1">
      <c r="C29" s="84"/>
      <c r="D29" s="85"/>
    </row>
    <row r="30" spans="3:4" s="6" customFormat="1">
      <c r="C30" s="88"/>
      <c r="D30" s="90"/>
    </row>
    <row r="31" spans="3:4" s="6" customFormat="1"/>
    <row r="32" spans="3:4" s="6" customFormat="1"/>
    <row r="33" s="6" customFormat="1"/>
    <row r="34" s="6" customFormat="1"/>
    <row r="35" s="6" customFormat="1"/>
    <row r="36" s="6" customFormat="1"/>
    <row r="37" s="6" customFormat="1"/>
    <row r="38" s="6" customFormat="1"/>
    <row r="39" s="6" customFormat="1"/>
    <row r="40" s="6" customFormat="1"/>
    <row r="41" s="6" customFormat="1"/>
    <row r="42" s="6" customFormat="1"/>
    <row r="43" s="6" customFormat="1"/>
    <row r="44" s="6" customFormat="1"/>
    <row r="45" s="6" customFormat="1"/>
    <row r="46" s="6" customFormat="1"/>
    <row r="47" s="6" customFormat="1"/>
    <row r="48" s="6" customFormat="1"/>
    <row r="49" s="6" customFormat="1"/>
    <row r="50" s="6" customFormat="1"/>
    <row r="51" s="6" customFormat="1"/>
    <row r="52" s="6" customFormat="1"/>
    <row r="53" s="6" customFormat="1"/>
    <row r="54" s="6" customFormat="1"/>
    <row r="55" s="6" customFormat="1"/>
    <row r="56" s="6" customFormat="1"/>
    <row r="57" s="6" customFormat="1"/>
    <row r="58" s="6" customFormat="1"/>
    <row r="59" s="6" customFormat="1"/>
    <row r="60" s="6" customFormat="1"/>
    <row r="61" s="6" customFormat="1"/>
    <row r="62" s="6" customFormat="1"/>
    <row r="63" s="6" customFormat="1"/>
    <row r="64" s="6" customFormat="1"/>
    <row r="65" s="6" customFormat="1"/>
    <row r="66" s="6" customFormat="1"/>
    <row r="67" s="6" customFormat="1"/>
    <row r="68" s="6" customFormat="1"/>
    <row r="69" s="6" customFormat="1"/>
    <row r="70" s="6" customFormat="1"/>
    <row r="71" s="6" customFormat="1"/>
    <row r="72" s="6" customFormat="1"/>
    <row r="73" s="6" customFormat="1"/>
    <row r="74" s="6" customFormat="1"/>
    <row r="75" s="6" customFormat="1"/>
    <row r="76" s="6" customFormat="1"/>
    <row r="77" s="6" customFormat="1"/>
    <row r="78" s="6" customFormat="1"/>
    <row r="79" s="6" customFormat="1"/>
    <row r="80" s="6" customFormat="1"/>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row r="186" s="6" customFormat="1"/>
    <row r="187" s="6" customFormat="1"/>
    <row r="188" s="6" customFormat="1"/>
    <row r="189" s="6" customFormat="1"/>
    <row r="190" s="6" customFormat="1"/>
    <row r="191" s="6" customFormat="1"/>
    <row r="192" s="6" customFormat="1"/>
    <row r="193" s="6" customFormat="1"/>
    <row r="194" s="6" customFormat="1"/>
    <row r="195" s="6" customFormat="1"/>
    <row r="196" s="6" customFormat="1"/>
    <row r="197" s="6" customFormat="1"/>
    <row r="198" s="6" customFormat="1"/>
    <row r="199" s="6" customFormat="1"/>
    <row r="200" s="6" customFormat="1"/>
    <row r="201" s="6" customFormat="1"/>
    <row r="202" s="6" customFormat="1"/>
    <row r="203" s="6" customFormat="1"/>
    <row r="204" s="6" customFormat="1"/>
    <row r="205" s="6" customFormat="1"/>
    <row r="206" s="6" customFormat="1"/>
    <row r="207" s="6" customFormat="1"/>
    <row r="208" s="6" customFormat="1"/>
    <row r="209" s="6" customFormat="1"/>
    <row r="210" s="6" customFormat="1"/>
    <row r="211" s="6" customFormat="1"/>
    <row r="212" s="6" customFormat="1"/>
    <row r="213" s="6" customFormat="1"/>
    <row r="214" s="6" customFormat="1"/>
    <row r="215" s="6" customFormat="1"/>
    <row r="216" s="6" customFormat="1"/>
    <row r="217" s="6" customFormat="1"/>
    <row r="218" s="6" customFormat="1"/>
    <row r="219" s="6" customFormat="1"/>
    <row r="220" s="6" customFormat="1"/>
    <row r="221" s="6" customFormat="1"/>
    <row r="222" s="6" customFormat="1"/>
    <row r="223" s="6" customFormat="1"/>
    <row r="224" s="6" customFormat="1"/>
    <row r="225" s="6" customFormat="1"/>
    <row r="226" s="6" customFormat="1"/>
    <row r="227" s="6" customFormat="1"/>
    <row r="228" s="6" customFormat="1"/>
    <row r="229" s="6" customFormat="1"/>
    <row r="230" s="6" customFormat="1"/>
    <row r="231" s="6" customFormat="1"/>
    <row r="232" s="6" customFormat="1"/>
    <row r="233" s="6" customFormat="1"/>
    <row r="234" s="6" customFormat="1"/>
    <row r="235" s="6" customFormat="1"/>
    <row r="236" s="6" customFormat="1"/>
    <row r="237" s="6" customFormat="1"/>
    <row r="238" s="6" customFormat="1"/>
    <row r="239" s="6" customFormat="1"/>
    <row r="240" s="6" customFormat="1"/>
    <row r="241" s="6" customFormat="1"/>
    <row r="242" s="6" customFormat="1"/>
    <row r="243" s="6" customFormat="1"/>
    <row r="244" s="6" customFormat="1"/>
    <row r="245" s="6" customFormat="1"/>
    <row r="246" s="6" customFormat="1"/>
    <row r="247" s="6" customFormat="1"/>
    <row r="248" s="6" customFormat="1"/>
    <row r="249" s="6" customFormat="1"/>
    <row r="250" s="6" customFormat="1"/>
    <row r="251" s="6" customFormat="1"/>
    <row r="252" s="6" customFormat="1"/>
    <row r="253" s="6" customFormat="1"/>
    <row r="254" s="6" customFormat="1"/>
    <row r="255" s="6" customFormat="1"/>
    <row r="256" s="6" customFormat="1"/>
    <row r="257" s="6" customFormat="1"/>
    <row r="258" s="6" customFormat="1"/>
    <row r="259" s="6" customFormat="1"/>
    <row r="260" s="6" customFormat="1"/>
    <row r="261" s="6" customFormat="1"/>
    <row r="262" s="6" customFormat="1"/>
    <row r="263" s="6" customFormat="1"/>
    <row r="264" s="6" customFormat="1"/>
    <row r="265" s="6" customFormat="1"/>
    <row r="266" s="6" customFormat="1"/>
    <row r="267" s="6" customFormat="1"/>
    <row r="268" s="6" customFormat="1"/>
    <row r="269" s="6" customFormat="1"/>
    <row r="270" s="6" customFormat="1"/>
    <row r="271" s="6" customFormat="1"/>
    <row r="272" s="6" customFormat="1"/>
    <row r="273" s="6" customFormat="1"/>
    <row r="274" s="6" customFormat="1"/>
    <row r="275" s="6" customFormat="1"/>
    <row r="276" s="6" customFormat="1"/>
    <row r="277" s="6" customFormat="1"/>
    <row r="278" s="6" customFormat="1"/>
    <row r="279" s="6" customFormat="1"/>
    <row r="280" s="6" customFormat="1"/>
    <row r="281" s="6" customFormat="1"/>
    <row r="282" s="6" customFormat="1"/>
    <row r="283" s="6" customFormat="1"/>
    <row r="284" s="6" customFormat="1"/>
    <row r="285" s="6" customFormat="1"/>
    <row r="286" s="6" customFormat="1"/>
    <row r="287" s="6" customFormat="1"/>
    <row r="288" s="6" customFormat="1"/>
    <row r="289" s="6" customFormat="1"/>
    <row r="290" s="6" customFormat="1"/>
    <row r="291" s="6" customFormat="1"/>
    <row r="292" s="6" customFormat="1"/>
    <row r="293" s="6" customFormat="1"/>
    <row r="294" s="6" customFormat="1"/>
    <row r="295" s="6" customFormat="1"/>
    <row r="296" s="6" customFormat="1"/>
    <row r="297" s="6" customFormat="1"/>
    <row r="298" s="6" customFormat="1"/>
    <row r="299" s="6" customFormat="1"/>
    <row r="300" s="6" customFormat="1"/>
    <row r="301" s="6" customFormat="1"/>
    <row r="302" s="6" customFormat="1"/>
    <row r="303" s="6" customFormat="1"/>
    <row r="304" s="6" customFormat="1"/>
    <row r="305" s="6" customFormat="1"/>
    <row r="306" s="6" customFormat="1"/>
    <row r="307" s="6" customFormat="1"/>
    <row r="308" s="6" customFormat="1"/>
    <row r="309" s="6" customFormat="1"/>
    <row r="310" s="6" customFormat="1"/>
    <row r="311" s="6" customFormat="1"/>
    <row r="312" s="6" customFormat="1"/>
    <row r="313" s="6" customFormat="1"/>
    <row r="314" s="6" customFormat="1"/>
    <row r="315" s="6" customFormat="1"/>
    <row r="316" s="6" customFormat="1"/>
    <row r="317" s="6" customFormat="1"/>
    <row r="318" s="6" customFormat="1"/>
    <row r="319" s="6" customFormat="1"/>
    <row r="320" s="6" customFormat="1"/>
    <row r="321" s="6" customFormat="1"/>
    <row r="322" s="6" customFormat="1"/>
    <row r="323" s="6" customFormat="1"/>
    <row r="324" s="6" customFormat="1"/>
    <row r="325" s="6" customFormat="1"/>
    <row r="326" s="6" customFormat="1"/>
    <row r="327" s="6" customFormat="1"/>
    <row r="328" s="6" customFormat="1"/>
    <row r="329" s="6" customFormat="1"/>
    <row r="330" s="6" customFormat="1"/>
    <row r="331" s="6" customFormat="1"/>
    <row r="332" s="6" customFormat="1"/>
    <row r="333" s="6" customFormat="1"/>
    <row r="334" s="6" customFormat="1"/>
    <row r="335" s="6" customFormat="1"/>
    <row r="336" s="6" customFormat="1"/>
    <row r="337" s="6" customFormat="1"/>
    <row r="338" s="6" customFormat="1"/>
    <row r="339" s="6" customFormat="1"/>
    <row r="340" s="6" customFormat="1"/>
    <row r="341" s="6" customFormat="1"/>
    <row r="342" s="6" customFormat="1"/>
    <row r="343" s="6" customFormat="1"/>
    <row r="344" s="6" customFormat="1"/>
    <row r="345" s="6" customFormat="1"/>
    <row r="346" s="6" customFormat="1"/>
    <row r="347" s="6" customFormat="1"/>
    <row r="348" s="6" customFormat="1"/>
    <row r="349" s="6" customFormat="1"/>
    <row r="350" s="6" customFormat="1"/>
    <row r="351" s="6" customFormat="1"/>
    <row r="352" s="6" customFormat="1"/>
    <row r="353" s="6" customFormat="1"/>
    <row r="354" s="6" customFormat="1"/>
    <row r="355" s="6" customFormat="1"/>
    <row r="356" s="6" customFormat="1"/>
    <row r="357" s="6" customFormat="1"/>
    <row r="358" s="6" customFormat="1"/>
    <row r="359" s="6" customFormat="1"/>
    <row r="360" s="6" customFormat="1"/>
    <row r="361" s="6" customFormat="1"/>
    <row r="362" s="6" customFormat="1"/>
    <row r="363" s="6" customFormat="1"/>
    <row r="364" s="6" customFormat="1"/>
    <row r="365" s="6" customFormat="1"/>
    <row r="366" s="6" customFormat="1"/>
    <row r="367" s="6" customFormat="1"/>
    <row r="368" s="6" customFormat="1"/>
    <row r="369" s="6" customFormat="1"/>
    <row r="370" s="6" customFormat="1"/>
    <row r="371" s="6" customFormat="1"/>
    <row r="372" s="6" customFormat="1"/>
    <row r="373" s="6" customFormat="1"/>
    <row r="374" s="6" customFormat="1"/>
    <row r="375" s="6" customFormat="1"/>
    <row r="376" s="6" customFormat="1"/>
    <row r="377" s="6" customFormat="1"/>
    <row r="378" s="6" customFormat="1"/>
    <row r="379" s="6" customFormat="1"/>
    <row r="380" s="6" customFormat="1"/>
    <row r="381" s="6" customFormat="1"/>
    <row r="382" s="6" customFormat="1"/>
    <row r="383" s="6" customFormat="1"/>
    <row r="384" s="6" customFormat="1"/>
    <row r="385" s="6" customFormat="1"/>
    <row r="386" s="6" customFormat="1"/>
    <row r="387" s="6" customFormat="1"/>
    <row r="388" s="6" customFormat="1"/>
    <row r="389" s="6" customFormat="1"/>
    <row r="390" s="6" customFormat="1"/>
    <row r="391" s="6" customFormat="1"/>
    <row r="392" s="6" customFormat="1"/>
    <row r="393" s="6" customFormat="1"/>
    <row r="394" s="6" customFormat="1"/>
    <row r="395" s="6" customFormat="1"/>
    <row r="396" s="6" customFormat="1"/>
    <row r="397" s="6" customFormat="1"/>
    <row r="398" s="6" customFormat="1"/>
    <row r="399" s="6" customFormat="1"/>
    <row r="400" s="6" customFormat="1"/>
    <row r="401" s="6" customFormat="1"/>
    <row r="402" s="6" customFormat="1"/>
    <row r="403" s="6" customFormat="1"/>
    <row r="404" s="6" customFormat="1"/>
    <row r="405" s="6" customFormat="1"/>
    <row r="406" s="6" customFormat="1"/>
    <row r="407" s="6" customFormat="1"/>
    <row r="408" s="6" customFormat="1"/>
    <row r="409" s="6" customFormat="1"/>
    <row r="410" s="6" customFormat="1"/>
    <row r="411" s="6" customFormat="1"/>
    <row r="412" s="6" customFormat="1"/>
    <row r="413" s="6" customFormat="1"/>
    <row r="414" s="6" customFormat="1"/>
    <row r="415" s="6" customFormat="1"/>
    <row r="416" s="6" customFormat="1"/>
    <row r="417" s="6" customFormat="1"/>
    <row r="418" s="6" customFormat="1"/>
    <row r="419" s="6" customFormat="1"/>
    <row r="420" s="6" customFormat="1"/>
    <row r="421" s="6" customFormat="1"/>
    <row r="422" s="6" customFormat="1"/>
    <row r="423" s="6" customFormat="1"/>
    <row r="424" s="6" customFormat="1"/>
    <row r="425" s="6" customFormat="1"/>
    <row r="426" s="6" customFormat="1"/>
    <row r="427" s="6" customFormat="1"/>
    <row r="428" s="6" customFormat="1"/>
    <row r="429" s="6" customFormat="1"/>
    <row r="430" s="6" customFormat="1"/>
    <row r="431" s="6" customFormat="1"/>
    <row r="432" s="6" customFormat="1"/>
    <row r="433" s="6" customFormat="1"/>
    <row r="434" s="6" customFormat="1"/>
    <row r="435" s="6" customFormat="1"/>
    <row r="436" s="6" customFormat="1"/>
    <row r="437" s="6" customFormat="1"/>
    <row r="438" s="6" customFormat="1"/>
    <row r="439" s="6" customFormat="1"/>
    <row r="440" s="6" customFormat="1"/>
    <row r="441" s="6" customFormat="1"/>
    <row r="442" s="6" customFormat="1"/>
    <row r="443" s="6" customFormat="1"/>
    <row r="444" s="6" customFormat="1"/>
    <row r="445" s="6" customFormat="1"/>
    <row r="446" s="6" customFormat="1"/>
    <row r="447" s="6" customFormat="1"/>
    <row r="448" s="6" customFormat="1"/>
    <row r="449" s="6" customFormat="1"/>
    <row r="450" s="6" customFormat="1"/>
    <row r="451" s="6" customFormat="1"/>
    <row r="452" s="6" customFormat="1"/>
    <row r="453" s="6" customFormat="1"/>
    <row r="454" s="6" customFormat="1"/>
    <row r="455" s="6" customFormat="1"/>
    <row r="456" s="6" customFormat="1"/>
    <row r="457" s="6" customFormat="1"/>
    <row r="458" s="6" customFormat="1"/>
    <row r="459" s="6" customFormat="1"/>
    <row r="460" s="6" customFormat="1"/>
    <row r="461" s="6" customFormat="1"/>
    <row r="462" s="6" customFormat="1"/>
    <row r="463" s="6" customFormat="1"/>
    <row r="464" s="6" customFormat="1"/>
    <row r="465" s="6" customFormat="1"/>
    <row r="466" s="6" customFormat="1"/>
    <row r="467" s="6" customFormat="1"/>
    <row r="468" s="6" customFormat="1"/>
    <row r="469" s="6" customFormat="1"/>
    <row r="470" s="6" customFormat="1"/>
    <row r="471" s="6" customFormat="1"/>
    <row r="472" s="6" customFormat="1"/>
    <row r="473" s="6" customFormat="1"/>
    <row r="474" s="6" customFormat="1"/>
    <row r="475" s="6" customFormat="1"/>
    <row r="476" s="6" customFormat="1"/>
    <row r="477" s="6" customFormat="1"/>
    <row r="478" s="6" customFormat="1"/>
    <row r="479" s="6" customFormat="1"/>
    <row r="480" s="6" customFormat="1"/>
    <row r="481" s="6" customFormat="1"/>
    <row r="482" s="6" customFormat="1"/>
    <row r="483" s="6" customFormat="1"/>
    <row r="484" s="6" customFormat="1"/>
    <row r="485" s="6" customFormat="1"/>
    <row r="486" s="6" customFormat="1"/>
    <row r="487" s="6" customFormat="1"/>
    <row r="488" s="6" customFormat="1"/>
    <row r="489" s="6" customFormat="1"/>
    <row r="490" s="6" customFormat="1"/>
    <row r="491" s="6" customFormat="1"/>
    <row r="492" s="6" customFormat="1"/>
    <row r="493" s="6" customFormat="1"/>
    <row r="494" s="6" customFormat="1"/>
    <row r="495" s="6" customFormat="1"/>
    <row r="496" s="6" customFormat="1"/>
    <row r="497" s="6" customFormat="1"/>
    <row r="498" s="6" customFormat="1"/>
    <row r="499" s="6" customFormat="1"/>
    <row r="500" s="6" customFormat="1"/>
    <row r="501" s="6" customFormat="1"/>
    <row r="502" s="6" customFormat="1"/>
    <row r="503" s="6" customFormat="1"/>
    <row r="504" s="6" customFormat="1"/>
    <row r="505" s="6" customFormat="1"/>
    <row r="506" s="6" customFormat="1"/>
    <row r="507" s="6" customFormat="1"/>
    <row r="508" s="6" customFormat="1"/>
    <row r="509" s="6" customFormat="1"/>
    <row r="510" s="6" customFormat="1"/>
    <row r="511" s="6" customFormat="1"/>
    <row r="512" s="6" customFormat="1"/>
    <row r="513" s="6" customFormat="1"/>
    <row r="514" s="6" customFormat="1"/>
    <row r="515" s="6" customFormat="1"/>
    <row r="516" s="6" customFormat="1"/>
    <row r="517" s="6" customFormat="1"/>
    <row r="518" s="6" customFormat="1"/>
    <row r="519" s="6" customFormat="1"/>
    <row r="520" s="6" customFormat="1"/>
    <row r="521" s="6" customFormat="1"/>
    <row r="522" s="6" customFormat="1"/>
    <row r="523" s="6" customFormat="1"/>
    <row r="524" s="6" customFormat="1"/>
    <row r="525" s="6" customFormat="1"/>
    <row r="526" s="6" customFormat="1"/>
    <row r="527" s="6" customFormat="1"/>
    <row r="528" s="6" customFormat="1"/>
    <row r="529" s="6" customFormat="1"/>
    <row r="530" s="6" customFormat="1"/>
    <row r="531" s="6" customFormat="1"/>
    <row r="532" s="6" customFormat="1"/>
    <row r="533" s="6" customFormat="1"/>
    <row r="534" s="6" customFormat="1"/>
    <row r="535" s="6" customFormat="1"/>
    <row r="536" s="6" customFormat="1"/>
    <row r="537" s="6" customFormat="1"/>
    <row r="538" s="6" customFormat="1"/>
    <row r="539" s="6" customFormat="1"/>
    <row r="540" s="6" customFormat="1"/>
    <row r="541" s="6" customFormat="1"/>
    <row r="542" s="6" customFormat="1"/>
    <row r="543" s="6" customFormat="1"/>
    <row r="544" s="6" customFormat="1"/>
    <row r="545" s="6" customFormat="1"/>
    <row r="546" s="6" customFormat="1"/>
    <row r="547" s="6" customFormat="1"/>
    <row r="548" s="6" customFormat="1"/>
    <row r="549" s="6" customFormat="1"/>
    <row r="550" s="6" customFormat="1"/>
    <row r="551" s="6" customFormat="1"/>
    <row r="552" s="6" customFormat="1"/>
    <row r="553" s="6" customFormat="1"/>
    <row r="554" s="6" customFormat="1"/>
    <row r="555" s="6" customFormat="1"/>
    <row r="556" s="6" customFormat="1"/>
    <row r="557" s="6" customFormat="1"/>
    <row r="558" s="6" customFormat="1"/>
    <row r="559" s="6" customFormat="1"/>
    <row r="560" s="6" customFormat="1"/>
    <row r="561" s="6" customFormat="1"/>
    <row r="562" s="6" customFormat="1"/>
    <row r="563" s="6" customFormat="1"/>
    <row r="564" s="6" customFormat="1"/>
    <row r="565" s="6" customFormat="1"/>
    <row r="566" s="6" customFormat="1"/>
    <row r="567" s="6" customFormat="1"/>
    <row r="568" s="6" customFormat="1"/>
    <row r="569" s="6" customFormat="1"/>
    <row r="570" s="6" customFormat="1"/>
    <row r="571" s="6" customFormat="1"/>
    <row r="572" s="6" customFormat="1"/>
    <row r="573" s="6" customFormat="1"/>
    <row r="574" s="6" customFormat="1"/>
    <row r="575" s="6" customFormat="1"/>
    <row r="576" s="6" customFormat="1"/>
    <row r="577" s="6" customFormat="1"/>
    <row r="578" s="6" customFormat="1"/>
    <row r="579" s="6" customFormat="1"/>
    <row r="580" s="6" customFormat="1"/>
    <row r="581" s="6" customFormat="1"/>
    <row r="582" s="6" customFormat="1"/>
    <row r="583" s="6" customFormat="1"/>
    <row r="584" s="6" customFormat="1"/>
    <row r="585" s="6" customFormat="1"/>
    <row r="586" s="6" customFormat="1"/>
    <row r="587" s="6" customFormat="1"/>
    <row r="588" s="6" customFormat="1"/>
    <row r="589" s="6" customFormat="1"/>
    <row r="590" s="6" customFormat="1"/>
    <row r="591" s="6" customFormat="1"/>
    <row r="592" s="6" customFormat="1"/>
    <row r="593" s="6" customFormat="1"/>
    <row r="594" s="6" customFormat="1"/>
    <row r="595" s="6" customFormat="1"/>
    <row r="596" s="6" customFormat="1"/>
    <row r="597" s="6" customFormat="1"/>
    <row r="598" s="6" customFormat="1"/>
    <row r="599" s="6" customFormat="1"/>
    <row r="600" s="6" customFormat="1"/>
    <row r="601" s="6" customFormat="1"/>
    <row r="602" s="6" customFormat="1"/>
    <row r="603" s="6" customFormat="1"/>
    <row r="604" s="6" customFormat="1"/>
    <row r="605" s="6" customFormat="1"/>
    <row r="606" s="6" customFormat="1"/>
    <row r="607" s="6" customFormat="1"/>
    <row r="608" s="6" customFormat="1"/>
    <row r="609" s="6" customFormat="1"/>
    <row r="610" s="6" customFormat="1"/>
    <row r="611" s="6" customFormat="1"/>
    <row r="612" s="6" customFormat="1"/>
    <row r="613" s="6" customFormat="1"/>
    <row r="614" s="6" customFormat="1"/>
    <row r="615" s="6" customFormat="1"/>
    <row r="616" s="6" customFormat="1"/>
    <row r="617" s="6" customFormat="1"/>
    <row r="618" s="6" customFormat="1"/>
    <row r="619" s="6" customFormat="1"/>
    <row r="620" s="6" customFormat="1"/>
    <row r="621" s="6" customFormat="1"/>
    <row r="622" s="6" customFormat="1"/>
    <row r="623" s="6" customFormat="1"/>
    <row r="624" s="6" customFormat="1"/>
    <row r="625" s="6" customFormat="1"/>
    <row r="626" s="6" customFormat="1"/>
    <row r="627" s="6" customFormat="1"/>
    <row r="628" s="6" customFormat="1"/>
    <row r="629" s="6" customFormat="1"/>
    <row r="630" s="6" customFormat="1"/>
    <row r="631" s="6" customFormat="1"/>
    <row r="632" s="6" customFormat="1"/>
    <row r="633" s="6" customFormat="1"/>
    <row r="634" s="6" customFormat="1"/>
    <row r="635" s="6" customFormat="1"/>
    <row r="636" s="6" customFormat="1"/>
    <row r="637" s="6" customFormat="1"/>
    <row r="638" s="6" customFormat="1"/>
    <row r="639" s="6" customFormat="1"/>
    <row r="640" s="6" customFormat="1"/>
    <row r="641" s="6" customFormat="1"/>
    <row r="642" s="6" customFormat="1"/>
    <row r="643" s="6" customFormat="1"/>
    <row r="644" s="6" customFormat="1"/>
    <row r="645" s="6" customFormat="1"/>
    <row r="646" s="6" customFormat="1"/>
    <row r="647" s="6" customFormat="1"/>
    <row r="648" s="6" customFormat="1"/>
    <row r="649" s="6" customFormat="1"/>
    <row r="650" s="6" customFormat="1"/>
    <row r="651" s="6" customFormat="1"/>
    <row r="652" s="6" customFormat="1"/>
    <row r="653" s="6" customFormat="1"/>
    <row r="654" s="6" customFormat="1"/>
    <row r="655" s="6" customFormat="1"/>
    <row r="656" s="6" customFormat="1"/>
    <row r="657" s="6" customFormat="1"/>
    <row r="658" s="6" customFormat="1"/>
    <row r="659" s="6" customFormat="1"/>
    <row r="660" s="6" customFormat="1"/>
    <row r="661" s="6" customFormat="1"/>
    <row r="662" s="6" customFormat="1"/>
    <row r="663" s="6" customFormat="1"/>
    <row r="664" s="6" customFormat="1"/>
    <row r="665" s="6" customFormat="1"/>
    <row r="666" s="6" customFormat="1"/>
    <row r="667" s="6" customFormat="1"/>
    <row r="668" s="6" customFormat="1"/>
    <row r="669" s="6" customFormat="1"/>
    <row r="670" s="6" customFormat="1"/>
    <row r="671" s="6" customFormat="1"/>
    <row r="672" s="6" customFormat="1"/>
    <row r="673" s="6" customFormat="1"/>
    <row r="674" s="6" customFormat="1"/>
    <row r="675" s="6" customFormat="1"/>
    <row r="676" s="6" customFormat="1"/>
    <row r="677" s="6" customFormat="1"/>
    <row r="678" s="6" customFormat="1"/>
    <row r="679" s="6" customFormat="1"/>
    <row r="680" s="6" customFormat="1"/>
    <row r="681" s="6" customFormat="1"/>
    <row r="682" s="6" customFormat="1"/>
    <row r="683" s="6" customFormat="1"/>
    <row r="684" s="6" customFormat="1"/>
    <row r="685" s="6" customFormat="1"/>
    <row r="686" s="6" customFormat="1"/>
    <row r="687" s="6" customFormat="1"/>
    <row r="688" s="6" customFormat="1"/>
    <row r="689" s="6" customFormat="1"/>
    <row r="690" s="6" customFormat="1"/>
    <row r="691" s="6" customFormat="1"/>
    <row r="692" s="6" customFormat="1"/>
    <row r="693" s="6" customFormat="1"/>
    <row r="694" s="6" customFormat="1"/>
    <row r="695" s="6" customFormat="1"/>
    <row r="696" s="6" customFormat="1"/>
    <row r="697" s="6" customFormat="1"/>
    <row r="698" s="6" customFormat="1"/>
    <row r="699" s="6" customFormat="1"/>
    <row r="700" s="6" customFormat="1"/>
    <row r="701" s="6" customFormat="1"/>
    <row r="702" s="6" customFormat="1"/>
    <row r="703" s="6" customFormat="1"/>
    <row r="704" s="6" customFormat="1"/>
    <row r="705" s="6" customFormat="1"/>
    <row r="706" s="6" customFormat="1"/>
    <row r="707" s="6" customFormat="1"/>
    <row r="708" s="6" customFormat="1"/>
    <row r="709" s="6" customFormat="1"/>
    <row r="710" s="6" customFormat="1"/>
    <row r="711" s="6" customFormat="1"/>
    <row r="712" s="6" customFormat="1"/>
    <row r="713" s="6" customFormat="1"/>
    <row r="714" s="6" customFormat="1"/>
    <row r="715" s="6" customFormat="1"/>
    <row r="716" s="6" customFormat="1"/>
    <row r="717" s="6" customFormat="1"/>
    <row r="718" s="6" customFormat="1"/>
    <row r="719" s="6" customFormat="1"/>
    <row r="720" s="6" customFormat="1"/>
    <row r="721" spans="3:12" s="6" customFormat="1"/>
    <row r="722" spans="3:12" s="6" customFormat="1"/>
    <row r="723" spans="3:12" s="6" customFormat="1"/>
    <row r="724" spans="3:12" s="6" customFormat="1"/>
    <row r="725" spans="3:12" s="6" customFormat="1"/>
    <row r="726" spans="3:12" s="6" customFormat="1"/>
    <row r="727" spans="3:12" s="6" customFormat="1"/>
    <row r="728" spans="3:12" s="6" customFormat="1"/>
    <row r="729" spans="3:12" s="6" customFormat="1"/>
    <row r="730" spans="3:12" s="6" customFormat="1">
      <c r="K730"/>
      <c r="L730"/>
    </row>
    <row r="731" spans="3:12" s="6" customFormat="1">
      <c r="K731"/>
      <c r="L731"/>
    </row>
    <row r="732" spans="3:12">
      <c r="C732" s="6"/>
      <c r="D732" s="6"/>
      <c r="E732" s="6"/>
      <c r="F732" s="6"/>
      <c r="G732" s="6"/>
      <c r="H732" s="6"/>
      <c r="I732" s="6"/>
      <c r="J732" s="6"/>
    </row>
    <row r="733" spans="3:12">
      <c r="C733" s="6"/>
      <c r="D733" s="6"/>
      <c r="E733" s="6"/>
      <c r="F733" s="6"/>
      <c r="G733" s="6"/>
      <c r="H733" s="6"/>
      <c r="I733" s="6"/>
      <c r="J733" s="6"/>
    </row>
    <row r="734" spans="3:12">
      <c r="C734" s="6"/>
      <c r="D734" s="6"/>
      <c r="E734" s="6"/>
      <c r="F734" s="6"/>
      <c r="G734" s="6"/>
      <c r="H734" s="6"/>
      <c r="I734" s="6"/>
      <c r="J734" s="6"/>
    </row>
    <row r="735" spans="3:12">
      <c r="C735" s="6"/>
      <c r="D735" s="6"/>
      <c r="E735" s="6"/>
      <c r="F735" s="6"/>
      <c r="G735" s="6"/>
      <c r="H735" s="6"/>
      <c r="I735" s="6"/>
      <c r="J735" s="6"/>
    </row>
    <row r="736" spans="3:12">
      <c r="C736" s="6"/>
      <c r="D736" s="6"/>
      <c r="E736" s="6"/>
      <c r="F736" s="6"/>
      <c r="G736" s="6"/>
      <c r="H736" s="6"/>
      <c r="I736" s="6"/>
      <c r="J736" s="6"/>
    </row>
    <row r="737" spans="3:10">
      <c r="C737" s="6"/>
      <c r="D737" s="6"/>
      <c r="E737" s="6"/>
      <c r="F737" s="6"/>
      <c r="G737" s="6"/>
      <c r="H737" s="6"/>
      <c r="I737" s="6"/>
      <c r="J737" s="6"/>
    </row>
    <row r="738" spans="3:10">
      <c r="C738" s="6"/>
      <c r="D738" s="6"/>
      <c r="E738" s="6"/>
      <c r="F738" s="6"/>
      <c r="G738" s="6"/>
      <c r="H738" s="6"/>
      <c r="I738" s="6"/>
      <c r="J738" s="6"/>
    </row>
    <row r="739" spans="3:10">
      <c r="C739" s="6"/>
      <c r="D739" s="6"/>
      <c r="E739" s="6"/>
      <c r="F739" s="6"/>
      <c r="G739" s="6"/>
      <c r="H739" s="6"/>
      <c r="I739" s="6"/>
      <c r="J739" s="6"/>
    </row>
    <row r="740" spans="3:10">
      <c r="C740" s="6"/>
      <c r="D740" s="6"/>
      <c r="E740" s="6"/>
      <c r="F740" s="6"/>
      <c r="G740" s="6"/>
      <c r="H740" s="6"/>
      <c r="I740" s="6"/>
      <c r="J740" s="6"/>
    </row>
    <row r="741" spans="3:10">
      <c r="C741" s="6"/>
      <c r="D741" s="6"/>
      <c r="E741" s="6"/>
      <c r="F741" s="6"/>
      <c r="G741" s="6"/>
      <c r="H741" s="6"/>
      <c r="I741" s="6"/>
      <c r="J741" s="6"/>
    </row>
    <row r="742" spans="3:10">
      <c r="C742" s="6"/>
      <c r="D742" s="6"/>
      <c r="E742" s="6"/>
      <c r="F742" s="6"/>
      <c r="G742" s="6"/>
      <c r="H742" s="6"/>
      <c r="I742" s="6"/>
      <c r="J742" s="6"/>
    </row>
  </sheetData>
  <sheetProtection selectLockedCells="1"/>
  <mergeCells count="2">
    <mergeCell ref="A2:S3"/>
    <mergeCell ref="C1:D1"/>
  </mergeCells>
  <conditionalFormatting sqref="E5:E10 E12:E13">
    <cfRule type="cellIs" dxfId="39" priority="1" operator="equal">
      <formula>"Not Applicable"</formula>
    </cfRule>
    <cfRule type="cellIs" dxfId="38" priority="2" operator="equal">
      <formula>"Not Started"</formula>
    </cfRule>
    <cfRule type="cellIs" dxfId="37" priority="3" operator="equal">
      <formula>"Low level of progress "</formula>
    </cfRule>
    <cfRule type="cellIs" dxfId="36" priority="4" operator="equal">
      <formula>"Significant Progress"</formula>
    </cfRule>
    <cfRule type="cellIs" dxfId="35" priority="5" operator="equal">
      <formula>"Area of Excellence"</formula>
    </cfRule>
  </conditionalFormatting>
  <pageMargins left="0.7" right="0.7" top="0.75" bottom="0.75" header="0.3" footer="0.3"/>
  <pageSetup paperSize="9" scale="33" fitToWidth="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14B1F64-D1EE-4C52-B46B-EEE27A0C5115}">
          <x14:formula1>
            <xm:f>'Data and Calculations'!$B$3:$B$7</xm:f>
          </x14:formula1>
          <xm:sqref>E5:E10 E12:E13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e5e4dbf6-565d-4406-8fdd-77d94833c6da" xsi:nil="true"/>
    <lcf76f155ced4ddcb4097134ff3c332f xmlns="1afadbc5-aa94-4cb6-9272-0d3588cf79b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DF9A139C36E5743864EC7418F23B790" ma:contentTypeVersion="16" ma:contentTypeDescription="Create a new document." ma:contentTypeScope="" ma:versionID="6b19a8d0f8784feba4680088cef73a96">
  <xsd:schema xmlns:xsd="http://www.w3.org/2001/XMLSchema" xmlns:xs="http://www.w3.org/2001/XMLSchema" xmlns:p="http://schemas.microsoft.com/office/2006/metadata/properties" xmlns:ns1="http://schemas.microsoft.com/sharepoint/v3" xmlns:ns2="1afadbc5-aa94-4cb6-9272-0d3588cf79b2" xmlns:ns3="e5e4dbf6-565d-4406-8fdd-77d94833c6da" targetNamespace="http://schemas.microsoft.com/office/2006/metadata/properties" ma:root="true" ma:fieldsID="7c22624658b8d8fb43ce00c023971d0d" ns1:_="" ns2:_="" ns3:_="">
    <xsd:import namespace="http://schemas.microsoft.com/sharepoint/v3"/>
    <xsd:import namespace="1afadbc5-aa94-4cb6-9272-0d3588cf79b2"/>
    <xsd:import namespace="e5e4dbf6-565d-4406-8fdd-77d94833c6d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afadbc5-aa94-4cb6-9272-0d3588cf79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5e4dbf6-565d-4406-8fdd-77d94833c6da"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a5e9a0-1cb3-483b-8ba8-5da8b85e726b}" ma:internalName="TaxCatchAll" ma:showField="CatchAllData" ma:web="e5e4dbf6-565d-4406-8fdd-77d94833c6d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FAF6E0-4AAF-4C14-8A6B-5C30238D46BB}"/>
</file>

<file path=customXml/itemProps2.xml><?xml version="1.0" encoding="utf-8"?>
<ds:datastoreItem xmlns:ds="http://schemas.openxmlformats.org/officeDocument/2006/customXml" ds:itemID="{F5D089A9-D3F2-4184-BBFF-F052C1443D08}"/>
</file>

<file path=customXml/itemProps3.xml><?xml version="1.0" encoding="utf-8"?>
<ds:datastoreItem xmlns:ds="http://schemas.openxmlformats.org/officeDocument/2006/customXml" ds:itemID="{A0C7A8E8-D6C0-4FB6-B9A7-E5CC47135804}"/>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IMS3</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Russell, David</dc:creator>
  <cp:keywords/>
  <dc:description/>
  <cp:lastModifiedBy/>
  <cp:revision/>
  <dcterms:created xsi:type="dcterms:W3CDTF">2018-01-13T12:42:55Z</dcterms:created>
  <dcterms:modified xsi:type="dcterms:W3CDTF">2025-07-16T14:37:01Z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0x010100FDF9A139C36E5743864EC7418F23B790</vt:lpwstr>
  </property>
  <property fmtid="{D5CDD505-2E9C-101B-9397-08002B2CF9AE}" pid="3" name="MediaServiceImageTags">
    <vt:lpwstr/>
  </property>
</Properties>
</file>