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https://nhsengland.sharepoint.com/sites/COO/eec/eecpmop/pmoc/pmo/Res Lib/ICB AF/"/>
    </mc:Choice>
  </mc:AlternateContent>
  <xr:revisionPtr revIDLastSave="0" documentId="8_{4D258349-61A7-4D9D-8CB1-69A6742942AD}" xr6:coauthVersionLast="45" xr6:coauthVersionMax="47" xr10:uidLastSave="{00000000-0000-0000-0000-000000000000}"/>
  <bookViews>
    <workbookView xWindow="-28920" yWindow="-840" windowWidth="29040" windowHeight="15840" firstSheet="1" activeTab="1" xr2:uid="{00000000-000D-0000-FFFF-FFFF00000000}"/>
  </bookViews>
  <sheets>
    <sheet name="Workings" sheetId="18" state="hidden" r:id="rId1"/>
    <sheet name="Introduction and Timescales" sheetId="43" r:id="rId2"/>
    <sheet name="Dashboard" sheetId="17" r:id="rId3"/>
    <sheet name="1. D&amp;C Plan" sheetId="22" r:id="rId4"/>
    <sheet name="1. workings D&amp;C" sheetId="23" state="hidden" r:id="rId5"/>
    <sheet name="2. Actions" sheetId="12" r:id="rId6"/>
    <sheet name="3a. Self-A Gaps Action Plan" sheetId="24" state="hidden" r:id="rId7"/>
    <sheet name="3. Self Assessment Checklist" sheetId="13" r:id="rId8"/>
    <sheet name="4. Improvement Framework" sheetId="25" r:id="rId9"/>
    <sheet name="IUC" sheetId="31" r:id="rId10"/>
    <sheet name="AMB" sheetId="32" r:id="rId11"/>
    <sheet name="HIU" sheetId="33" r:id="rId12"/>
    <sheet name="AAP" sheetId="34" r:id="rId13"/>
    <sheet name="ED" sheetId="35" r:id="rId14"/>
    <sheet name="TiED" sheetId="36" r:id="rId15"/>
    <sheet name="STF" sheetId="37" r:id="rId16"/>
    <sheet name="UTC" sheetId="38" r:id="rId17"/>
    <sheet name="FLOW" sheetId="39" r:id="rId18"/>
    <sheet name="MH" sheetId="40" r:id="rId19"/>
    <sheet name="OME" sheetId="41" r:id="rId20"/>
    <sheet name="ICB" sheetId="42" r:id="rId21"/>
    <sheet name="Primary Care ICS Framework" sheetId="44" r:id="rId22"/>
    <sheet name="Do Not Use" sheetId="6" state="hidden" r:id="rId23"/>
    <sheet name="Do Not Edit" sheetId="14" state="hidden" r:id="rId24"/>
  </sheets>
  <externalReferences>
    <externalReference r:id="rId25"/>
  </externalReferences>
  <definedNames>
    <definedName name="_xlnm._FilterDatabase" localSheetId="5" hidden="1">'2. Actions'!$C$2:$H$13</definedName>
    <definedName name="_ftnref1" localSheetId="5">'2. Actions'!#REF!</definedName>
    <definedName name="_xlnm.Print_Area" localSheetId="5">'2. Actions'!$A$1:$J$60</definedName>
    <definedName name="_xlnm.Print_Area" localSheetId="7">'3. Self Assessment Checklist'!$A$1:$O$28</definedName>
    <definedName name="_xlnm.Print_Area" localSheetId="6">'3a. Self-A Gaps Action Plan'!$A$1:$I$14</definedName>
    <definedName name="_xlnm.Print_Area" localSheetId="8">'4. Improvement Framework'!$A$1:$E$13</definedName>
    <definedName name="_xlnm.Print_Area" localSheetId="2">Dashboard!$A$1:$AN$88</definedName>
    <definedName name="_xlnm.Print_Area" localSheetId="21">'Primary Care ICS Framework'!$B$1:$C$31</definedName>
    <definedName name="_xlnm.Print_Titles" localSheetId="2">Dashboard!$1:$9</definedName>
    <definedName name="vMonths">[1]Data!$F$6:$Q$6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12" l="1"/>
  <c r="B30" i="12"/>
  <c r="B17" i="12" l="1"/>
  <c r="B18" i="12" s="1"/>
  <c r="U85" i="17" l="1"/>
  <c r="U83" i="17"/>
  <c r="U82" i="17"/>
  <c r="U81" i="17"/>
  <c r="U80" i="17"/>
  <c r="B60" i="12" l="1"/>
  <c r="B42" i="12"/>
  <c r="B39" i="12"/>
  <c r="B40" i="12" s="1"/>
  <c r="B35" i="12"/>
  <c r="B52" i="12" l="1"/>
  <c r="B54" i="12"/>
  <c r="U77" i="17" l="1"/>
  <c r="U75" i="17"/>
  <c r="U74" i="17"/>
  <c r="U73" i="17"/>
  <c r="U72" i="17"/>
  <c r="U69" i="17"/>
  <c r="U67" i="17"/>
  <c r="U66" i="17"/>
  <c r="U65" i="17"/>
  <c r="U64" i="17"/>
  <c r="U61" i="17"/>
  <c r="U59" i="17"/>
  <c r="U58" i="17"/>
  <c r="U57" i="17"/>
  <c r="U56" i="17"/>
  <c r="U53" i="17"/>
  <c r="U51" i="17"/>
  <c r="U50" i="17"/>
  <c r="U49" i="17"/>
  <c r="U48" i="17"/>
  <c r="U45" i="17"/>
  <c r="U43" i="17"/>
  <c r="U42" i="17"/>
  <c r="U41" i="17"/>
  <c r="U40" i="17"/>
  <c r="B58" i="12" l="1"/>
  <c r="B56" i="12"/>
  <c r="B43" i="12"/>
  <c r="B44" i="12" s="1"/>
  <c r="B45" i="12" s="1"/>
  <c r="B46" i="12" s="1"/>
  <c r="B36" i="12"/>
  <c r="B27" i="12"/>
  <c r="B28" i="12" s="1"/>
  <c r="B31" i="12" s="1"/>
  <c r="B4" i="12"/>
  <c r="A3" i="24"/>
  <c r="B3" i="24"/>
  <c r="B33" i="12" l="1"/>
  <c r="B34" i="12" s="1"/>
  <c r="B37" i="12"/>
  <c r="B47" i="12"/>
  <c r="B48" i="12" s="1"/>
  <c r="B49" i="12"/>
  <c r="M3" i="23"/>
  <c r="L3" i="23"/>
  <c r="K3" i="23"/>
  <c r="J3" i="23"/>
  <c r="I3" i="23"/>
  <c r="H3" i="23"/>
  <c r="G3" i="23"/>
  <c r="F3" i="23"/>
  <c r="P29" i="22"/>
  <c r="O29" i="22"/>
  <c r="N29" i="22"/>
  <c r="M29" i="22"/>
  <c r="L29" i="22"/>
  <c r="K29" i="22"/>
  <c r="J29" i="22"/>
  <c r="I29" i="22"/>
  <c r="H29" i="22"/>
  <c r="G29" i="22"/>
  <c r="F29" i="22"/>
  <c r="E29" i="22"/>
  <c r="D29" i="22"/>
  <c r="C29" i="22"/>
  <c r="Q14" i="22"/>
  <c r="P14" i="22"/>
  <c r="O14" i="22"/>
  <c r="N14" i="22"/>
  <c r="M14" i="22"/>
  <c r="L14" i="22"/>
  <c r="K14" i="22"/>
  <c r="J14" i="22"/>
  <c r="I14" i="22"/>
  <c r="H14" i="22"/>
  <c r="G14" i="22"/>
  <c r="F14" i="22"/>
  <c r="D14" i="22"/>
  <c r="C14" i="22"/>
  <c r="B50" i="12" l="1"/>
  <c r="B6" i="12"/>
  <c r="B7" i="12" s="1"/>
  <c r="B8" i="12" s="1"/>
  <c r="B9" i="12"/>
  <c r="B10" i="12" s="1"/>
  <c r="B11" i="12" s="1"/>
  <c r="B12" i="12" s="1"/>
  <c r="M50" i="18"/>
  <c r="P48" i="18"/>
  <c r="P44" i="18" s="1"/>
  <c r="M41" i="18"/>
  <c r="P41" i="18" s="1"/>
  <c r="P39" i="18"/>
  <c r="P37" i="18"/>
  <c r="P33" i="18"/>
  <c r="P32" i="18"/>
  <c r="P31" i="18"/>
  <c r="P27" i="18" s="1"/>
  <c r="P29" i="18"/>
  <c r="P24" i="18"/>
  <c r="P22" i="18"/>
  <c r="P20" i="18"/>
  <c r="P18" i="18" s="1"/>
  <c r="P14" i="18"/>
  <c r="P13" i="18"/>
  <c r="P12" i="18"/>
  <c r="P11" i="18"/>
  <c r="U32" i="17"/>
  <c r="U13" i="17"/>
  <c r="B13" i="12" l="1"/>
  <c r="B14" i="12" s="1"/>
  <c r="B15" i="12" s="1"/>
  <c r="B19" i="12"/>
  <c r="U12" i="17"/>
  <c r="U11" i="17"/>
  <c r="P35" i="18"/>
  <c r="P10" i="18"/>
  <c r="U20" i="17"/>
  <c r="U14" i="17"/>
  <c r="U30" i="17"/>
  <c r="U22" i="17"/>
  <c r="U34" i="17"/>
  <c r="U16" i="17"/>
  <c r="D20" i="17"/>
  <c r="U28" i="17"/>
  <c r="U24" i="17"/>
  <c r="B20" i="12" l="1"/>
  <c r="D28" i="17"/>
  <c r="B21" i="12" l="1"/>
  <c r="B22" i="12" s="1"/>
  <c r="B23" i="12" s="1"/>
  <c r="B24" i="12" s="1"/>
</calcChain>
</file>

<file path=xl/sharedStrings.xml><?xml version="1.0" encoding="utf-8"?>
<sst xmlns="http://schemas.openxmlformats.org/spreadsheetml/2006/main" count="812" uniqueCount="588">
  <si>
    <t>Weightings &amp; RAG Status calculations</t>
  </si>
  <si>
    <t>R</t>
  </si>
  <si>
    <t>Below 65%</t>
  </si>
  <si>
    <t>A</t>
  </si>
  <si>
    <t>65% to 79%</t>
  </si>
  <si>
    <t>G</t>
  </si>
  <si>
    <t>80% and above</t>
  </si>
  <si>
    <t>The weighting is calculated as follows 1 x 2 x 3 = 4</t>
  </si>
  <si>
    <t>Priority</t>
  </si>
  <si>
    <t>Objective</t>
  </si>
  <si>
    <t>Weighting</t>
  </si>
  <si>
    <t>KPI</t>
  </si>
  <si>
    <t>Obj Weight</t>
  </si>
  <si>
    <t>KPI Weight</t>
  </si>
  <si>
    <t>RAG</t>
  </si>
  <si>
    <t>a.</t>
  </si>
  <si>
    <t>b.</t>
  </si>
  <si>
    <t>Ambulance</t>
  </si>
  <si>
    <t>Discharge</t>
  </si>
  <si>
    <t>c.</t>
  </si>
  <si>
    <t>b</t>
  </si>
  <si>
    <t>No info</t>
  </si>
  <si>
    <t>Name</t>
  </si>
  <si>
    <t>Integrated Care Board - Indicative Dashboard</t>
  </si>
  <si>
    <t>Sample of National Scorecard</t>
  </si>
  <si>
    <t>Month 2022</t>
  </si>
  <si>
    <t>Region</t>
  </si>
  <si>
    <t>Hide</t>
  </si>
  <si>
    <t>999 Mean Call Answer</t>
  </si>
  <si>
    <t>Cat 2 Mean Response</t>
  </si>
  <si>
    <t>Adult G&amp;A Occ</t>
  </si>
  <si>
    <t>Ambulance Hours Lost Per Day</t>
  </si>
  <si>
    <t>Beds occupied by patients with no CTR with a LOS 7+ days</t>
  </si>
  <si>
    <t>This Period</t>
  </si>
  <si>
    <t>Last Period</t>
  </si>
  <si>
    <t>Vs Last Period</t>
  </si>
  <si>
    <t>RAG Range</t>
  </si>
  <si>
    <t xml:space="preserve">Commentary and Escalation to National or Regional Team </t>
  </si>
  <si>
    <t>ICB</t>
  </si>
  <si>
    <t>Provider Name</t>
  </si>
  <si>
    <t>ICB or Region</t>
  </si>
  <si>
    <t>MR1</t>
  </si>
  <si>
    <t>111/999 Capacity</t>
  </si>
  <si>
    <t>MR2</t>
  </si>
  <si>
    <t>MR3</t>
  </si>
  <si>
    <t>MR4</t>
  </si>
  <si>
    <t>SS1</t>
  </si>
  <si>
    <t>Digital &amp; Social Media</t>
  </si>
  <si>
    <t>Raise the awareness and effectiveness of our client message by improving the interaction among people and visits to their websites.</t>
  </si>
  <si>
    <t>DS1</t>
  </si>
  <si>
    <t>The cumulative total for the year is 130,306 (107,984). The number of homepage views has dropped from last month due to LSE no longer having a contract for D&amp;S.</t>
  </si>
  <si>
    <t>DS2</t>
  </si>
  <si>
    <t>Total Twitter followers 30,794 (31,224). Number of twitter followers has decreased as we no longer provide D&amp;S service to LSE. For the 9 CCGs we still service they have increased followers by an average of 132.</t>
  </si>
  <si>
    <t>DS3</t>
  </si>
  <si>
    <t>There has been a large drop in impressions partially due to no longer running the service for LSE. However there were also drops in impressions for AWC, Leeds North and Wakefield.</t>
  </si>
  <si>
    <t>Engagement and 
PALS</t>
  </si>
  <si>
    <t>Ensure that we engage patients &amp; carers in all aspects of the commissioning cycle. Involving all stakeholders in decision making and supporting CCG's with legal &amp; statutory duties around patient and public involvement.</t>
  </si>
  <si>
    <t>E1</t>
  </si>
  <si>
    <t>The fixed deliverables are 2 weeks corporate planning and 3 weeks patient experience (1 week in April, 1 in July, 1 in November). Note the target has been increased from 85% to 90%.</t>
  </si>
  <si>
    <t>E2</t>
  </si>
  <si>
    <t>Variable deliverables are 50.3% complete, leaving 49.7% outstanding. Please note the target has been decreased from 1.10 to 1.05.</t>
  </si>
  <si>
    <t>Support CCGs to perform well on equality, drive improvements, strengthen the accountability of services to those using them and bring about work places free of discrimination</t>
  </si>
  <si>
    <t>ED1</t>
  </si>
  <si>
    <t xml:space="preserve">By nature E &amp; D work presents a challenge in delivering KPI's.Meaningful and measurable KPI's that are aligned to the public sector equality duties as well as the CCG's individual E &amp; D objectives. This work is on going.  </t>
  </si>
  <si>
    <t>To ensure the efficient management of PALS service</t>
  </si>
  <si>
    <t>P1</t>
  </si>
  <si>
    <t>Total communications this month was 1424 (1513). This is due to PALS now counting case related outgoing calls as well as incoming. In this period there were 970 (978) calls out.</t>
  </si>
  <si>
    <t>Demad and Capacity</t>
  </si>
  <si>
    <t>Sickness Rate</t>
  </si>
  <si>
    <t>Attrition Rate</t>
  </si>
  <si>
    <t>Vacancy Rate</t>
  </si>
  <si>
    <t>Mental Health</t>
  </si>
  <si>
    <t>Primary Care</t>
  </si>
  <si>
    <t xml:space="preserve">Communications </t>
  </si>
  <si>
    <t>X%RP</t>
  </si>
  <si>
    <t>x% SAG Plan</t>
  </si>
  <si>
    <t>Aggregated Position by Region - Each ICB and Region to locally agree assurance and monitoring process</t>
  </si>
  <si>
    <t xml:space="preserve">Virtual Wards
Planned Beds </t>
  </si>
  <si>
    <t>Virtual Wards
Actual YTD Beds</t>
  </si>
  <si>
    <t>Change from previous month</t>
  </si>
  <si>
    <t>Enhanced discharge
Planned Beds</t>
  </si>
  <si>
    <t>Enhanced discharge
Actual YTD beds</t>
  </si>
  <si>
    <t>Reduce length of LOS reduction
Planned Beds</t>
  </si>
  <si>
    <t>Reduce length of LOS reduction
Actual YTD Beds</t>
  </si>
  <si>
    <t>Admission prevention
Planned Beds</t>
  </si>
  <si>
    <t>Admission prevention
Actual YTD Beds</t>
  </si>
  <si>
    <t>2 hour UEC
Planned Beds</t>
  </si>
  <si>
    <t>2 hour UEC
Actual YTD Beds</t>
  </si>
  <si>
    <t>Out of hospital pathway
Planned Beds</t>
  </si>
  <si>
    <t>Out of hospital pathway
Actual YTD Beds</t>
  </si>
  <si>
    <t>Other
Planned Beds</t>
  </si>
  <si>
    <t>Other
Actual YTD Beds</t>
  </si>
  <si>
    <t>Action</t>
  </si>
  <si>
    <t>Action Due By</t>
  </si>
  <si>
    <t>Implementation Status</t>
  </si>
  <si>
    <t>Deadline</t>
  </si>
  <si>
    <t>Risk/Issue Escalation</t>
  </si>
  <si>
    <t>Midlands</t>
  </si>
  <si>
    <t>Birmingham &amp; Solihull</t>
  </si>
  <si>
    <t>Coventry and Warwickshire</t>
  </si>
  <si>
    <t>Derbyshire</t>
  </si>
  <si>
    <t xml:space="preserve">Herefordshire &amp; Worcestershire </t>
  </si>
  <si>
    <t>Leicester, Leicestershire &amp; Rutland</t>
  </si>
  <si>
    <t>Lincolnshire</t>
  </si>
  <si>
    <t>Northamptonshire</t>
  </si>
  <si>
    <t>Nottinghamshire</t>
  </si>
  <si>
    <t>Shropshire, Telford &amp; Wrekin</t>
  </si>
  <si>
    <t>Staffordshire &amp; Stoke</t>
  </si>
  <si>
    <t>Black Country</t>
  </si>
  <si>
    <t>Total</t>
  </si>
  <si>
    <t>Interventions - Winter 2022</t>
  </si>
  <si>
    <t xml:space="preserve">Virtual Wards
Planned Costs (£'000) </t>
  </si>
  <si>
    <t xml:space="preserve">Virtual Wards
Actual YTD Costs £££ </t>
  </si>
  <si>
    <t>Enhanced discharge
Planned Costs £££</t>
  </si>
  <si>
    <t>Enhanced discharge
Actual YTD Costs £££</t>
  </si>
  <si>
    <t>Reduce length of LOS reduction
Planned Costs £££</t>
  </si>
  <si>
    <t>Reduce length of LOS reduction
Actual YTD Costs £££</t>
  </si>
  <si>
    <t>Admission prevention
Planned Costs £££</t>
  </si>
  <si>
    <t>Admission prevention
Actual YTD Costs £££</t>
  </si>
  <si>
    <t>2 hour UEC
Planned Costs £££</t>
  </si>
  <si>
    <t>2 hour UEC
Actual YTD Costs £££</t>
  </si>
  <si>
    <t>Out of hospital pathway
Planned Costs £££</t>
  </si>
  <si>
    <t>Out of hospital pathway
Actual YTD Costs £££</t>
  </si>
  <si>
    <t>Other
Planned Costs £££</t>
  </si>
  <si>
    <t>Other
Actual YTD Costs £££</t>
  </si>
  <si>
    <t>Issue/ Escalation</t>
  </si>
  <si>
    <t>£spent</t>
  </si>
  <si>
    <t>£committed</t>
  </si>
  <si>
    <t>Add dropdown Menu</t>
  </si>
  <si>
    <t xml:space="preserve">Dropdown menu - link to Andy/finance mitigations? </t>
  </si>
  <si>
    <t>plus Ambo handover from Birmi</t>
  </si>
  <si>
    <t>DC#</t>
  </si>
  <si>
    <t>£000's</t>
  </si>
  <si>
    <t>£Ref</t>
  </si>
  <si>
    <t>Beds</t>
  </si>
  <si>
    <t>KPI Ref</t>
  </si>
  <si>
    <t>Escalation</t>
  </si>
  <si>
    <t>Mitigated Beds</t>
  </si>
  <si>
    <t>Length of Stay</t>
  </si>
  <si>
    <t>X%</t>
  </si>
  <si>
    <t>Virtual Wards</t>
  </si>
  <si>
    <t>Other</t>
  </si>
  <si>
    <t>UEC ACTION PLAN</t>
  </si>
  <si>
    <t>RP#</t>
  </si>
  <si>
    <t>Strategic Objective</t>
  </si>
  <si>
    <t>Risks</t>
  </si>
  <si>
    <t>Gaps</t>
  </si>
  <si>
    <t>Controls In Place</t>
  </si>
  <si>
    <r>
      <t xml:space="preserve">Escalation To
</t>
    </r>
    <r>
      <rPr>
        <sz val="20"/>
        <color theme="0"/>
        <rFont val="Arial"/>
        <family val="2"/>
      </rPr>
      <t>(NHSE regional or national team)</t>
    </r>
  </si>
  <si>
    <t>Aligning Demand &amp; Capacity</t>
  </si>
  <si>
    <t>1.1 Ensure sufficient capacity to meet expected demand for this winter</t>
  </si>
  <si>
    <t>1.1.1</t>
  </si>
  <si>
    <t>1.4 Managing demand and aligning capacity</t>
  </si>
  <si>
    <t>1.4.1</t>
  </si>
  <si>
    <t>UTC provision operating at top of specification with capacity matched to local demand.</t>
  </si>
  <si>
    <t>1.4.2</t>
  </si>
  <si>
    <t xml:space="preserve">Ensure all Emergency Departments have appropriate streaming services in place to redirect all appropriate patients to Type 3 services. </t>
  </si>
  <si>
    <t>1.4.3</t>
  </si>
  <si>
    <t>TBC</t>
  </si>
  <si>
    <t>1.5 Community health care at home services</t>
  </si>
  <si>
    <t>1.5.1</t>
  </si>
  <si>
    <t xml:space="preserve">Urgent Community Response – increase 2-hour UCR provision by maximising referrals from the ambulance service and other appropriate providers, with the ambition of at least 70% of 2-hour UCR demand to be seen within two hours in each ICB. </t>
  </si>
  <si>
    <t>1.5.2</t>
  </si>
  <si>
    <t>1.6 Primary Care</t>
  </si>
  <si>
    <t>1.6.1</t>
  </si>
  <si>
    <t>1.6.2</t>
  </si>
  <si>
    <t xml:space="preserve">ICBs to complete system framework for supporting General Practice to rapidly prioritise practical interventions to improve patient experience of access and staff workload locally and engage in national process to secure potential funding for technology/estates solutions </t>
  </si>
  <si>
    <t>1.6.3</t>
  </si>
  <si>
    <t xml:space="preserve">Consider and support PCNs working with each other and other providers to develop collaborative models to manage specific winter pressures (for example oximetry monitoring for COVID; winter hubs; community and VCS led support for vulnerable) </t>
  </si>
  <si>
    <t>1.6.5</t>
  </si>
  <si>
    <t xml:space="preserve">ICBs to offer intensive hands-on quality improvement support to practices working in the most challenging circumstances (such as areas of high deprivation, areas with highest need or workforce challenges) via the national ‘Accelerate’ support programme available to 400 practices for 22/23 alongside addressing barriers outside the scope of the support  </t>
  </si>
  <si>
    <t>1.6.6</t>
  </si>
  <si>
    <t>1.6.7</t>
  </si>
  <si>
    <t xml:space="preserve">Promote use of the following community pharmacy services  
the expansion of CPCS to divert demand away from general practice into community pharmacies aligned to metrics outlined in the Primary Care Investment and Impact Fund 
the Discharge Medicines Service to community pharmacies to help prevent readmissions to hospital </t>
  </si>
  <si>
    <t>1.8 Elective Recovery</t>
  </si>
  <si>
    <t>1.8.1</t>
  </si>
  <si>
    <t>1.8.3</t>
  </si>
  <si>
    <t>1.8.5</t>
  </si>
  <si>
    <t xml:space="preserve">1.10 Diagnostics </t>
  </si>
  <si>
    <t>1.10.1</t>
  </si>
  <si>
    <t>2.1 Building on best practice</t>
  </si>
  <si>
    <t>2.1.3</t>
  </si>
  <si>
    <t xml:space="preserve">Continue and expand use of small, one-off Personal Health Budgets (PHBs) to facilitate early discharges </t>
  </si>
  <si>
    <t xml:space="preserve">Ongoing </t>
  </si>
  <si>
    <t>2.2 Increase capacity on discharge pathways</t>
  </si>
  <si>
    <t>2.2.1</t>
  </si>
  <si>
    <t>Increase capacity of pathway one discharge teams to match demand and supply for this winter</t>
  </si>
  <si>
    <t>2.2.2</t>
  </si>
  <si>
    <t>Reduce length of stay in community rehab wards/units and bed days lost for each delayed discharge in every community rehabilitation ward/unit and shift from bedded to home models of rehab for lower acuity people.</t>
  </si>
  <si>
    <t>2.2.3</t>
  </si>
  <si>
    <t>Monitor P0 discharges at weekend to maintain flow 7 days a week.</t>
  </si>
  <si>
    <t xml:space="preserve">Improvements in Ambulance service performance </t>
  </si>
  <si>
    <t>3.4 Ambulance Fleet</t>
  </si>
  <si>
    <t>3.6 Improve the ambulance response to mental health</t>
  </si>
  <si>
    <t>3.6.1</t>
  </si>
  <si>
    <t xml:space="preserve">Improving NHS 111 performance </t>
  </si>
  <si>
    <t xml:space="preserve">4.5 Improve the ambulance response to mental health </t>
  </si>
  <si>
    <t>4.5.1</t>
  </si>
  <si>
    <t>All ICBs to profile and update details of 24/7 urgent mental health helplines on the local Directory of Services (DOS)</t>
  </si>
  <si>
    <t>4.5.2</t>
  </si>
  <si>
    <t>Increase the use of specialist vehicles to support mental health</t>
  </si>
  <si>
    <t>Avoiding admission and alternative ‘in hospital’ pathways to Improve Flow</t>
  </si>
  <si>
    <t>5.1 Increase the number and breadth of services profiled on the DoS</t>
  </si>
  <si>
    <t>5.1.3</t>
  </si>
  <si>
    <t>5.2 Standardise appropriate alternatives to inpatient care to avoid admissions and reduce pressure on beds</t>
  </si>
  <si>
    <t>5.2.2</t>
  </si>
  <si>
    <t>5.2.3</t>
  </si>
  <si>
    <t>5.3 Standardise specialist input and subsequent management at the earliest appropriate point in the patient's journey</t>
  </si>
  <si>
    <t>5.3.1</t>
  </si>
  <si>
    <t>Speciality in reach within 60 minutes of referral from an emergency portal for the main admitting medical specialities (Cardiology, Respiratory and Care of the Elderly)
Delivery of care within speciality where appropriate through provision of direct speciality admission</t>
  </si>
  <si>
    <t>5.3.2</t>
  </si>
  <si>
    <t>7-day provision of services which support acute care</t>
  </si>
  <si>
    <t>5.4 Out of hospital services</t>
  </si>
  <si>
    <t>5.4.1</t>
  </si>
  <si>
    <t>Preparing for new COVID-19 variants/respiratory challenges</t>
  </si>
  <si>
    <t>6.2 Infection Prevention and Control</t>
  </si>
  <si>
    <t>6.2.1</t>
  </si>
  <si>
    <t>Workforce</t>
  </si>
  <si>
    <t>7.2 Recruitment and retention</t>
  </si>
  <si>
    <t>7.2.1</t>
  </si>
  <si>
    <t>7.3 Utilisation of VCS and Volunteers</t>
  </si>
  <si>
    <t>7.3.1</t>
  </si>
  <si>
    <t>Improved data and performance management</t>
  </si>
  <si>
    <t>8.2 Ensure real-time system monitoring</t>
  </si>
  <si>
    <t>8.2.1</t>
  </si>
  <si>
    <t>Work with cross-system partners to put provisions in place to monitor data and pressures across the system and patient pathway, including primary care, acute and mental health services, and workforce pressures</t>
  </si>
  <si>
    <t>Communications</t>
  </si>
  <si>
    <t xml:space="preserve">9.2 Campaigns </t>
  </si>
  <si>
    <t>9.2.1</t>
  </si>
  <si>
    <t>Link to Checklist (automate)</t>
  </si>
  <si>
    <t>Link to Dashboard/Scorecard</t>
  </si>
  <si>
    <t>SA#</t>
  </si>
  <si>
    <t>Gap Identified</t>
  </si>
  <si>
    <t>Status Rationale</t>
  </si>
  <si>
    <t xml:space="preserve">Weight to Objective % </t>
  </si>
  <si>
    <t>Partially implemented (What is the status, actions, timeframe, risks?)</t>
  </si>
  <si>
    <t>Trust Name</t>
  </si>
  <si>
    <t xml:space="preserve">If it is N or Partial - ICB may want to formulate an action plan. </t>
  </si>
  <si>
    <t>DD-MM-YY</t>
  </si>
  <si>
    <t>#</t>
  </si>
  <si>
    <t>Good Practice Basics</t>
  </si>
  <si>
    <t>Y</t>
  </si>
  <si>
    <t>N</t>
  </si>
  <si>
    <t>Partial</t>
  </si>
  <si>
    <t xml:space="preserve">Good Practice Basics </t>
  </si>
  <si>
    <t>Out of Hospital</t>
  </si>
  <si>
    <t>Emergency Department</t>
  </si>
  <si>
    <t>Inpatient Management</t>
  </si>
  <si>
    <t>Directory of services reviewed monthly by ICB executives and with clinical service leads</t>
  </si>
  <si>
    <t>Minimum of twice Daily Consultant Led MDT Board Rounds in every ward</t>
  </si>
  <si>
    <t>Co-located urgent treatment centre operating as the front door to the hospital (or streaming) (or equivalent primary and urgent care service)</t>
  </si>
  <si>
    <t>Minimum Consultant management &gt; 16 hours a day (or as required by other specialist centres)</t>
  </si>
  <si>
    <t>Acute Medical Unit should be in place for maximum 72 hours length of stay. All other specialty patients should be bedded in alternative appropriate areas.</t>
  </si>
  <si>
    <t>111 clinical contact &gt; 50%</t>
  </si>
  <si>
    <t>Speciality and acute call down within 1 hour of referral. For tertiary units, acute physician presence in ED &gt; 16 hours a day</t>
  </si>
  <si>
    <t>Daily senior medical review (by a person able to make management and discharge decisions) seven days a week</t>
  </si>
  <si>
    <t>Abandoned 111 call rate</t>
  </si>
  <si>
    <t>ED are granted one way referral rights with no patient being given back to ED at any time</t>
  </si>
  <si>
    <t>Red to Green Process or equivalent in place and audited weekly</t>
  </si>
  <si>
    <t>Mental health 24/7 liaison service</t>
  </si>
  <si>
    <t>All patients reviewed by a senior decision maker 7 days a week</t>
  </si>
  <si>
    <t>Virtual wards in place that support admission avoidance and length of stay reduction</t>
  </si>
  <si>
    <t>SDEC &gt; 12 hours a day/ 7 days a week at least but ideally open at times of demand. Open access criteria to be in place for all system partners. These units should never be bedded. Capacity cap shouldn't be in place.</t>
  </si>
  <si>
    <t xml:space="preserve">Trust IPS clearly communicated, adhered to, escalated and audited. </t>
  </si>
  <si>
    <t>Ensuring primary care have extended hours for evenings and weekends</t>
  </si>
  <si>
    <t>Acute frailty service &gt; 70 hours over 7 days 
At least but ideally open at time of demand</t>
  </si>
  <si>
    <t>IPC protocol in place that adheres to the latest national guidance and balances IPC risk with flow and delays related harm risks</t>
  </si>
  <si>
    <t>Urgent community response within 2 hours</t>
  </si>
  <si>
    <t>Dedicated, separate to adults, Paediatric ED / secure area in place</t>
  </si>
  <si>
    <t>Site/Operational Discipline</t>
  </si>
  <si>
    <t>All Minor illness streamed to GPs</t>
  </si>
  <si>
    <r>
      <t xml:space="preserve">Expected Date of Discharge set </t>
    </r>
    <r>
      <rPr>
        <sz val="10"/>
        <rFont val="Arial"/>
        <family val="2"/>
      </rPr>
      <t xml:space="preserve"> within first 24 hours of admission.</t>
    </r>
    <r>
      <rPr>
        <sz val="10"/>
        <color rgb="FFFF0000"/>
        <rFont val="Arial"/>
        <family val="2"/>
      </rPr>
      <t xml:space="preserve"> </t>
    </r>
    <r>
      <rPr>
        <sz val="10"/>
        <rFont val="Arial"/>
        <family val="2"/>
      </rPr>
      <t>Patients should clearly have an acute reason to reside within the acute provider.</t>
    </r>
  </si>
  <si>
    <t xml:space="preserve">Focused site/bed management 24/7 with minimum 3 times per day site meeting following a structured FOCUS model (or equivalent) with appropriate accountable actions
</t>
  </si>
  <si>
    <t>All Minor injuries streamed to an emergency nurse practitioner (ENP)</t>
  </si>
  <si>
    <t>Discharge is profiled against admission demand with a focus on early in the day discharge and weekend discharges.</t>
  </si>
  <si>
    <t>Site management support &amp; presence within ED to deliver timely flow and support to ED team</t>
  </si>
  <si>
    <t>Emergency Department Environment</t>
  </si>
  <si>
    <t>Identify patients in ED or at admission who are likely to need complex discharge support and highlight for early intervention</t>
  </si>
  <si>
    <t>Daily Executive Director oversight responsible for all escalation and delivery of mitigations</t>
  </si>
  <si>
    <t>Required capacity (numbers of cubicles and Fit to sit) in place to meet demand</t>
  </si>
  <si>
    <t>Where in place, protect discharge lounge capacity from being bedded</t>
  </si>
  <si>
    <r>
      <t>Bed/site management function should ideally be clinical or as a minimum has access to clinical colleagues 24x7</t>
    </r>
    <r>
      <rPr>
        <sz val="10"/>
        <rFont val="Arial"/>
        <family val="2"/>
      </rPr>
      <t>.</t>
    </r>
    <r>
      <rPr>
        <sz val="10"/>
        <color theme="1"/>
        <rFont val="Arial"/>
        <family val="2"/>
      </rPr>
      <t xml:space="preserve"> Site function should have annualised competency/training.</t>
    </r>
  </si>
  <si>
    <t>CDU adjacent or equivalent short stay Emergency patient area</t>
  </si>
  <si>
    <t>7-day Transfer of Care Hub in place</t>
  </si>
  <si>
    <t>Senior Clinical and Management Directorate staff 24/7 rota to support min twice daily meetings</t>
  </si>
  <si>
    <t>GIRFT data should be used to effectively plan against demand and capacity</t>
  </si>
  <si>
    <t>System and Trust Oversight</t>
  </si>
  <si>
    <t>Full capacity protocol in place – infection, prevention and control (IPC) compliant Along with BCPs for every acute service so that no service functions stops or defaults to ED</t>
  </si>
  <si>
    <t>Emergency Department IT</t>
  </si>
  <si>
    <t>Trust and ICB executive review weekly as a minimum (taking into account variance by provider in an ICB)</t>
  </si>
  <si>
    <t>Exec signed off internal professional standards in place appropriately managed with escalation for non-compliance</t>
  </si>
  <si>
    <t>ED system in place to enable patient flow against national standards</t>
  </si>
  <si>
    <r>
      <t>Ambulance Performance: Response times + Hospital Handover delays + Longest hand</t>
    </r>
    <r>
      <rPr>
        <sz val="10"/>
        <rFont val="Arial"/>
        <family val="2"/>
      </rPr>
      <t>over
+ Any identified patient harm including SUI</t>
    </r>
  </si>
  <si>
    <t>Potential patient harm:
Overview of all patient related incidents and serious incidents with regards to ambulance delays</t>
  </si>
  <si>
    <t>Overview of all incidents and serious incidents for patients in ED over extended periods</t>
  </si>
  <si>
    <t xml:space="preserve">Right to reside/delayed discharges
</t>
  </si>
  <si>
    <t>In and out of hours clear bronze, silver and gold escalation with recorded actions and outcomes with appropriate training &amp; support programme. Reflective practice should be used to inform future ways of working.</t>
  </si>
  <si>
    <t>Monthly review of agreed data sets and this checklist at trust and ICB boards</t>
  </si>
  <si>
    <r>
      <rPr>
        <b/>
        <sz val="26"/>
        <color theme="0"/>
        <rFont val="Arial"/>
        <family val="2"/>
      </rPr>
      <t>UEC Improvement Framework</t>
    </r>
    <r>
      <rPr>
        <sz val="26"/>
        <color theme="0"/>
        <rFont val="Arial"/>
        <family val="2"/>
      </rPr>
      <t xml:space="preserve"> </t>
    </r>
  </si>
  <si>
    <t xml:space="preserve">Link to tab </t>
  </si>
  <si>
    <t xml:space="preserve">IUC </t>
  </si>
  <si>
    <r>
      <t xml:space="preserve">Ambulance (AMB)
</t>
    </r>
    <r>
      <rPr>
        <sz val="16"/>
        <color theme="0"/>
        <rFont val="Arial"/>
        <family val="2"/>
      </rPr>
      <t>Ambition - Patients receive timely emergency and urgent ambulance care and conveyance, with minimal delays.</t>
    </r>
  </si>
  <si>
    <t>AMB</t>
  </si>
  <si>
    <t>HIU</t>
  </si>
  <si>
    <t>AAP</t>
  </si>
  <si>
    <r>
      <t xml:space="preserve">Emergency Department (ED)
</t>
    </r>
    <r>
      <rPr>
        <sz val="16"/>
        <color theme="0"/>
        <rFont val="Arial"/>
        <family val="2"/>
      </rPr>
      <t>Ambition - Patients with an emergency need will be managed in a timely manner within the Emergency Department.</t>
    </r>
  </si>
  <si>
    <t>ED</t>
  </si>
  <si>
    <r>
      <t xml:space="preserve">Treatment in  the Emergency Department (TiED)
</t>
    </r>
    <r>
      <rPr>
        <sz val="16"/>
        <color theme="0"/>
        <rFont val="Arial"/>
        <family val="2"/>
      </rPr>
      <t>Ambition - Clinical care and treatment will be delivered on time - aligned with best practice. Safety is never compromised.</t>
    </r>
  </si>
  <si>
    <t>TiED</t>
  </si>
  <si>
    <r>
      <rPr>
        <b/>
        <sz val="16"/>
        <color theme="0"/>
        <rFont val="Arial"/>
        <family val="2"/>
      </rPr>
      <t xml:space="preserve">Staffing (STF)
</t>
    </r>
    <r>
      <rPr>
        <sz val="16"/>
        <color theme="0"/>
        <rFont val="Arial"/>
        <family val="2"/>
      </rPr>
      <t>Ambition - Staff will be in the right place, at the right time with the appropriate skills to care for patients and keep them safe</t>
    </r>
  </si>
  <si>
    <t>STF</t>
  </si>
  <si>
    <t>UTC</t>
  </si>
  <si>
    <r>
      <t xml:space="preserve">Flow 
</t>
    </r>
    <r>
      <rPr>
        <sz val="16"/>
        <color theme="0"/>
        <rFont val="Arial"/>
        <family val="2"/>
      </rPr>
      <t>Ambition - No patient will reside in an acute hospital bed once their clinical care has been completed. Everyday (7-days a week) spent in the acute trust should be free from delay with clinical led by a senior clinical decision maker</t>
    </r>
  </si>
  <si>
    <t>FLOW</t>
  </si>
  <si>
    <r>
      <t xml:space="preserve">Operational Management &amp; Escalation (OME)
</t>
    </r>
    <r>
      <rPr>
        <sz val="16"/>
        <color theme="0"/>
        <rFont val="Arial"/>
        <family val="2"/>
      </rPr>
      <t>Ambition - Patients on an urgent and emergency pathway are managed in the right care setting at the right time to maximise their health outcomes with operational processes in place to deliver this.</t>
    </r>
  </si>
  <si>
    <t>OME</t>
  </si>
  <si>
    <t>Key lines of enquiry (KLOEs)</t>
  </si>
  <si>
    <t>Implementation Questions</t>
  </si>
  <si>
    <t>Implementation Answers</t>
  </si>
  <si>
    <t>National guidance/ Best Practices (Links)</t>
  </si>
  <si>
    <t xml:space="preserve">IUC - 1.  Are services within the Directory of Service correctly profiled and what is your assurance process to ensure the right patients are being directed to the right service?
DoS returns the most appropriate, lowest acuity services, based on time of day, service capacity, and the patient’s location.  If alternative services to ED are available these should be given higher order and ED should be profiled last. 
</t>
  </si>
  <si>
    <t>DoS Profiling Principles</t>
  </si>
  <si>
    <t xml:space="preserve">IUC - 2. Are 111 services undertaking revalidation of primary care, urgent care, emergency department and ambulance dispositions? </t>
  </si>
  <si>
    <r>
      <rPr>
        <u/>
        <sz val="12"/>
        <color rgb="FF0F49DB"/>
        <rFont val="Arial"/>
        <family val="2"/>
      </rPr>
      <t>Urgent Care Service Specification</t>
    </r>
    <r>
      <rPr>
        <sz val="12"/>
        <color rgb="FF0F49DB"/>
        <rFont val="Arial"/>
        <family val="2"/>
      </rPr>
      <t xml:space="preserve">
</t>
    </r>
    <r>
      <rPr>
        <u/>
        <sz val="12"/>
        <color rgb="FF0F49DB"/>
        <rFont val="Arial"/>
        <family val="2"/>
      </rPr>
      <t>Integrated Urgent Care Service Specification addendum: NHS 111 First</t>
    </r>
    <r>
      <rPr>
        <sz val="12"/>
        <color rgb="FF0F49DB"/>
        <rFont val="Arial"/>
        <family val="2"/>
      </rPr>
      <t xml:space="preserve">
</t>
    </r>
  </si>
  <si>
    <t xml:space="preserve">IUC 3 - Does 111 service redirect patients to CPCS for community pharmacy needs via online and telephony and what are the total numbers redirected per month?
 </t>
  </si>
  <si>
    <t>https://www.england.nhs.uk/primary-care/pharmacy/pharmacy-integration-fund/community-pharmacist-consultation-service/</t>
  </si>
  <si>
    <t xml:space="preserve">IUC 4 - Can patients make a direct referral to 24/7 MH crisis via NHS 111 (national IVR option) and how many per month?
</t>
  </si>
  <si>
    <t>NB - Link to MH futures page</t>
  </si>
  <si>
    <r>
      <t xml:space="preserve"> Ambulance (AMB)
</t>
    </r>
    <r>
      <rPr>
        <sz val="16"/>
        <color theme="0"/>
        <rFont val="Arial"/>
        <family val="2"/>
      </rPr>
      <t>Ambition - Patients receive timely emergency and urgent ambulance care and conveyance, with minimal delays.</t>
    </r>
  </si>
  <si>
    <r>
      <t>AMB - 5.</t>
    </r>
    <r>
      <rPr>
        <sz val="7"/>
        <rFont val="Times New Roman"/>
        <family val="1"/>
      </rPr>
      <t xml:space="preserve">     </t>
    </r>
    <r>
      <rPr>
        <sz val="12"/>
        <rFont val="Arial"/>
        <family val="2"/>
      </rPr>
      <t xml:space="preserve">999 call handling capacity with trajectory in place to achieve consistently a mean call response of less than 10 seconds. 
</t>
    </r>
  </si>
  <si>
    <t>https://www.england.nhs.uk/wp-content/uploads/2018/10/ambulance-response-programme-review.pdf</t>
  </si>
  <si>
    <r>
      <t>AMB - 6.</t>
    </r>
    <r>
      <rPr>
        <sz val="7"/>
        <rFont val="Times New Roman"/>
        <family val="1"/>
      </rPr>
      <t xml:space="preserve">     </t>
    </r>
    <r>
      <rPr>
        <sz val="12"/>
        <rFont val="Arial"/>
        <family val="2"/>
      </rPr>
      <t>Accessible system-wide capacity with activity to each per month, to reduce unnecessary ambulance conveyance to ED, including an updated Directory of Services for ambulance service referral to e.g. UCR; frailty services; mental health; SDEC and UTCs</t>
    </r>
  </si>
  <si>
    <t xml:space="preserve">planning-to-safetly-reduce-avoidable-conveyance-v4.0.pdf (england.nhs.uk)
Reducing avoidable ambulance conveyance in England: Interventions and associated evidence
Safely Reducing Avoidable Conveyance Programmes - aace.org.uk- </t>
  </si>
  <si>
    <r>
      <t>AMB - 7.</t>
    </r>
    <r>
      <rPr>
        <sz val="7"/>
        <rFont val="Times New Roman"/>
        <family val="1"/>
      </rPr>
      <t xml:space="preserve">     </t>
    </r>
    <r>
      <rPr>
        <sz val="12"/>
        <rFont val="Arial"/>
        <family val="2"/>
      </rPr>
      <t xml:space="preserve">Escalation processes to reduce excessive handover delays (&gt;60) , including the use of Hospital Ambulance Liaison Officers (HALOs)  and how are you assured that minimum care standards are provided to any patient delayed in an ambulance?'
</t>
    </r>
  </si>
  <si>
    <t>Reducing_ambulance_handover_delays_-_key_lines_of_enquiry_v1.1.pdf (england.nhs.uk)</t>
  </si>
  <si>
    <r>
      <t>AMB - 8.</t>
    </r>
    <r>
      <rPr>
        <sz val="7"/>
        <rFont val="Times New Roman"/>
        <family val="1"/>
      </rPr>
      <t xml:space="preserve">     </t>
    </r>
    <r>
      <rPr>
        <sz val="12"/>
        <rFont val="Arial"/>
        <family val="2"/>
      </rPr>
      <t xml:space="preserve">Is current demand / opportunity for clinical capacity being met in EOCs to optimise Hear and Treat rates.
</t>
    </r>
  </si>
  <si>
    <t>National framework for healthcare professional ambulance responses</t>
  </si>
  <si>
    <r>
      <t>AMB - 9.</t>
    </r>
    <r>
      <rPr>
        <sz val="7"/>
        <rFont val="Times New Roman"/>
        <family val="1"/>
      </rPr>
      <t> </t>
    </r>
    <r>
      <rPr>
        <sz val="12"/>
        <rFont val="Arial"/>
        <family val="2"/>
      </rPr>
      <t xml:space="preserve"> Outline activity per month to enhance current paramedic access to clinical advice to improve See and Treat and time on scene e.g. through Clinical Assessment Service; ‘call before convey’ and ED virtual consultation models.
</t>
    </r>
  </si>
  <si>
    <t>Direct ambulance access to acute speciality criteria Final 25th January 2021 Version 1.0 - ECIST Network - FutureNHS Collaboration Platform</t>
  </si>
  <si>
    <t xml:space="preserve">AMB - 10. 	Improve the integration of NEPTS as part of discharge planning to reduce the time spent ‘waiting for transport’.
</t>
  </si>
  <si>
    <t>NEPTS Review</t>
  </si>
  <si>
    <t xml:space="preserve">AMB - 11. Increase awareness of the Healthcare Travel Cost Scheme to support patient discharge.
</t>
  </si>
  <si>
    <t xml:space="preserve">AMB - 12. How does the NEPTS service in the local systems meet the requirements of the NEPTS Review?
</t>
  </si>
  <si>
    <r>
      <t>HIU - 13.</t>
    </r>
    <r>
      <rPr>
        <sz val="7"/>
        <rFont val="Times New Roman"/>
        <family val="1"/>
      </rPr>
      <t xml:space="preserve">    </t>
    </r>
    <r>
      <rPr>
        <sz val="12"/>
        <rFont val="Arial"/>
        <family val="2"/>
      </rPr>
      <t>Does the Emergency department have access to a High Intensity Use scheme, supporting frequent users of A&amp;E through a non-clinical approach to coach through issues, sign-post, etc and is this scheme ICS owned/engaged with?</t>
    </r>
    <r>
      <rPr>
        <sz val="8"/>
        <rFont val="Arial"/>
        <family val="2"/>
      </rPr>
      <t xml:space="preserve"> 
</t>
    </r>
  </si>
  <si>
    <t>https://www.england.nhs.uk/publication/high-intensity-user-service-resource-pack-supporting-documents/</t>
  </si>
  <si>
    <r>
      <t>HIU - 14.</t>
    </r>
    <r>
      <rPr>
        <sz val="7"/>
        <rFont val="Times New Roman"/>
        <family val="1"/>
      </rPr>
      <t xml:space="preserve">    </t>
    </r>
    <r>
      <rPr>
        <sz val="12"/>
        <rFont val="Arial"/>
        <family val="2"/>
      </rPr>
      <t xml:space="preserve">For commissioned HIU services, who provides this (organisation &amp; Contact details) and to what date is it commissioned?
</t>
    </r>
  </si>
  <si>
    <r>
      <t>HIU - 15.</t>
    </r>
    <r>
      <rPr>
        <sz val="7"/>
        <rFont val="Times New Roman"/>
        <family val="1"/>
      </rPr>
      <t xml:space="preserve">    </t>
    </r>
    <r>
      <rPr>
        <sz val="12"/>
        <rFont val="Arial"/>
        <family val="2"/>
      </rPr>
      <t>Are evaluation results re cost of delivery for HIU and impact of the service available?</t>
    </r>
    <r>
      <rPr>
        <sz val="8"/>
        <rFont val="Arial"/>
        <family val="2"/>
      </rPr>
      <t xml:space="preserve"> 
</t>
    </r>
  </si>
  <si>
    <t>AAP - 16. Complete a system exercise to ascertain available alternatives to ED attendance and admission eg Alternative to ED and hospital admission tool (AtED and AtA) and Missed Opportunities tool.</t>
  </si>
  <si>
    <t xml:space="preserve">Improving referral pathways between Urgent &amp; Emergency Services
</t>
  </si>
  <si>
    <t>AAP - 18. 	All acute alternative pathways accept direct referrals from system wide healthcare professionals. What is the activity per month per service? And is the access criteria open and in line with the CQC Patient First ideology : the patient goes to the right care setting for their need and that ED should not be a default for assessment.</t>
  </si>
  <si>
    <t xml:space="preserve"> AAP - 19. ED streamers and triage nurses empowered to stream to all hospital services (eg all SDECS, AMU, SAU, GAU, Ortho, ENT, Paeds etc) and with  streaming activity to each of these areas a month outlined.</t>
  </si>
  <si>
    <t>AAP - 20. Regularly reviewed Directory of Service in place to support accurate service profiling and re-direction.</t>
  </si>
  <si>
    <t xml:space="preserve">Directory of Services Profiling Principles
Quick guide -Improving access to UTC using the directory of services
</t>
  </si>
  <si>
    <t>AAP - 21. SDEC Services with rapid diagnostic access are operational to meet patient demand profile.</t>
  </si>
  <si>
    <t xml:space="preserve">SDEC -NHSE/I
</t>
  </si>
  <si>
    <t>AAP - 22. Acute Frailty Services are operational to meet patient demand profile.</t>
  </si>
  <si>
    <t xml:space="preserve">Acute Frailty - NHSE/I
Same Day Acute Frailty Services
</t>
  </si>
  <si>
    <t xml:space="preserve">AAP - 23. Hot clinic capacity is aligned to patient demand. 
</t>
  </si>
  <si>
    <t xml:space="preserve">Principle and approach to deliver a personalised out-patient model
</t>
  </si>
  <si>
    <t xml:space="preserve">AAP - 24.	Virtual wards are operational to support admission avoidance and LOS reduction and are led by a relevant specialist and delivered by the Community. </t>
  </si>
  <si>
    <t xml:space="preserve">Virtual Wards - NHSE/I
A guide to setting up technology-enabled virtual wards
</t>
  </si>
  <si>
    <t>ED - 25. All Emergency Departments have a comprehensive streaming model so all non-emergency patients are directed from the ED with a structured competency programme, and outline % of patients are streamed per month OUT of the ED.</t>
  </si>
  <si>
    <t xml:space="preserve">ED - 26. The ED shop floor is well-led:
- real time ‘command and control’ achieved through a senior medical, nursing, and administrative team.
- regular board rounds, walk-throughs and active progress chasing in line with the 4-hour performance standard.
- senior support (silver or above) should be provided for ED decompression during times of excessive (over 1hour) ambulance handover delays and patients in the department exceeding 12 hours as well as a defined &amp; tested escalation process should be in place.
</t>
  </si>
  <si>
    <t>https://future.nhs.uk/ECISTnetwork/view?objectID=123216133</t>
  </si>
  <si>
    <r>
      <t xml:space="preserve">ED - 27. Patient assessed by the emergency department team as needing specialty assessment are accepted directly by that team and reviewed within 1 hour. There will be no ED hand backs (unless clinically required)
</t>
    </r>
    <r>
      <rPr>
        <sz val="12"/>
        <rFont val="Arial"/>
        <family val="2"/>
      </rPr>
      <t xml:space="preserve">The specialty teams should have time scheduled to make sure this is feasible. An agreement drawn up and signed by all clinical leads and the medical director. Specialty clinicians do not physically review patients in the emergency department - helping to improve flow, social distancing and infection control. </t>
    </r>
  </si>
  <si>
    <t>Internal professional standards examples
Patient First 2021</t>
  </si>
  <si>
    <t xml:space="preserve">ED - 28. Direct admission to hospital assessment area (eg AMU, SAU, GAU) or other specialty area from GPs etc. available 24/7 </t>
  </si>
  <si>
    <t xml:space="preserve">https://www.england.nhs.uk/wp-content/uploads/2021/05/aec-same-day-emergency-care-clinical-definition-patient-selection-metrics.pdf
https://www.gettingitrightfirsttime.co.uk/wp-content/uploads/2021/11/EM-overview.pdf </t>
  </si>
  <si>
    <t xml:space="preserve">ED - 29. Direct access to “hot” clinics eg ENT, Max-fax, orthopaedics, Obs &amp; gynae, ophthalmology (from GP, NHS-111 or ED) 24/7 availability and bookable access without discussion and activity per month for each one.  </t>
  </si>
  <si>
    <t>ED - 30. 	Direct referral to frailty, falls service from NHS-111, ambulance service or ED, available: 10 hours a day, 7 days a week with activity per month outlined.</t>
  </si>
  <si>
    <t>https://www.england.nhs.uk/wp-content/uploads/2021/05/aec-same-day-emergency-care-clinical-definition-patient-selection-metrics.pdf
https://www.gettingitrightfirsttime.co.uk/wp-content/uploads/2021/11/EM-overview.pdf</t>
  </si>
  <si>
    <t xml:space="preserve">ED - 32. Specialty advice / guidance available 24/7 by telephone with consultants for GPs, paramedics etc. (A-tED 2021) 
A single point of access which external healthcare professionals can contact directly 24/7
GPs to ‘call before they send’ patients to ensure the patient is seeing the right specialty first time. (Patient FIRST 2021)
</t>
  </si>
  <si>
    <t xml:space="preserve">Patient First 2021
https://www.england.nhs.uk/wp-content/uploads/2021/05/aec-same-day-emergency-care-clinical-definition-patient-selection-metrics.pdf
https://www.gettingitrightfirsttime.co.uk/wp-content/uploads/2021/11/EM-overview.pdf </t>
  </si>
  <si>
    <t>ED - 33. 	Using Non-clinical navigators / coordinators within emergency departments and GPs to make sure patients have a GP, support them through the GP registration process and chase/check diagnostic results when flagged ready to view. (Patient FIRST 2021)</t>
  </si>
  <si>
    <t>Patient First 2021</t>
  </si>
  <si>
    <r>
      <t>ED - 34. 	Pathways in place for specific groups of patients whose needs may best be met elsewhere eg percutaneous endoscopic gastrostomy (PEG) tube problems; catheter problems; peripherally inserted central catheter (PICC) line problems. (Patient FIRST 2021)
List all pathways available and the activity per month each pathway sees.</t>
    </r>
    <r>
      <rPr>
        <sz val="12"/>
        <color rgb="FFFF0000"/>
        <rFont val="Arial"/>
        <family val="2"/>
      </rPr>
      <t xml:space="preserve"> </t>
    </r>
  </si>
  <si>
    <t xml:space="preserve">ED - 35. Emergency departments has 24/7 liaison mental health services to ensure that people of all ages presenting with acute mental health needs receive timely assessment by a skilled mental health professional, including direct referral to adult mental health and CAHMS service eg on site MH ambulatory unit (from NHS-111, ambulance service or ED). 24/7 availability . Escalation process in place to ensure mental health admissions are completed in a timely manner, within 1 hour of streaming or referral and do not utilise an acute bed unless clinically required .
Access to in-house psychiatric liaison team (Mental health practitioner review within 1 hour) that is safe, responsive, transparent with clear escalation processes. (Patient FIRST 2021)
</t>
  </si>
  <si>
    <t>https://www.england.nhs.uk/wp-content/uploads/2021/05/aec-same-day-emergency-care-clinical-definition-patient-selection-metrics.pdf
https://www.gettingitrightfirsttime.co.uk/wp-content/uploads/2021/11/EM-overview.pdf 
https://rcem.ac.uk/wp-content/uploads/2021/10/Mental_Health_Toolkit_June21.pdf
Patient First 2021</t>
  </si>
  <si>
    <t xml:space="preserve">ED - 36. 	Urgent treatment centre (UTC) with GP presence co-located with ED, with bookable access from ED, GP or NHS-111 and available 12 hours a day, 7 days a week (A-tED 2021) and  available at times of urgent care demand (ie no primary care or urgent care issue is seen in ED). </t>
  </si>
  <si>
    <r>
      <t>ED - 37. External – urgent treatment appointments via GP, dental, pharmacy, optometry available 8am to 6pm,5 days a week and activity per month to each outlined.</t>
    </r>
    <r>
      <rPr>
        <sz val="12"/>
        <color rgb="FFFF0000"/>
        <rFont val="Arial"/>
        <family val="2"/>
      </rPr>
      <t xml:space="preserve"> </t>
    </r>
  </si>
  <si>
    <t xml:space="preserve">ED - 38. External - General practice appointments available 24/7 from NHS111, with these practices listed by how many appts per month? </t>
  </si>
  <si>
    <r>
      <t>ED - 39.	  All staff to actively encourage patients to call GPs or NHS 111 first and to only ‘go to A&amp;E’ in an emergency, with assurance and monitoring process outlined (Patient FIRST 2021).</t>
    </r>
    <r>
      <rPr>
        <sz val="12"/>
        <color rgb="FFFF0000"/>
        <rFont val="Arial"/>
        <family val="2"/>
      </rPr>
      <t xml:space="preserve"> </t>
    </r>
  </si>
  <si>
    <t xml:space="preserve">ED - 40. 	Regular review of the staffing of the emergency department so that capacity meets variation in demand, rather than average demand.
</t>
  </si>
  <si>
    <t>https://rcem.ac.uk/wp-content/uploads/2021/11/RCEM_Medical_and_Practitioner_Staffing_in_EDs.pdf</t>
  </si>
  <si>
    <t xml:space="preserve">TiED - 41. All emergency department staff telephonic or messaging platform for teaching, training, regular communication and escalation of pressure. All staff have access to the group to receive information, though only a few staff can post information - limiting less important information. Requires systems to manage risk of non-receipt and changes to on-call rotas etc.  (Patient FIRST 2021)
</t>
  </si>
  <si>
    <t xml:space="preserve">TiED - 42. A full, locally led and delivered MDT quality governance which will regularly review: performance, quality, risks, incidents, mortality, safety alerts, complaints and audit. (Patient FIRST 2021).
Process measures (Patient FIRST 2021) include:  time to diagnostics, time to antibiotics for sepsis (Sepsis 6 - delivered in first hour), time to ECG  electrocardiogram) and sign off for chest pain,  frailty/ dependency score in ED, reporting medication errors and near misses, left without being seen (LWBS), time to definitive treatment length of wait for specialty review , NEWS2, hip X-ray for patients with fracture neck of femur (NOF) - performed in first hour, CT for possible stroke - performed within an hour, Time to pathology, senior sign off for RCEM recommended clinical presentations.
</t>
  </si>
  <si>
    <t xml:space="preserve">TiED - 43. Effective delivery of time critical medication - including new prescriptions (antibiotics) and medication that the patient is already taking - for example medication for Parkinson’s disease, epilepsy, diabetes, with assurance and monitoring process outlined.
</t>
  </si>
  <si>
    <r>
      <t>TiED - 44.</t>
    </r>
    <r>
      <rPr>
        <sz val="12"/>
        <rFont val="Times New Roman"/>
        <family val="1"/>
      </rPr>
      <t xml:space="preserve"> </t>
    </r>
    <r>
      <rPr>
        <sz val="12"/>
        <rFont val="Arial"/>
        <family val="2"/>
      </rPr>
      <t xml:space="preserve">Urgent care standard operating procedures in place and regularly reviewed. (Patient FIRST 2021) along with Business continuity plans for all services that deliver flow out of ED so that no service 'defaults' to ED when capacity or business continuity issues occur.
</t>
    </r>
  </si>
  <si>
    <t>TiED - 45. Active use of National Safety Standards for Invasive Procedures in place, with assurance process outlined. (NatSSIPs). (Patient FIRST 2021)</t>
  </si>
  <si>
    <t xml:space="preserve">Patient First 2021
https://www.england.nhs.uk/wp-content/uploads/2015/09/natssips-safety-standards.pdf
</t>
  </si>
  <si>
    <r>
      <t>TiED - 46.</t>
    </r>
    <r>
      <rPr>
        <sz val="12"/>
        <rFont val="Times New Roman"/>
        <family val="1"/>
      </rPr>
      <t> </t>
    </r>
    <r>
      <rPr>
        <sz val="12"/>
        <rFont val="Arial"/>
        <family val="2"/>
      </rPr>
      <t xml:space="preserve">Use of an adult mental health triage tool that includes recording of 15-minute observations. (Patient FIRST 2021)
</t>
    </r>
  </si>
  <si>
    <t xml:space="preserve">TiED - 47. ECG for patients presenting with chest pain - performed and reviewed by ST3 or above clinician within 30 minutes of arrival (Patient FIRST 2021)
</t>
  </si>
  <si>
    <r>
      <t>TiED - 48.</t>
    </r>
    <r>
      <rPr>
        <sz val="12"/>
        <rFont val="Times New Roman"/>
        <family val="1"/>
      </rPr>
      <t xml:space="preserve"> </t>
    </r>
    <r>
      <rPr>
        <sz val="12"/>
        <rFont val="Arial"/>
        <family val="2"/>
      </rPr>
      <t xml:space="preserve">Immediate review and sign off of point of care blood results so that timely management can begin. (Patient FIRST 2021)
</t>
    </r>
  </si>
  <si>
    <r>
      <t>TiED - 49.</t>
    </r>
    <r>
      <rPr>
        <sz val="12"/>
        <rFont val="Times New Roman"/>
        <family val="1"/>
      </rPr>
      <t xml:space="preserve"> </t>
    </r>
    <r>
      <rPr>
        <sz val="12"/>
        <rFont val="Arial"/>
        <family val="2"/>
      </rPr>
      <t xml:space="preserve">Senior clinician review of patients with high (eg NEWS &gt;3) or increasing NEWS (Patient FIRST 2021)
</t>
    </r>
  </si>
  <si>
    <t>TiED - 50. Early senior review (as soon as the red flag identified and no later than one hour from arrival) of infants, children and young people presenting with red flags for sepsis, with complex needs or safeguarding concerns. (Patient FIRST 2021)</t>
  </si>
  <si>
    <t xml:space="preserve">TiED - 51. Regular review of diagnostic standards eg time to CT and time to Pathology. (Patient FIRST 2021)
</t>
  </si>
  <si>
    <t>TiED - 53. Adherence to nationally agreed clinical standards with regular compliance auditing eg standards from NICE, the British Thoracic Society (BTS) and the Royal College of Emergency Medicine (RCEM). (Patient FIRST 2021)</t>
  </si>
  <si>
    <r>
      <t>TiED - 54.</t>
    </r>
    <r>
      <rPr>
        <sz val="12"/>
        <rFont val="Times New Roman"/>
        <family val="1"/>
      </rPr>
      <t xml:space="preserve"> </t>
    </r>
    <r>
      <rPr>
        <sz val="12"/>
        <rFont val="Arial"/>
        <family val="2"/>
      </rPr>
      <t>Timely diagnosis and treatment of patients with acute pain to include regular audit of: assessment, treatment and continuing reassessment to be carried out monthly. (Patient FIRST 2021)</t>
    </r>
  </si>
  <si>
    <r>
      <t xml:space="preserve">Staffing (STF)
</t>
    </r>
    <r>
      <rPr>
        <sz val="16"/>
        <color theme="0"/>
        <rFont val="Arial"/>
        <family val="2"/>
      </rPr>
      <t>Ambition - Staff will be in the right place, at the right time with the appropriate skills to care for patients and keep them safe.</t>
    </r>
  </si>
  <si>
    <t xml:space="preserve">STF - 54. Staffing models for at least the next 12 months in place to enhance the urgent care pathway with increased staffing where appropriate, and new roles such as: redirection, streaming, early senior decision makers, specialty support. (Patient FIRST 2021)
Recognised standards and regional benchmarking in place, such as the baseline emergency staffing tool (BEST-RCN) for staffing and assessing the skills mix throughout the department. (Patient FIRST 2021)
</t>
  </si>
  <si>
    <t xml:space="preserve">STF - 55. For new joiners (including locums) a clear induction programme in place that includes infection prevention and control as well as wellbeing support, regular teaching and communication.  
</t>
  </si>
  <si>
    <t xml:space="preserve">STF - 56. All EDs where children attend have in place:  a paediatric emergency medicine (PEM) consultant, at least two children’s nurses per shift, and a play specialist in a dedicated secure area separate to adult patients. (Patient FIRST 2021)
</t>
  </si>
  <si>
    <t xml:space="preserve">STF - 57. Consider new or extended practitioner roles in emergency departments such as: AHPs, paramedics, physician's assistants etc. (Patient FIRST 2021)
</t>
  </si>
  <si>
    <t xml:space="preserve">STF - 58. Review existing models and job plans for non-ED consultants and workforce.  For example, to place appropriate value on generalists and medical on call and support specialists to provide 'in-reach' and senior specialty review to ED. (Patient FIRST 2021)
</t>
  </si>
  <si>
    <t xml:space="preserve">STF - 59. Support staff by providing robust, clearly signposted ways to report and manage moral injury and support wellbeing. (Patient FIRST 2021)
</t>
  </si>
  <si>
    <t xml:space="preserve">STF - 60. Support staff by providing robust ways to manage their wellbeing at work.  Including: ways to regularly give and collect feedback to all staff; 100% of leavers should be offered an exit interview. Results should be formally monitored, actioned upon where appropriate and shared; undertake regular reviews of the establishment for all staff groups; provide mandatory training for all staff and this should be formally monitored and actioned. (Patient FIRST 2021) 
</t>
  </si>
  <si>
    <t xml:space="preserve">STF - 61. Undertake regular reviews of establishment requirements for all staff groups at least yearly pre winter. (Patient FIRST 2021)
</t>
  </si>
  <si>
    <r>
      <t>UTC - 62.</t>
    </r>
    <r>
      <rPr>
        <sz val="7"/>
        <rFont val="Times New Roman"/>
        <family val="1"/>
      </rPr>
      <t>  </t>
    </r>
    <r>
      <rPr>
        <sz val="12"/>
        <rFont val="Arial"/>
        <family val="2"/>
      </rPr>
      <t>Do all your UTCs meet</t>
    </r>
    <r>
      <rPr>
        <sz val="12"/>
        <color rgb="FF000000"/>
        <rFont val="Arial"/>
        <family val="2"/>
      </rPr>
      <t xml:space="preserve"> or, have plans in place to meet, the UTC standards? This as a minimum should include:
</t>
    </r>
    <r>
      <rPr>
        <sz val="12"/>
        <rFont val="Arial"/>
        <family val="2"/>
      </rPr>
      <t xml:space="preserve">-	In line with local demand, open for at least 12 hours a day, 7 days a week for both walk-in and booked appointments. Booked appointments for UTCs should be available from ED, GP or NHS111.
-	Provide minor illness and injury treatments to patients of all ages.
-	Access to bedside diagnostics and plain x-ray facilities. Where facilities are not available on site, clear access protocols should be in place. 
-	Receive ambulance conveyed patients (including stretcher) where clinically appropriate.
- the ICS needs to ensure that there is an urgent care service available as alternative to EDs available 24/7
</t>
    </r>
  </si>
  <si>
    <r>
      <t xml:space="preserve">UTC Principles Standards
</t>
    </r>
    <r>
      <rPr>
        <u/>
        <sz val="12"/>
        <color rgb="FFC00000"/>
        <rFont val="Arial"/>
        <family val="2"/>
      </rPr>
      <t>*** This document is currently under review and updated version will be sent for publishing approval by 08/07/2022 *** All designated UTCs to meet the revised standards by October 2022.</t>
    </r>
  </si>
  <si>
    <r>
      <rPr>
        <sz val="12"/>
        <color rgb="FF000000"/>
        <rFont val="Arial"/>
        <family val="2"/>
      </rPr>
      <t xml:space="preserve">UTC - 63. Are </t>
    </r>
    <r>
      <rPr>
        <sz val="12"/>
        <color rgb="FF231F20"/>
        <rFont val="Arial"/>
        <family val="2"/>
      </rPr>
      <t xml:space="preserve">plans in place to designate any remaining type 3 or 4 services as a UTC, or as an alternative service where more appropriate?
</t>
    </r>
  </si>
  <si>
    <t>https://www.england.nhs.uk/wp-content/uploads/2022/02/20211223-B1160-2022-23-priorities-and-operational-planning-guidance-v3.2.pdf</t>
  </si>
  <si>
    <t xml:space="preserve">UTC - 64. Has a co-located UTC at the front door of the ED been considered to support streaming and diversion?
If no, outline reason, alternatives and review processes in place.
</t>
  </si>
  <si>
    <t xml:space="preserve">
https://www.england.nhs.uk/wp-content/uploads/2022/02/20211223-B1160-2022-23-priorities-and-operational-planning-guidance-v3.2.pdf
February 2021 UTC Principles and Standards - East of England Region - UEC Improvement Network - FutureNHS Collaboration Platform
https://www.england.nhs.uk/wp-content/uploads/2017/07/urgent-treatment-centres-faqs-v2.0.pdf
UTC Principles for DoS profiling v0.9 - DoS Collaborative online Workspace (CoW) - FutureNHS Collaboration Platform
</t>
  </si>
  <si>
    <r>
      <t xml:space="preserve">UTC - 65. Where a UTC at the front door is not possible / appropriate, enhanced streaming should be in place for example use of GP streaming or a digital streaming and redirection tool, with % of patients are streamed away from ED outlined.
</t>
    </r>
    <r>
      <rPr>
        <sz val="12"/>
        <color theme="5" tint="-0.249977111117893"/>
        <rFont val="Arial"/>
        <family val="2"/>
      </rPr>
      <t>*Pending approval of UTC standards approval*</t>
    </r>
    <r>
      <rPr>
        <sz val="12"/>
        <color rgb="FF231F20"/>
        <rFont val="Arial"/>
        <family val="2"/>
      </rPr>
      <t xml:space="preserve">- </t>
    </r>
    <r>
      <rPr>
        <i/>
        <sz val="12"/>
        <color rgb="FF231F20"/>
        <rFont val="Arial"/>
        <family val="2"/>
      </rPr>
      <t>All Type 1 EDs should have in place, or robust plans in place to enact, a UTC at the front door by March 2024 where it is clinically appropriate for the local health economy. Where this is not cost-effective or appropriate, this should be discussed with regional teams and ICBs are asked to explore forms of enhanced streaming that could maximise opportunities to divert low acuity patients away from ED.</t>
    </r>
  </si>
  <si>
    <t>UTC - 66. Each ED should review what % of attendees are primary or urgent care patients who are then seen by an ED clinician rather than an UTC. The system should monitor and create plans to reduce this % as part of their UEC strategy.</t>
  </si>
  <si>
    <r>
      <rPr>
        <b/>
        <sz val="16"/>
        <color theme="0"/>
        <rFont val="Arial"/>
        <family val="2"/>
      </rPr>
      <t xml:space="preserve">Flow </t>
    </r>
    <r>
      <rPr>
        <sz val="16"/>
        <color theme="0"/>
        <rFont val="Arial"/>
        <family val="2"/>
      </rPr>
      <t xml:space="preserve">
Ambition - No patient will reside in an acute hospital bed once their clinical care has been completed. Everyday (7-days a week) spent in the acute trust should be free from delay with clinical led by a senior clinical decision maker</t>
    </r>
  </si>
  <si>
    <t xml:space="preserve">2022/23 priorities and operational planning guidance
Reducing_ambulance_handover_delays_-_key_lines_of_enquiry_v1.1.pdf (england.nhs.uk)
</t>
  </si>
  <si>
    <t xml:space="preserve">Flow - 68. 	Acute takes are owned by the relevant specialities with a Senior Decision Maker in place 7 days a week. </t>
  </si>
  <si>
    <t xml:space="preserve">NHS Services 7 days a week forum
ECIST Safer Patient Flow Bundle - S.Senior Review
</t>
  </si>
  <si>
    <t>Flow - 69. Red 2 Green (or alike) is embedded with an escalation process to overcome delays.</t>
  </si>
  <si>
    <t xml:space="preserve">
Rapid Improvement Guide to Red &amp; Green Bed Days
Red2Green Q&amp;A with Dr Ian Sturgess &amp; Pete Gordon ECIST
</t>
  </si>
  <si>
    <t>Flow - 70. 7-day a week ward / board rounds operational in line with RCP guidelines.  With all patients receiving a senior review (ST4 or above) every day.</t>
  </si>
  <si>
    <t xml:space="preserve">
Guidance on Safe Medical Staffing - RCP London
Modern Ward Rounds: Good practice for multidisciplinary inpatient review
Seven Day Working - NHS England
</t>
  </si>
  <si>
    <t xml:space="preserve">
Acute Care Tool Kit - Delievering a 12hr 7 day consultant presence on the acute medical unit
Patient First 2021</t>
  </si>
  <si>
    <t>Flow - 72. Weekend discharges maintain patient flow over 7 days including usage of Criteria Led Discharge.</t>
  </si>
  <si>
    <t xml:space="preserve">Improving Hospital discharge (Policy &amp; Action cards)
Improving Hospital Discharge ( Good Practice &amp; Guidance)
Criteria Led Discharge - Policy Guidance
</t>
  </si>
  <si>
    <r>
      <t xml:space="preserve">Mental Health (MH)
</t>
    </r>
    <r>
      <rPr>
        <sz val="16"/>
        <color theme="0"/>
        <rFont val="Arial"/>
        <family val="2"/>
      </rPr>
      <t>Ambition - Patients receive timely services and treatment as needed, with a greater focus on early intervention services that can prevent mental health crises.</t>
    </r>
  </si>
  <si>
    <t>MH - 73. (MH Trust specific) Systems should ensure anyone admitted to an adult mental health acute ward has a clearly documented purpose for admission and an estimated discharge date.</t>
  </si>
  <si>
    <t xml:space="preserve">acute mental health guidance in development
</t>
  </si>
  <si>
    <t>LTP update in development</t>
  </si>
  <si>
    <t>MH - 75. (MH Trust specific) Systems should drive local reductions in long length of stay in mental health adult acute wards - this should include a focus on reducing the number of working age adults in acute care with a length of stay (LoS) over 60 days and older adults with a length of stay over 90 days, and below the current set threshold of 8 people per 100k population.</t>
  </si>
  <si>
    <t>https://future.nhs.uk/MHLTPat/view?objectId=122600101</t>
  </si>
  <si>
    <t>MH - 76. (MH Trust specific) Systems must use baseline funding increases for therapeutic and purposeful mental health inpatient admissions e.g. through expanding the staff skill mix (focusing on psychologists, occupational therapists, peer support workers and other Allied health Professionals), the type of interventions and activities offered to patients, and ensuring the inpatient environment is therapeutic.</t>
  </si>
  <si>
    <t xml:space="preserve">MH - 77. (MH Trust specific) Systems should continue to focus on delivering timely and effective discharge following the additional funding made available for enhanced post-discharge mental health support during 2021/22. Where new schemes proved successful in reducing length of stay, waits in A&amp;E, inappropriate OAPs, and preventing further admissions, they should be continued in 2022/23. [using baseline funding increases where required]  </t>
  </si>
  <si>
    <t>MH - 78. (MH Trust specific) Systems should continue to deliver and maintain the ambition to eliminate all inappropriate mental health adult acute out of area placements (OAPs) and continue delivering the 72-hour post discharge follow-up standard.</t>
  </si>
  <si>
    <t xml:space="preserve">MH - 79. AAP Local Winter plans include demand and capacity analysis for mental health, inclusive of the following service areas for all ages:
i. Community mental health team referrals and capacity
ii. Capacity in primary care to support mental health needs, via Mental Health Practitioner ARRS roles 
iii. Open access crisis care, i.e. crisis lines and SPA’s as well as CRHTT 
iv. VCSE sector capacity inclusive of alternatives in community, i.e. sanctuaries, crisis houses, etc. (e.g. patients seen vs anticipated need) 
v. Acute MH inpatient capacity (e.g. number of bed days available and anticipated bed days required) 
vi. Emergency Department (e.g. number of MH attendances at ED and % of MH patients waiting over 12 hours) </t>
  </si>
  <si>
    <t>Demand and Capacity Network</t>
  </si>
  <si>
    <t>http://www.hee.nhs.uk/our-work/mental-health/new-roles-mental-health
https://haso.skillsforhealth.org.uk/news/peer-worker-apprenticeship-progress-update/
https://www.hee.nhs.uk/our-work/workforce-transformation/hee-roles-explorer</t>
  </si>
  <si>
    <t xml:space="preserve">MH - 81. All ICBs to sustain, develop and promote staff Mental Health hubs in line with guidance.
</t>
  </si>
  <si>
    <t>https://future.nhs.uk/SMHS/view?objectId=131092165</t>
  </si>
  <si>
    <r>
      <t>OME - 82.</t>
    </r>
    <r>
      <rPr>
        <sz val="12"/>
        <color rgb="FFFF0000"/>
        <rFont val="Arial"/>
        <family val="2"/>
      </rPr>
      <t xml:space="preserve"> </t>
    </r>
    <r>
      <rPr>
        <sz val="12"/>
        <rFont val="Arial"/>
        <family val="2"/>
      </rPr>
      <t xml:space="preserve">Handover framework/ actions in place (i.e rapid handover protocol) to be enacted when ambulance pressures, (i.e hospital handover delays, Cat 2 calls, lost hours) exceed a pre-agreed( </t>
    </r>
    <r>
      <rPr>
        <sz val="12"/>
        <color theme="1"/>
        <rFont val="Arial"/>
        <family val="2"/>
      </rPr>
      <t xml:space="preserve">ICS and ambulance service jointly) tolerance.
</t>
    </r>
  </si>
  <si>
    <t xml:space="preserve">Delayed hospital handovers: Impact assessment of patient harm </t>
  </si>
  <si>
    <t>OME - 83. 	Minimum twice daily site meetings, with senior leadership (executive level Opel 3&amp;4).  These are action focussed and conducted in line with a recognised framework – working example ECIST FOCUS model.</t>
  </si>
  <si>
    <t>FOCUSED site management model</t>
  </si>
  <si>
    <t>OME - 84. 	Fit for purpose and regularly reviewed full hospital protocol is in place that is compliant with the latest IPC guidance and enables capacity to be created to meet surge needs.</t>
  </si>
  <si>
    <t>https://rcem.ac.uk/wp-content/uploads/2021/10/ED_Crowding_Overview_and_Toolkit_Dec2015.pdf</t>
  </si>
  <si>
    <t xml:space="preserve">OME - 85. 	In and out of hours clear bronze-silver-gold line of escalation with recorded actions and outcomes. </t>
  </si>
  <si>
    <t>Site management and escalation video</t>
  </si>
  <si>
    <t xml:space="preserve">OME - 86. 	Weekly board level review and identified improvement actions of:
-	Ambulance waits and root cause.
-	Patient harm because of excessive waits at any point across the UEC pathway.
-	Over 12hrs in ED and 12hour DTA patients
-	4hr performance and breach rational.
</t>
  </si>
  <si>
    <t>FOCUSED self-assessment tool</t>
  </si>
  <si>
    <r>
      <t>ICB - 87. ICB responsibilities - ICBs should ensure they have aligned with national guidance (as provided in the links)</t>
    </r>
    <r>
      <rPr>
        <sz val="12"/>
        <color rgb="FFFF0000"/>
        <rFont val="Arial"/>
        <family val="2"/>
      </rPr>
      <t xml:space="preserve">
</t>
    </r>
  </si>
  <si>
    <t xml:space="preserve"> https://nhsengland.sharepoint.com/sites/thehub/SitePages/Integrated-Care.aspx 
 https://www.england.nhs.uk/integratedcare/consultations/</t>
  </si>
  <si>
    <t>ICB - 88. ICB to establish an UEC improvement steering group/board or equivalent with senior membership from all partners across system and place. *Recommendation for ICB executive to chair this board with support from ICS UEC clinical and operational leads
Responsibilities include : 
- To review membership to include health, social care and system partners representative of system and place
- To ensure system and place based improvement groups report to the board to enable oversight of all UEC improvement efforts, challenges and constraints to enable system wide solutions and sharing of good practice.
- To receive and review national and local data to inform priority deliverables and opportunities for improvement across UEC.
- To complete a review of current progress and opportunities for improvement using data and local intelligence to prioritise areas of focus as outlined within this improvement framework</t>
  </si>
  <si>
    <t xml:space="preserve">https://www.england.nhs.uk/integratedcare/consultations/
https://www.england.nhs.uk/wp-content/uploads/2021/06/B0642-ics-design-framework-june-2021.pdf
https://www.england.nhs.uk/wp-content/uploads/2021/06/B0660-ics-implementation-guidance-on-thriving-places.pdf
https://www.england.nhs.uk/wp-content/uploads/2021/06/B0905-vcse-and-ics-partnerships.pdf
Model Health System
GIRFT SEDIT
</t>
  </si>
  <si>
    <t xml:space="preserve">ICB - 89. 	Process measures (Patient FIRST 2021) include: Admission conversion rates, Re-attendance rates to ED, Proportion of patients clinically assessed and directed to SDEC, Proportion of patients clinically assessed and directed to another service off-site (for example urgent primary care/urgent treatment centres) or on-site (co-located urgent treatment centre, specialty assessment units, clinics) , Proportion of patients sent to the emergency department by GP or other community provider without prior communication; To be monitored, discussed and acted upon at each ICS UEC Board.
</t>
  </si>
  <si>
    <t xml:space="preserve">Patient First 2021
SDEC -NHSE/I
https://www.gettingitrightfirsttime.co.uk/wp-content/uploads/2021/11/EM-overview.pdf
</t>
  </si>
  <si>
    <t xml:space="preserve">ICB - 90. Agreed assurance process in place across all ICSs to support a rapid return to sustainable ambulance performance, focused on C1 and C2. What is the agreed assurance process and trajectory across all ICSs to achieve and maintain C1 and C2  performance?
</t>
  </si>
  <si>
    <t xml:space="preserve">NHS England - Lord Carter's review into unwarranted variation in NHS ambulance trusts
National framework for healthcare professional ambulance responses
ambulances-response-programme-review
</t>
  </si>
  <si>
    <t>ICB - 91. Agreed assurance process in place with the role of the  ICBs outlined in challenging whether a co-located UTC at the front door would be beneficial.</t>
  </si>
  <si>
    <r>
      <rPr>
        <u/>
        <sz val="11"/>
        <color rgb="FF0F49DB"/>
        <rFont val="Calibri"/>
        <family val="2"/>
        <scheme val="minor"/>
      </rPr>
      <t>https://www.england.nhs.uk/wp-content/uploads/2022/02/20211223-B1160-2022-23-priorities-and-operational-planning-guidance-v3.2.pdf</t>
    </r>
    <r>
      <rPr>
        <sz val="11"/>
        <color theme="1"/>
        <rFont val="Calibri"/>
        <family val="2"/>
        <scheme val="minor"/>
      </rPr>
      <t xml:space="preserve">
</t>
    </r>
    <r>
      <rPr>
        <sz val="11"/>
        <color theme="5" tint="-0.249977111117893"/>
        <rFont val="Calibri"/>
        <family val="2"/>
        <scheme val="minor"/>
      </rPr>
      <t>*Pending approval of UTC standards approval*</t>
    </r>
    <r>
      <rPr>
        <sz val="11"/>
        <color theme="1"/>
        <rFont val="Calibri"/>
        <family val="2"/>
        <scheme val="minor"/>
      </rPr>
      <t xml:space="preserve">- All Type 1 EDs should have in place, or robust plans in place to enact, a UTC at the front door by March 2024 where it is clinically appropriate for the local health economy. Where this is not cost-effective or appropriate, this should be discussed with regional teams and ICBs are asked to explore forms of enhanced streaming that could maximise opportunities to divert low acuity patients away from ED.
</t>
    </r>
  </si>
  <si>
    <t xml:space="preserve">ICB - 92. Each ICB has appointed a lead SRO for NEPTS across the system. 
This requirement is a recommendation from the  review, with  guidance  awaiting approval which includes what is expected from the Lead SRO, such as:
- Oversight of all NEPTS for patients for whom the relevant commissioner has responsibility
- Oversight and co-ordination of all commissioning of NEPTS with the region / ICB / place, where applicable
- Promoting the benefits of integrated working across the ICS that encompasses the key role of NEPTS in wider provision.
</t>
  </si>
  <si>
    <t xml:space="preserve">ICB - 93. 	External: Use of regional level system risk assessment tools or apps that work in real time. An agreed set of associated actions and responsibilities can be triggered from this data (Please outline triggers and actions). These actions could then be filtered to the appropriate services. (Patient FIRST 2021)
</t>
  </si>
  <si>
    <t>Fully implemented (What evidence supports this?)</t>
  </si>
  <si>
    <t>Planned implementation 
(What are the actions, timeframe, risks?)</t>
  </si>
  <si>
    <t xml:space="preserve">Will not be implemented (What are the reasons for this, how will the risks be managed?) </t>
  </si>
  <si>
    <t>Not relevant (What are the reasons for this?)</t>
  </si>
  <si>
    <t>↔</t>
  </si>
  <si>
    <t>↑</t>
  </si>
  <si>
    <t>by 22 Jul 22</t>
  </si>
  <si>
    <t>Work through final edits on Winter Plan</t>
  </si>
  <si>
    <t>AM/ST</t>
  </si>
  <si>
    <t>Restructured BAF draft to CA and IP for comment</t>
  </si>
  <si>
    <t>CA/MK</t>
  </si>
  <si>
    <t>BAF+Winter Plan on Steering Group for discussion</t>
  </si>
  <si>
    <t>IP/AM</t>
  </si>
  <si>
    <t>Clean version to Matt Nel + team for socialising with couple of trusted T's</t>
  </si>
  <si>
    <t>MK/MN</t>
  </si>
  <si>
    <r>
      <t xml:space="preserve">Amanda's Exec offline outside meeting for comment - </t>
    </r>
    <r>
      <rPr>
        <b/>
        <sz val="11"/>
        <color theme="1"/>
        <rFont val="Calibri"/>
        <family val="2"/>
        <scheme val="minor"/>
      </rPr>
      <t>Winter Plan and BAF</t>
    </r>
  </si>
  <si>
    <t xml:space="preserve">CX PO </t>
  </si>
  <si>
    <t>wc 25 Jul 22</t>
  </si>
  <si>
    <t>Julian R back from leave - focus on checklist edits</t>
  </si>
  <si>
    <t>JR</t>
  </si>
  <si>
    <t>P&amp;I Directors</t>
  </si>
  <si>
    <t>IP/PP</t>
  </si>
  <si>
    <t>UEC Ops SMT - socialise with regional leads</t>
  </si>
  <si>
    <t>CA</t>
  </si>
  <si>
    <t>Final Draft 26 Jul 22 - run by PP on Check In</t>
  </si>
  <si>
    <t>25-29 Jul 22</t>
  </si>
  <si>
    <t>Matt Neligan socialising with ICBs</t>
  </si>
  <si>
    <t>MN</t>
  </si>
  <si>
    <t xml:space="preserve">27th of July - sent to Board Secretariat for Board Meeting </t>
  </si>
  <si>
    <t>AM/PM</t>
  </si>
  <si>
    <t xml:space="preserve">Socialise with Amanda Doyle and Nicola Hunt </t>
  </si>
  <si>
    <t>MK</t>
  </si>
  <si>
    <t>by 12 Aug</t>
  </si>
  <si>
    <t>Continue to iterate for alignment to Improvement Framework and ICB feedback on added value and codesign</t>
  </si>
  <si>
    <t>3.4.1(b)</t>
  </si>
  <si>
    <t xml:space="preserve">3.4.1 (a) </t>
  </si>
  <si>
    <t>Model optimal fleet requirements and implement in line with identified need</t>
  </si>
  <si>
    <t>3.6.1(a)</t>
  </si>
  <si>
    <t>ICBs to update details of the 24/7 urgent mental health helplines for patients experiencing a mental health crisis and ensure these services are promoted</t>
  </si>
  <si>
    <t xml:space="preserve">Review non-emergency patient transport services so that patients not requiring an overnight hospital stay can be taken home when ready. </t>
  </si>
  <si>
    <t xml:space="preserve">Implement out of hospital home based pathways, including virtual wards, to improve flow by reducing hospital attendances. Reduce unnecessary attendances for patients with mild illness through revised NHS@home pathways that incorporate broader acute respiratory infections. </t>
  </si>
  <si>
    <t>Develop roles for volunteers that reduce pressure on services and improve patient experience, such as community first responders and support in discharge.</t>
  </si>
  <si>
    <t>-</t>
  </si>
  <si>
    <t xml:space="preserve">Open additional beds across England, to match the additional capacity identified by ICSs to be able to deliver against expected winter demand. This should create the equivalent of 7000 additional general and acute beds, through a mix of new physical beds, scaling up virtual wards, and improvements in discharge and flow. </t>
  </si>
  <si>
    <t>All ICBs to use Long Term Plan ambulance and mental health funding in full to:
•	Deploy mental health professionals in 999 emergency operation centres (EOCs) and clinical assessment services (CAS)
•	Enable a joint on-scene response to mental health patients
•	Provide mental health education and training to the ambulance workforce</t>
  </si>
  <si>
    <t>Implement recruitment and retention plans which include:
•	Staff sharing arrangements and maximising collaboratives banks
•	Embed reservist model in each ICS to increase capacity and capability to respond to surge and major incidents
•	Develop and launch managing attendance challenge toolkit
•	Utilise international support for UEC recovery, identifying shortages of key roles and skills and targeting recruitment as such. 
•	Ensure plans to maximise the use of the national protocol and reduce the pull-on registered healthcare professionals to deliver this autumn’s COVID-19 and flu vaccination programme.</t>
  </si>
  <si>
    <t xml:space="preserve">Reduce the number of people waiting more than 62 days from an urgent cancer referral back to pre pandemic levels by March 2023. </t>
  </si>
  <si>
    <t xml:space="preserve">Improve the provision of the Acute Frailty service, including the delivery of thorough assessments from multidisciplinary teams </t>
  </si>
  <si>
    <t>111 call abandonment</t>
  </si>
  <si>
    <t xml:space="preserve">Rapidly scale virtual wards to support patients who would otherwise be in a hospital bed to receive acute care at home –with a focus on ARI and frailty. </t>
  </si>
  <si>
    <t xml:space="preserve">ICB to actively engage and support General Practices and Community Pharmacies with seasonal preparedness and operational delivery. </t>
  </si>
  <si>
    <t xml:space="preserve">Maintaining and increasing elective capacity to eliminate waits of over 18 months by April 2023, except for patients who choose to wait longer or require alternative plans due to clinical complexity. </t>
  </si>
  <si>
    <t>Ensure fair recovery of elective services through use of data on health inequalities, children and young people and other population factors</t>
  </si>
  <si>
    <t xml:space="preserve">Maximise activity being delivered by Community Diagnostic Centres as set out in their plans, and increase provision of direct access to testing in primary care. </t>
  </si>
  <si>
    <t xml:space="preserve">Implement the 10 best practice interventions identified in the first phase of the Health and Social Care Discharge Taskforce via the ‘100-day challenge’ to reduce variation </t>
  </si>
  <si>
    <t>Winter 2022</t>
  </si>
  <si>
    <t>2.1.1</t>
  </si>
  <si>
    <t>Increase the utilisation of rapid response vehicles</t>
  </si>
  <si>
    <t>Increase the provision of High Intensity Use services (HIU).</t>
  </si>
  <si>
    <r>
      <t xml:space="preserve">Technology and Telephony to digitally enable Primary Care -  
</t>
    </r>
    <r>
      <rPr>
        <b/>
        <sz val="14"/>
        <color theme="1"/>
        <rFont val="Arial"/>
        <family val="2"/>
      </rPr>
      <t>Cloud Based Telephony in General Practice:</t>
    </r>
    <r>
      <rPr>
        <sz val="14"/>
        <color theme="1"/>
        <rFont val="Arial"/>
        <family val="2"/>
      </rPr>
      <t xml:space="preserve"> Expand number of practices on cloud-based telephony, supporting transition from analogue to cloud-based through expanded scope and pace of current pilots.
</t>
    </r>
    <r>
      <rPr>
        <b/>
        <sz val="14"/>
        <color theme="1"/>
        <rFont val="Arial"/>
        <family val="2"/>
      </rPr>
      <t>Business Intelligence tools roll out to General Practice:</t>
    </r>
    <r>
      <rPr>
        <sz val="14"/>
        <color theme="1"/>
        <rFont val="Arial"/>
        <family val="2"/>
      </rPr>
      <t xml:space="preserve"> Expand availability of Business Intelligence tools (to understand demand and capacity). Provide support to build capability to use them for improvement 
Use of a </t>
    </r>
    <r>
      <rPr>
        <b/>
        <sz val="14"/>
        <color theme="1"/>
        <rFont val="Arial"/>
        <family val="2"/>
      </rPr>
      <t>unified directory of services</t>
    </r>
    <r>
      <rPr>
        <sz val="14"/>
        <color theme="1"/>
        <rFont val="Arial"/>
        <family val="2"/>
      </rPr>
      <t xml:space="preserve"> across ICS to direct patients to the right services and communicate clearly on primary care pathways and processes </t>
    </r>
  </si>
  <si>
    <t>Increase number and breadth of services profiled on the Directory of Services</t>
  </si>
  <si>
    <t>Deliver the ‘Help Us, Help You’ NHS 111 and GP Access campaigns; to increase the number of people using NHS 111 and of people using online access routes to contact their practice. ICBs to deliver local campaigns.</t>
  </si>
  <si>
    <t xml:space="preserve">Ambulance conveyance to ED &lt;49% (as long as clinically appropriate) </t>
  </si>
  <si>
    <t>ED Performance: Over 4 hours in department + 12 hour DTAs + Over 12 hours in department + any other locally determined flow measure</t>
  </si>
  <si>
    <t xml:space="preserve">Implement UKHSA's IPC advice in a proportionate way and develop strategies to minimise the impact of 'void' beds. </t>
  </si>
  <si>
    <t xml:space="preserve">Potential Key lines of enquiry for ICS to assess where immediate investment and support may be required
Section 1 </t>
  </si>
  <si>
    <t>i. Patient Contact</t>
  </si>
  <si>
    <t>ii. Use of data for improvement</t>
  </si>
  <si>
    <t>•	What, if any, Business Intelligence (BI) tool do your practices use?
•	How many practices have no access to a BI tool?
•	How do they use it to understand demand, activity and capacity?</t>
  </si>
  <si>
    <t>Practices are using BI tools to understand demand, activity, and capacity</t>
  </si>
  <si>
    <t>iii. Operational efficiency</t>
  </si>
  <si>
    <t xml:space="preserve">Identify any interest from practices in adopting automation and opportunities for sharing learning where already implemented </t>
  </si>
  <si>
    <t>iv. Appointment Allocation</t>
  </si>
  <si>
    <t>Identify estates/facilities/IT challenges for support from ICS to resolve</t>
  </si>
  <si>
    <t>v. Enhanced Access</t>
  </si>
  <si>
    <t>https://www.england.nhs.uk/gp/investment/gp-contract/network-contract-directed-enhanced-service-des/enhanced-access-faqs/</t>
  </si>
  <si>
    <t>Section 2 - Support Areas</t>
  </si>
  <si>
    <t xml:space="preserve">I. Patient contact </t>
  </si>
  <si>
    <t>ii. Patient communication</t>
  </si>
  <si>
    <t>iii. Use of data for improvement</t>
  </si>
  <si>
    <t>Look at the demand profile of 111 services in hours and combine with other sources of local intelligence, to prioritise practices for early support</t>
  </si>
  <si>
    <t>iv. Operational efficiency</t>
  </si>
  <si>
    <t>v. Appointment allocation</t>
  </si>
  <si>
    <t>Full ARRS funding allocation has been spent by PCNs</t>
  </si>
  <si>
    <t>vi. Clinical and other capacity</t>
  </si>
  <si>
    <t>•	What business functions have practices automated, if any e.g. document workflow, certain pathology results, vaccine recall systems?</t>
  </si>
  <si>
    <t>•	How is cloud based telephony being used to improve patient access, and how is good practice shared?</t>
  </si>
  <si>
    <t>•	How does the data on use of 111 services during 8-6.30pm compare (using calls per 1000 patients) when benchmarked to local practices?</t>
  </si>
  <si>
    <t>•	How does the ICS support spread and adoption of automation of business functions?</t>
  </si>
  <si>
    <t>•	How does the ICS support the sharing of good practice and the impact of automation?</t>
  </si>
  <si>
    <t>•	Does the ICS plan to support further automation of practice functions?</t>
  </si>
  <si>
    <t>•	Do practices have effective systems in place for care navigation?
•	What support does the ICS provide to monitor and support this to ensure it is safe and effective (e.g. training)?</t>
  </si>
  <si>
    <t>•	What are the vacancy levels across clinical/admin teams?
•	How many of these have been open for more than two months?
•	What strategies does the ICS team have in place to support workforce challenges?</t>
  </si>
  <si>
    <t>•	Is cloud-based telephony in place, over what proportion of your practices, for how long, and what functionality do you have? (To note, this data collection will support the development of a national framework for cloud-based telephony for general practice.)</t>
  </si>
  <si>
    <r>
      <rPr>
        <b/>
        <sz val="12"/>
        <rFont val="Arial"/>
        <family val="2"/>
      </rPr>
      <t>Equipment</t>
    </r>
    <r>
      <rPr>
        <sz val="12"/>
        <rFont val="Arial"/>
        <family val="2"/>
      </rPr>
      <t xml:space="preserve">
•	Do general practice staff have sufficient equipment to carry out their roles effectively (e.g. laptops, screens, headsets, webcams, phones etc)?
•	Do PCN / ARRS staff have sufficient equipment to carry out their roles effectively? </t>
    </r>
  </si>
  <si>
    <r>
      <rPr>
        <b/>
        <sz val="12"/>
        <rFont val="Arial"/>
        <family val="2"/>
      </rPr>
      <t>General</t>
    </r>
    <r>
      <rPr>
        <sz val="12"/>
        <rFont val="Arial"/>
        <family val="2"/>
      </rPr>
      <t xml:space="preserve">
•	Have your PCNs implemented any other interventions to manage workload, optimise clinical capacity or improve patient access in general practice? 
•	If so, what were they and have you measured/quantified the improvement? e.g. establishing PCN hubs?</t>
    </r>
  </si>
  <si>
    <r>
      <rPr>
        <b/>
        <sz val="12"/>
        <rFont val="Arial"/>
        <family val="2"/>
      </rPr>
      <t>BP@Home and LTC remote monitoring</t>
    </r>
    <r>
      <rPr>
        <sz val="12"/>
        <rFont val="Arial"/>
        <family val="2"/>
      </rPr>
      <t xml:space="preserve">
•	Are PCNs able to make effective use of BP@Home / LTC remote monitoring to support patients to manage their blood pressure?
•	Awareness of community pharmacy BP checks and promotion for patients? 
•	What support is required to make good use of this service?
•	What improvements have been delivered as a result of BP@Home or LTC remote monitoring? </t>
    </r>
  </si>
  <si>
    <t>Practices are using cloud-based telephony that meet the emerging framework standards and requirements to support access</t>
  </si>
  <si>
    <t xml:space="preserve">https://www.england.nhs.uk/digitaltechnology/digital-primary-care/gp-digital-services-operating-model-21-23/appendix-f/ </t>
  </si>
  <si>
    <t>Establish integrated care co-ordination hubs building on current urgent care services to support general practice urgent demand e.g. Acute Respiratory Hubs, Acute Frailty Hubs</t>
  </si>
  <si>
    <t xml:space="preserve">Primary Care </t>
  </si>
  <si>
    <t>PCNs have interoperability capability to deliver the EA requirements, for example, via hubs</t>
  </si>
  <si>
    <t>Identify practice and PCN care navigation training needs</t>
  </si>
  <si>
    <t>Streaming of all patients who could be appropriately managed by a co-located urgent/primary care service in place at times matching the demand.</t>
  </si>
  <si>
    <t>•	How many practices and PCNs use a system of clinical triage for appointment
requests?</t>
  </si>
  <si>
    <t>•	What ARRS staff are in place across PCNs?
•	How could the ICS support PCNs to ensure ARRS roles are working as effectively as they could to help meet demand?
•	Where there is a High Intensity User scheme locally in ED, consider where a PCN could utilise a SPLW (social prescribing link workers) or Care coordinator(s) recruited through ARRS scheme to support.</t>
  </si>
  <si>
    <t>•	Do your PCNs have the estates/facilities to optimise use of clinical/admin teams?
•If not, what are the expected costs and realistic timelines – including business case
approvals, procurement and building works completion – to resolve identified
estates/facilities challenges</t>
  </si>
  <si>
    <t xml:space="preserve">•	Have the PCNs' plans been signed off to deliver a minimum of 60 minutes of appointments per 1,000 PCN adjusted populations per week during the network standard hours?
•	Do your PCNs have interoperability capability to work as a PCN/enable EA? 
- If yes – are there any plans to support other hub type working e.g. respiratory winter hubs? 
- If no, interoperability of IT systems then escalates via return to regional team to consider support for capital / other funding. </t>
  </si>
  <si>
    <t>Identify equipment needs for general practice staff including PCN/ARRS staff to carry out their roles</t>
  </si>
  <si>
    <t>•	How does the ICS support practices to ensure patients can easily find and understand accessing the following on practice websites: (see checklist for ‘highly usable websites’
outlined in the Creating a highly usable and accessible GP website for patients’
guidance)
o	The online consultation system
o	Opening times
o	Phone number for the practice
o	Self-care information and community pharmacy options
o	Online services via the NHS App or other similar service e.g. repeat prescriptions
https://www.england.nhs.uk/long-read/creating-a-highly-usable-and-accessible-gp-website-for-patients/</t>
  </si>
  <si>
    <t>MH</t>
  </si>
  <si>
    <r>
      <t xml:space="preserve">Integrated Care Boards (ICB)
</t>
    </r>
    <r>
      <rPr>
        <sz val="16"/>
        <color theme="0"/>
        <rFont val="Arial"/>
        <family val="2"/>
      </rPr>
      <t xml:space="preserve">Ambition - Integrated Care Boards take responsibility for oversight of UEC recovery, improvement and transformation through the implementation of robust governance arrangements across the ICS and place-based systems </t>
    </r>
  </si>
  <si>
    <r>
      <t xml:space="preserve">111 Service (IUC)
</t>
    </r>
    <r>
      <rPr>
        <sz val="16"/>
        <color theme="0"/>
        <rFont val="Arial"/>
        <family val="2"/>
      </rPr>
      <t>Ambition - Patients are signposted to the most appropriate service for their needs every time, all the time.</t>
    </r>
  </si>
  <si>
    <r>
      <t xml:space="preserve">High Intensity Users (HIU)
</t>
    </r>
    <r>
      <rPr>
        <sz val="16"/>
        <color theme="0"/>
        <rFont val="Arial"/>
        <family val="2"/>
      </rPr>
      <t>Ambition - Patients receive consistent care at all times, minimising the need to access acute and emergency services unless clinically needed.</t>
    </r>
  </si>
  <si>
    <r>
      <t xml:space="preserve">Alternative Acute and Community Pathways/Services (AAP) - Alternative to ED attendance and hospital admission including direct access from Community and ED
</t>
    </r>
    <r>
      <rPr>
        <sz val="16"/>
        <color theme="0"/>
        <rFont val="Arial"/>
        <family val="2"/>
      </rPr>
      <t>Ambition - Patients are treated in the right care setting, at the right time, by the right person. This includes access to alternative acute pathways and the appropriate voidance of attendance to the Emergency Department.</t>
    </r>
  </si>
  <si>
    <r>
      <t xml:space="preserve">Urgent Treatment Centres (UTC)
</t>
    </r>
    <r>
      <rPr>
        <sz val="16"/>
        <color theme="0"/>
        <rFont val="Arial"/>
        <family val="2"/>
      </rPr>
      <t>Ambition: Patients with urgent and minor ailments/illnesses will be managed in Urgent Care settings every time, at all times.</t>
    </r>
  </si>
  <si>
    <r>
      <t xml:space="preserve">Alternative Acute and Community Pathways/Services (AAP) - Alternative to ED attendance and hospital admission including direct access from Community and ED
</t>
    </r>
    <r>
      <rPr>
        <sz val="18"/>
        <color theme="0"/>
        <rFont val="Arial"/>
        <family val="2"/>
      </rPr>
      <t>Ambition - Patients are treated in the right care setting, at the right time, by the right person. This includes access to alternative acute pathways and the appropriate voidance of attendance to the Emergency Department.</t>
    </r>
  </si>
  <si>
    <r>
      <t xml:space="preserve">AAP - </t>
    </r>
    <r>
      <rPr>
        <sz val="12"/>
        <rFont val="Arial"/>
        <family val="2"/>
      </rPr>
      <t>17. Agreed pathways available to support a safe reduction in ambulance conveyance to ED -  improving access to the wider health &amp; social care service, including access to clinical advice. what are the pathways and what is the activity currently versus ambition activity.</t>
    </r>
    <r>
      <rPr>
        <sz val="12"/>
        <color theme="1"/>
        <rFont val="Arial"/>
        <family val="2"/>
      </rPr>
      <t xml:space="preserve">
</t>
    </r>
  </si>
  <si>
    <t xml:space="preserve">Principles for clinical streaming A&amp;E department
RCEM - Initial Assessment of ED Patients
Improving Emergency Patient flow - Streaming in the emergency department
</t>
  </si>
  <si>
    <t xml:space="preserve">ED - 31. Direct to specialty referral 24/7 (from NHS-111, ambulance service or ED) (streamer, triager, navigator or clinician) if the patient is under active specialty care or has a problem relating to that care eg post-op complications, or a complaint that is best managed by that specialism. </t>
  </si>
  <si>
    <t>Patient First 2021
RCEM - Initial Assessment of ED Patients</t>
  </si>
  <si>
    <t xml:space="preserve">Patient First 2021
NICE Standards 
RCEM - Initial assessment of ED Patients
</t>
  </si>
  <si>
    <t>Flow - 71. 	Internal professional standards are adhered to in a clear and unambiguous manner with description of values and behaviours expected in the organisation (Patient FIRST)  for diagnostics and speciality review. (within 24hours of referral as a maximum - 7 days a week)</t>
  </si>
  <si>
    <t>MH - 74. (MH Trust specific) The average length of stay for mental health hospital spells is no more  than the current national average of 40 days.</t>
  </si>
  <si>
    <t>MH – 80. Consider the workforce required to deliver and maintain commissioned service capacity across all age mental health pathways this winter, drawing on guidance available regarding new ways of working and the use of new roles in mental health.</t>
  </si>
  <si>
    <t xml:space="preserve">Flow - 67. Minimise handover delays between ambulance and hospital in line with 22/23 operational planning guidance e.g. eliminating handover delays &gt;60mins  - contribute towards achieving the ambulance response standards. No patient should wait in an ambulance outside of ED when they could be streamed to another service for their needs.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</si>
</sst>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mmmm\ yyyy"/>
    <numFmt numFmtId="165" formatCode="0.0%"/>
    <numFmt numFmtId="166" formatCode="&quot;&lt;&quot;0%"/>
    <numFmt numFmtId="167" formatCode="&quot;≥&quot;0%"/>
    <numFmt numFmtId="168" formatCode="&quot;&lt;&quot;#"/>
    <numFmt numFmtId="169" formatCode="&quot;&gt;&quot;#"/>
    <numFmt numFmtId="170" formatCode="&quot;≥&quot;#"/>
    <numFmt numFmtId="171" formatCode="#,\k"/>
    <numFmt numFmtId="172" formatCode="&quot;&lt;&quot;#,&quot;k&quot;"/>
    <numFmt numFmtId="173" formatCode="&quot;≥&quot;#,\k"/>
    <numFmt numFmtId="174" formatCode="&quot;£&quot;#,##0"/>
    <numFmt numFmtId="175" formatCode="&quot;≥&quot;&quot;£&quot;#,##0"/>
    <numFmt numFmtId="176" formatCode="&quot;&lt;&quot;&quot;£&quot;#,##0"/>
    <numFmt numFmtId="177" formatCode="&quot;£&quot;#,##0.000"/>
  </numFmts>
  <fonts count="83" x14ac:knownFonts="1">
    <font>
      <sz val="11"/>
      <color theme="1"/>
      <name val="Calibri"/>
      <family val="2"/>
      <scheme val="minor"/>
    </font>
    <font>
      <sz val="11"/>
      <color theme="1"/>
      <name val="Arial"/>
      <family val="2"/>
    </font>
    <font>
      <sz val="12"/>
      <color theme="0"/>
      <name val="Calibri"/>
      <family val="2"/>
      <scheme val="minor"/>
    </font>
    <font>
      <sz val="12"/>
      <color theme="1"/>
      <name val="Arial"/>
      <family val="2"/>
    </font>
    <font>
      <u/>
      <sz val="11"/>
      <color theme="10"/>
      <name val="Calibri"/>
      <family val="2"/>
      <scheme val="minor"/>
    </font>
    <font>
      <sz val="11"/>
      <color theme="0"/>
      <name val="Calibri"/>
      <family val="2"/>
      <scheme val="minor"/>
    </font>
    <font>
      <sz val="12"/>
      <color rgb="FFFF0000"/>
      <name val="Arial"/>
      <family val="2"/>
    </font>
    <font>
      <i/>
      <sz val="12"/>
      <color theme="1"/>
      <name val="Arial"/>
      <family val="2"/>
    </font>
    <font>
      <u/>
      <sz val="10"/>
      <color rgb="FF0F49DB"/>
      <name val="Arial"/>
      <family val="2"/>
    </font>
    <font>
      <sz val="18"/>
      <color theme="0"/>
      <name val="Arial"/>
      <family val="2"/>
    </font>
    <font>
      <b/>
      <sz val="24"/>
      <color theme="0"/>
      <name val="Arial"/>
      <family val="2"/>
    </font>
    <font>
      <sz val="20"/>
      <color theme="0"/>
      <name val="Arial"/>
      <family val="2"/>
    </font>
    <font>
      <sz val="16"/>
      <color theme="0"/>
      <name val="Arial"/>
      <family val="2"/>
    </font>
    <font>
      <b/>
      <sz val="16"/>
      <color theme="0"/>
      <name val="Arial"/>
      <family val="2"/>
    </font>
    <font>
      <sz val="26"/>
      <color theme="0"/>
      <name val="Arial"/>
      <family val="2"/>
    </font>
    <font>
      <b/>
      <sz val="26"/>
      <color theme="0"/>
      <name val="Arial"/>
      <family val="2"/>
    </font>
    <font>
      <u/>
      <sz val="11"/>
      <color rgb="FF0F49DB"/>
      <name val="Calibri"/>
      <family val="2"/>
      <scheme val="minor"/>
    </font>
    <font>
      <u/>
      <sz val="11"/>
      <color theme="0"/>
      <name val="Calibri"/>
      <family val="2"/>
      <scheme val="minor"/>
    </font>
    <font>
      <sz val="8"/>
      <name val="Calibri"/>
      <family val="2"/>
      <scheme val="minor"/>
    </font>
    <font>
      <sz val="12"/>
      <color rgb="FF231F20"/>
      <name val="Arial"/>
      <family val="2"/>
    </font>
    <font>
      <sz val="12"/>
      <color rgb="FF000000"/>
      <name val="Arial"/>
      <family val="2"/>
    </font>
    <font>
      <b/>
      <sz val="12"/>
      <color theme="0"/>
      <name val="Arial"/>
      <family val="2"/>
    </font>
    <font>
      <sz val="12"/>
      <name val="Arial"/>
      <family val="2"/>
    </font>
    <font>
      <sz val="7"/>
      <name val="Times New Roman"/>
      <family val="1"/>
    </font>
    <font>
      <sz val="16"/>
      <name val="Arial"/>
      <family val="2"/>
    </font>
    <font>
      <u/>
      <sz val="12"/>
      <color rgb="FF0F49DB"/>
      <name val="Arial"/>
      <family val="2"/>
    </font>
    <font>
      <u/>
      <sz val="12"/>
      <color rgb="FFC00000"/>
      <name val="Arial"/>
      <family val="2"/>
    </font>
    <font>
      <sz val="12"/>
      <color rgb="FF0F49DB"/>
      <name val="Arial"/>
      <family val="2"/>
    </font>
    <font>
      <sz val="12"/>
      <color rgb="FF7030A0"/>
      <name val="Arial"/>
      <family val="2"/>
    </font>
    <font>
      <sz val="11"/>
      <color theme="1"/>
      <name val="Calibri"/>
      <family val="2"/>
      <scheme val="minor"/>
    </font>
    <font>
      <b/>
      <sz val="11"/>
      <color theme="1"/>
      <name val="Calibri"/>
      <family val="2"/>
      <scheme val="minor"/>
    </font>
    <font>
      <sz val="24"/>
      <color theme="1"/>
      <name val="Arial"/>
      <family val="2"/>
    </font>
    <font>
      <sz val="10"/>
      <color theme="1"/>
      <name val="Arial"/>
      <family val="2"/>
    </font>
    <font>
      <sz val="10"/>
      <color theme="0"/>
      <name val="Arial"/>
      <family val="2"/>
    </font>
    <font>
      <b/>
      <sz val="10"/>
      <color theme="1"/>
      <name val="Arial"/>
      <family val="2"/>
    </font>
    <font>
      <sz val="12"/>
      <color theme="0"/>
      <name val="Arial"/>
      <family val="2"/>
    </font>
    <font>
      <b/>
      <sz val="12"/>
      <color theme="1"/>
      <name val="Arial"/>
      <family val="2"/>
    </font>
    <font>
      <b/>
      <sz val="24"/>
      <color theme="1"/>
      <name val="Arial"/>
      <family val="2"/>
    </font>
    <font>
      <b/>
      <sz val="10"/>
      <color rgb="FF0070C0"/>
      <name val="Arial"/>
      <family val="2"/>
    </font>
    <font>
      <b/>
      <sz val="14"/>
      <color theme="1"/>
      <name val="Arial"/>
      <family val="2"/>
    </font>
    <font>
      <sz val="14"/>
      <color theme="1"/>
      <name val="Arial"/>
      <family val="2"/>
    </font>
    <font>
      <b/>
      <sz val="12"/>
      <color rgb="FF0070C0"/>
      <name val="Arial"/>
      <family val="2"/>
    </font>
    <font>
      <sz val="20"/>
      <color theme="1"/>
      <name val="Arial"/>
      <family val="2"/>
    </font>
    <font>
      <sz val="10"/>
      <color theme="0" tint="-0.249977111117893"/>
      <name val="Arial"/>
      <family val="2"/>
    </font>
    <font>
      <b/>
      <sz val="10"/>
      <color rgb="FFFF0000"/>
      <name val="Arial"/>
      <family val="2"/>
    </font>
    <font>
      <b/>
      <sz val="10"/>
      <color theme="0"/>
      <name val="Arial"/>
      <family val="2"/>
    </font>
    <font>
      <sz val="10"/>
      <color theme="1" tint="0.34998626667073579"/>
      <name val="Arial"/>
      <family val="2"/>
    </font>
    <font>
      <sz val="10"/>
      <name val="Arial"/>
      <family val="2"/>
    </font>
    <font>
      <sz val="10"/>
      <color rgb="FFFF0000"/>
      <name val="Arial"/>
      <family val="2"/>
    </font>
    <font>
      <b/>
      <sz val="20"/>
      <color theme="1"/>
      <name val="Arial"/>
      <family val="2"/>
    </font>
    <font>
      <b/>
      <sz val="10"/>
      <color rgb="FF00B050"/>
      <name val="Arial"/>
      <family val="2"/>
    </font>
    <font>
      <b/>
      <sz val="10"/>
      <color rgb="FFFFC000"/>
      <name val="Arial"/>
      <family val="2"/>
    </font>
    <font>
      <sz val="10"/>
      <color rgb="FF00B050"/>
      <name val="Arial"/>
      <family val="2"/>
    </font>
    <font>
      <sz val="10"/>
      <color rgb="FFFFC000"/>
      <name val="Arial"/>
      <family val="2"/>
    </font>
    <font>
      <b/>
      <sz val="20"/>
      <color theme="0" tint="-0.499984740745262"/>
      <name val="Arial"/>
      <family val="2"/>
    </font>
    <font>
      <b/>
      <sz val="12"/>
      <color rgb="FFFF0000"/>
      <name val="Arial"/>
      <family val="2"/>
    </font>
    <font>
      <b/>
      <sz val="12"/>
      <name val="Arial"/>
      <family val="2"/>
    </font>
    <font>
      <b/>
      <sz val="10"/>
      <name val="Arial"/>
      <family val="2"/>
    </font>
    <font>
      <b/>
      <sz val="20"/>
      <color rgb="FF0070C0"/>
      <name val="Arial"/>
      <family val="2"/>
    </font>
    <font>
      <b/>
      <sz val="11"/>
      <color theme="0"/>
      <name val="Arial"/>
      <family val="2"/>
    </font>
    <font>
      <b/>
      <sz val="11"/>
      <color theme="1"/>
      <name val="Arial"/>
      <family val="2"/>
    </font>
    <font>
      <b/>
      <sz val="11"/>
      <name val="Arial"/>
      <family val="2"/>
    </font>
    <font>
      <sz val="12"/>
      <color theme="5" tint="-0.249977111117893"/>
      <name val="Arial"/>
      <family val="2"/>
    </font>
    <font>
      <i/>
      <sz val="12"/>
      <color rgb="FF231F20"/>
      <name val="Arial"/>
      <family val="2"/>
    </font>
    <font>
      <sz val="11"/>
      <color theme="5" tint="-0.249977111117893"/>
      <name val="Calibri"/>
      <family val="2"/>
      <scheme val="minor"/>
    </font>
    <font>
      <b/>
      <sz val="16"/>
      <color theme="1"/>
      <name val="Arial"/>
      <family val="2"/>
    </font>
    <font>
      <b/>
      <sz val="24"/>
      <color rgb="FF0070C0"/>
      <name val="Arial"/>
      <family val="2"/>
    </font>
    <font>
      <sz val="12"/>
      <color rgb="FF0070C0"/>
      <name val="Arial"/>
      <family val="2"/>
    </font>
    <font>
      <sz val="8"/>
      <name val="Arial"/>
      <family val="2"/>
    </font>
    <font>
      <b/>
      <sz val="18"/>
      <color theme="0"/>
      <name val="Arial"/>
      <family val="2"/>
    </font>
    <font>
      <sz val="12"/>
      <name val="Times New Roman"/>
      <family val="1"/>
    </font>
    <font>
      <b/>
      <u/>
      <sz val="16"/>
      <color theme="0"/>
      <name val="Arial"/>
      <family val="2"/>
    </font>
    <font>
      <b/>
      <i/>
      <sz val="10"/>
      <color rgb="FFFF0000"/>
      <name val="Arial"/>
      <family val="2"/>
    </font>
    <font>
      <b/>
      <sz val="20"/>
      <color theme="0"/>
      <name val="Arial"/>
      <family val="2"/>
    </font>
    <font>
      <sz val="14"/>
      <color theme="0"/>
      <name val="Arial"/>
      <family val="2"/>
    </font>
    <font>
      <sz val="10"/>
      <color theme="8" tint="-0.499984740745262"/>
      <name val="Arial"/>
      <family val="2"/>
    </font>
    <font>
      <b/>
      <sz val="10"/>
      <color theme="8" tint="-0.499984740745262"/>
      <name val="Arial"/>
      <family val="2"/>
    </font>
    <font>
      <b/>
      <sz val="8"/>
      <color theme="1"/>
      <name val="Arial"/>
      <family val="2"/>
    </font>
    <font>
      <b/>
      <sz val="8"/>
      <color theme="0"/>
      <name val="Arial"/>
      <family val="2"/>
    </font>
    <font>
      <sz val="14"/>
      <name val="Arial"/>
      <family val="2"/>
    </font>
    <font>
      <sz val="12"/>
      <color theme="1"/>
      <name val="Calibri"/>
      <family val="2"/>
      <scheme val="minor"/>
    </font>
    <font>
      <strike/>
      <sz val="12"/>
      <color theme="1"/>
      <name val="Arial"/>
      <family val="2"/>
    </font>
    <font>
      <u/>
      <sz val="10"/>
      <color theme="10"/>
      <name val="Arial"/>
      <family val="2"/>
    </font>
  </fonts>
  <fills count="36">
    <fill>
      <patternFill patternType="none"/>
    </fill>
    <fill>
      <patternFill patternType="gray125"/>
    </fill>
    <fill>
      <patternFill patternType="solid">
        <fgColor rgb="FF41B6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D6E8FE"/>
        <bgColor indexed="64"/>
      </patternFill>
    </fill>
    <fill>
      <patternFill patternType="solid">
        <fgColor rgb="FF00B050"/>
        <bgColor indexed="64"/>
      </patternFill>
    </fill>
    <fill>
      <patternFill patternType="solid">
        <fgColor theme="0"/>
        <bgColor indexed="64"/>
      </patternFill>
    </fill>
    <fill>
      <patternFill patternType="solid">
        <fgColor theme="0" tint="-0.249977111117893"/>
        <bgColor indexed="64"/>
      </patternFill>
    </fill>
    <fill>
      <patternFill patternType="solid">
        <fgColor rgb="FF36609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EBF1DE"/>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757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33CC"/>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3"/>
        <bgColor indexed="64"/>
      </patternFill>
    </fill>
    <fill>
      <patternFill patternType="solid">
        <fgColor rgb="FF1F497D"/>
        <bgColor indexed="64"/>
      </patternFill>
    </fill>
    <fill>
      <patternFill patternType="solid">
        <fgColor theme="6" tint="-0.249977111117893"/>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rgb="FF00B050"/>
      </left>
      <right style="thin">
        <color indexed="64"/>
      </right>
      <top style="thin">
        <color indexed="64"/>
      </top>
      <bottom/>
      <diagonal/>
    </border>
    <border>
      <left style="thin">
        <color indexed="64"/>
      </left>
      <right style="thin">
        <color rgb="FF00B050"/>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bottom style="thick">
        <color rgb="FF00AEEE"/>
      </bottom>
      <diagonal/>
    </border>
    <border>
      <left/>
      <right/>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ck">
        <color theme="0"/>
      </left>
      <right/>
      <top/>
      <bottom/>
      <diagonal/>
    </border>
    <border>
      <left style="thick">
        <color theme="0"/>
      </left>
      <right/>
      <top/>
      <bottom style="thin">
        <color theme="0"/>
      </bottom>
      <diagonal/>
    </border>
    <border>
      <left style="medium">
        <color rgb="FFBED62F"/>
      </left>
      <right/>
      <top style="medium">
        <color rgb="FFBED62F"/>
      </top>
      <bottom/>
      <diagonal/>
    </border>
    <border>
      <left style="thick">
        <color theme="0"/>
      </left>
      <right style="thick">
        <color theme="0"/>
      </right>
      <top style="thick">
        <color theme="0"/>
      </top>
      <bottom style="thick">
        <color theme="0"/>
      </bottom>
      <diagonal/>
    </border>
    <border>
      <left style="hair">
        <color theme="0" tint="-0.24994659260841701"/>
      </left>
      <right style="hair">
        <color theme="0" tint="-0.24994659260841701"/>
      </right>
      <top style="hair">
        <color theme="0" tint="-0.24994659260841701"/>
      </top>
      <bottom/>
      <diagonal/>
    </border>
    <border>
      <left style="medium">
        <color rgb="FFBED62F"/>
      </left>
      <right/>
      <top/>
      <bottom/>
      <diagonal/>
    </border>
    <border>
      <left/>
      <right style="thin">
        <color indexed="64"/>
      </right>
      <top/>
      <bottom style="thin">
        <color indexed="64"/>
      </bottom>
      <diagonal/>
    </border>
    <border>
      <left style="hair">
        <color theme="0" tint="-0.24994659260841701"/>
      </left>
      <right style="hair">
        <color theme="0" tint="-0.24994659260841701"/>
      </right>
      <top/>
      <bottom/>
      <diagonal/>
    </border>
    <border>
      <left style="medium">
        <color rgb="FFBED62F"/>
      </left>
      <right/>
      <top/>
      <bottom style="medium">
        <color rgb="FFBED62F"/>
      </bottom>
      <diagonal/>
    </border>
    <border>
      <left/>
      <right/>
      <top/>
      <bottom style="medium">
        <color rgb="FFBED62F"/>
      </bottom>
      <diagonal/>
    </border>
    <border>
      <left style="medium">
        <color rgb="FFF0567F"/>
      </left>
      <right/>
      <top style="medium">
        <color rgb="FFF0567F"/>
      </top>
      <bottom/>
      <diagonal/>
    </border>
    <border>
      <left style="medium">
        <color rgb="FFF0567F"/>
      </left>
      <right/>
      <top/>
      <bottom/>
      <diagonal/>
    </border>
    <border>
      <left style="hair">
        <color theme="0" tint="-0.24994659260841701"/>
      </left>
      <right style="hair">
        <color theme="0" tint="-0.24994659260841701"/>
      </right>
      <top/>
      <bottom style="hair">
        <color theme="0" tint="-0.24994659260841701"/>
      </bottom>
      <diagonal/>
    </border>
    <border>
      <left style="medium">
        <color rgb="FFF0567F"/>
      </left>
      <right/>
      <top/>
      <bottom style="medium">
        <color rgb="FFF0567F"/>
      </bottom>
      <diagonal/>
    </border>
    <border>
      <left/>
      <right/>
      <top/>
      <bottom style="medium">
        <color rgb="FFF0567F"/>
      </bottom>
      <diagonal/>
    </border>
    <border>
      <left style="medium">
        <color rgb="FFF58220"/>
      </left>
      <right/>
      <top style="medium">
        <color rgb="FFF58220"/>
      </top>
      <bottom/>
      <diagonal/>
    </border>
    <border>
      <left style="medium">
        <color rgb="FFF58220"/>
      </left>
      <right/>
      <top/>
      <bottom/>
      <diagonal/>
    </border>
    <border>
      <left style="medium">
        <color rgb="FFF58220"/>
      </left>
      <right/>
      <top/>
      <bottom style="medium">
        <color rgb="FFF58220"/>
      </bottom>
      <diagonal/>
    </border>
    <border>
      <left/>
      <right/>
      <top style="medium">
        <color rgb="FFF58220"/>
      </top>
      <bottom/>
      <diagonal/>
    </border>
    <border>
      <left style="medium">
        <color rgb="FF00AEEE"/>
      </left>
      <right/>
      <top style="medium">
        <color rgb="FF00AEEE"/>
      </top>
      <bottom/>
      <diagonal/>
    </border>
    <border>
      <left style="medium">
        <color rgb="FF00AEEE"/>
      </left>
      <right/>
      <top/>
      <bottom/>
      <diagonal/>
    </border>
    <border>
      <left style="medium">
        <color rgb="FF00AEEE"/>
      </left>
      <right/>
      <top/>
      <bottom style="medium">
        <color rgb="FF00AEEE"/>
      </bottom>
      <diagonal/>
    </border>
    <border>
      <left/>
      <right/>
      <top/>
      <bottom style="medium">
        <color rgb="FF00AEEE"/>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medium">
        <color rgb="FFBED62F"/>
      </top>
      <bottom/>
      <diagonal/>
    </border>
    <border>
      <left style="medium">
        <color theme="0" tint="-0.249977111117893"/>
      </left>
      <right/>
      <top style="medium">
        <color rgb="FFBED62F"/>
      </top>
      <bottom/>
      <diagonal/>
    </border>
    <border>
      <left style="medium">
        <color theme="0" tint="-0.249977111117893"/>
      </left>
      <right style="medium">
        <color theme="0" tint="-0.249977111117893"/>
      </right>
      <top style="medium">
        <color rgb="FFBED62F"/>
      </top>
      <bottom/>
      <diagonal/>
    </border>
    <border>
      <left style="medium">
        <color theme="0" tint="-0.249977111117893"/>
      </left>
      <right style="medium">
        <color theme="0" tint="-0.249977111117893"/>
      </right>
      <top style="medium">
        <color rgb="FFBED62F"/>
      </top>
      <bottom style="medium">
        <color theme="0" tint="-0.249977111117893"/>
      </bottom>
      <diagonal/>
    </border>
    <border>
      <left/>
      <right/>
      <top style="medium">
        <color rgb="FFBED62F"/>
      </top>
      <bottom style="medium">
        <color theme="0" tint="-0.249977111117893"/>
      </bottom>
      <diagonal/>
    </border>
    <border>
      <left/>
      <right style="medium">
        <color theme="0" tint="-0.249977111117893"/>
      </right>
      <top style="medium">
        <color rgb="FFBED62F"/>
      </top>
      <bottom style="medium">
        <color theme="0" tint="-0.249977111117893"/>
      </bottom>
      <diagonal/>
    </border>
    <border>
      <left/>
      <right style="medium">
        <color rgb="FFBED62F"/>
      </right>
      <top style="medium">
        <color rgb="FFBED62F"/>
      </top>
      <bottom/>
      <diagonal/>
    </border>
    <border>
      <left style="medium">
        <color theme="0" tint="-0.249977111117893"/>
      </left>
      <right/>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style="medium">
        <color rgb="FFBED62F"/>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rgb="FFBED62F"/>
      </right>
      <top/>
      <bottom style="medium">
        <color theme="0" tint="-0.249977111117893"/>
      </bottom>
      <diagonal/>
    </border>
    <border>
      <left/>
      <right style="medium">
        <color rgb="FFBED62F"/>
      </right>
      <top/>
      <bottom style="medium">
        <color rgb="FFBED62F"/>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4659260841701"/>
      </left>
      <right style="medium">
        <color theme="0" tint="-0.24994659260841701"/>
      </right>
      <top style="medium">
        <color rgb="FFBED62F"/>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theme="0" tint="-0.249977111117893"/>
      </left>
      <right style="medium">
        <color theme="0" tint="-0.249977111117893"/>
      </right>
      <top style="medium">
        <color theme="9" tint="-0.24994659260841701"/>
      </top>
      <bottom style="medium">
        <color theme="0" tint="-0.249977111117893"/>
      </bottom>
      <diagonal/>
    </border>
    <border>
      <left style="medium">
        <color theme="0" tint="-0.249977111117893"/>
      </left>
      <right style="medium">
        <color theme="9" tint="-0.24994659260841701"/>
      </right>
      <top style="medium">
        <color theme="9" tint="-0.24994659260841701"/>
      </top>
      <bottom style="medium">
        <color theme="0" tint="-0.249977111117893"/>
      </bottom>
      <diagonal/>
    </border>
    <border>
      <left style="medium">
        <color theme="9" tint="-0.24994659260841701"/>
      </left>
      <right/>
      <top/>
      <bottom/>
      <diagonal/>
    </border>
    <border>
      <left style="medium">
        <color theme="0" tint="-0.249977111117893"/>
      </left>
      <right style="medium">
        <color theme="9" tint="-0.24994659260841701"/>
      </right>
      <top style="medium">
        <color theme="0" tint="-0.249977111117893"/>
      </top>
      <bottom style="medium">
        <color theme="0" tint="-0.249977111117893"/>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right/>
      <top style="medium">
        <color rgb="FFF0567F"/>
      </top>
      <bottom/>
      <diagonal/>
    </border>
    <border>
      <left style="medium">
        <color theme="0" tint="-0.249977111117893"/>
      </left>
      <right style="medium">
        <color theme="0" tint="-0.249977111117893"/>
      </right>
      <top style="medium">
        <color rgb="FFF0567F"/>
      </top>
      <bottom/>
      <diagonal/>
    </border>
    <border>
      <left style="medium">
        <color theme="0" tint="-0.249977111117893"/>
      </left>
      <right/>
      <top style="medium">
        <color rgb="FFF0567F"/>
      </top>
      <bottom/>
      <diagonal/>
    </border>
    <border>
      <left/>
      <right style="medium">
        <color theme="0" tint="-0.249977111117893"/>
      </right>
      <top style="medium">
        <color rgb="FFF0567F"/>
      </top>
      <bottom/>
      <diagonal/>
    </border>
    <border>
      <left/>
      <right style="medium">
        <color rgb="FFF0567F"/>
      </right>
      <top style="medium">
        <color rgb="FFF0567F"/>
      </top>
      <bottom/>
      <diagonal/>
    </border>
    <border>
      <left/>
      <right style="medium">
        <color rgb="FFF0567F"/>
      </right>
      <top/>
      <bottom/>
      <diagonal/>
    </border>
    <border>
      <left/>
      <right style="medium">
        <color rgb="FFF0567F"/>
      </right>
      <top style="medium">
        <color theme="0" tint="-0.249977111117893"/>
      </top>
      <bottom/>
      <diagonal/>
    </border>
    <border>
      <left/>
      <right style="medium">
        <color rgb="FFF0567F"/>
      </right>
      <top/>
      <bottom style="medium">
        <color theme="0" tint="-0.249977111117893"/>
      </bottom>
      <diagonal/>
    </border>
    <border>
      <left/>
      <right style="medium">
        <color rgb="FFF0567F"/>
      </right>
      <top/>
      <bottom style="medium">
        <color rgb="FFF0567F"/>
      </bottom>
      <diagonal/>
    </border>
    <border>
      <left/>
      <right/>
      <top style="medium">
        <color rgb="FF00AEEE"/>
      </top>
      <bottom/>
      <diagonal/>
    </border>
    <border>
      <left style="medium">
        <color theme="0" tint="-0.249977111117893"/>
      </left>
      <right style="medium">
        <color theme="0" tint="-0.249977111117893"/>
      </right>
      <top style="medium">
        <color rgb="FF00AEEE"/>
      </top>
      <bottom style="medium">
        <color theme="0" tint="-0.249977111117893"/>
      </bottom>
      <diagonal/>
    </border>
    <border>
      <left style="medium">
        <color theme="0" tint="-0.249977111117893"/>
      </left>
      <right style="medium">
        <color rgb="FF00AEEE"/>
      </right>
      <top style="medium">
        <color rgb="FF00AEEE"/>
      </top>
      <bottom style="medium">
        <color theme="0" tint="-0.249977111117893"/>
      </bottom>
      <diagonal/>
    </border>
    <border>
      <left style="medium">
        <color theme="0" tint="-0.249977111117893"/>
      </left>
      <right style="medium">
        <color rgb="FF00AEEE"/>
      </right>
      <top style="medium">
        <color theme="0" tint="-0.249977111117893"/>
      </top>
      <bottom style="medium">
        <color theme="0" tint="-0.249977111117893"/>
      </bottom>
      <diagonal/>
    </border>
    <border>
      <left/>
      <right style="medium">
        <color rgb="FF00AEEE"/>
      </right>
      <top/>
      <bottom style="medium">
        <color rgb="FF00AEEE"/>
      </bottom>
      <diagonal/>
    </border>
    <border>
      <left style="medium">
        <color theme="0" tint="-0.249977111117893"/>
      </left>
      <right style="medium">
        <color theme="0" tint="-0.249977111117893"/>
      </right>
      <top style="medium">
        <color rgb="FFF0567F"/>
      </top>
      <bottom style="medium">
        <color theme="0" tint="-0.249977111117893"/>
      </bottom>
      <diagonal/>
    </border>
    <border>
      <left style="medium">
        <color theme="0" tint="-0.249977111117893"/>
      </left>
      <right style="medium">
        <color rgb="FFF0567F"/>
      </right>
      <top style="medium">
        <color rgb="FFF0567F"/>
      </top>
      <bottom style="medium">
        <color theme="0" tint="-0.249977111117893"/>
      </bottom>
      <diagonal/>
    </border>
    <border>
      <left style="medium">
        <color theme="0" tint="-0.249977111117893"/>
      </left>
      <right style="medium">
        <color rgb="FFF0567F"/>
      </right>
      <top style="medium">
        <color theme="0" tint="-0.249977111117893"/>
      </top>
      <bottom style="medium">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style="thick">
        <color theme="0"/>
      </left>
      <right style="thick">
        <color theme="0"/>
      </right>
      <top style="medium">
        <color rgb="FFBED62F"/>
      </top>
      <bottom style="thick">
        <color theme="0"/>
      </bottom>
      <diagonal/>
    </border>
    <border>
      <left style="hair">
        <color theme="0" tint="-0.24994659260841701"/>
      </left>
      <right style="medium">
        <color rgb="FFBED62F"/>
      </right>
      <top style="medium">
        <color rgb="FFBED62F"/>
      </top>
      <bottom/>
      <diagonal/>
    </border>
    <border>
      <left/>
      <right style="medium">
        <color rgb="FFBED62F"/>
      </right>
      <top/>
      <bottom/>
      <diagonal/>
    </border>
    <border>
      <left style="hair">
        <color theme="0" tint="-0.24994659260841701"/>
      </left>
      <right style="medium">
        <color rgb="FFBED62F"/>
      </right>
      <top style="hair">
        <color theme="0" tint="-0.24994659260841701"/>
      </top>
      <bottom/>
      <diagonal/>
    </border>
    <border>
      <left style="hair">
        <color theme="0" tint="-0.24994659260841701"/>
      </left>
      <right style="medium">
        <color rgb="FFBED62F"/>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theme="0" tint="-0.249977111117893"/>
      </bottom>
      <diagonal/>
    </border>
    <border>
      <left style="thin">
        <color indexed="64"/>
      </left>
      <right style="thin">
        <color indexed="64"/>
      </right>
      <top style="medium">
        <color indexed="64"/>
      </top>
      <bottom/>
      <diagonal/>
    </border>
  </borders>
  <cellStyleXfs count="3">
    <xf numFmtId="0" fontId="0" fillId="0" borderId="0"/>
    <xf numFmtId="0" fontId="4" fillId="0" borderId="0" applyNumberFormat="0" applyFill="0" applyBorder="0" applyAlignment="0" applyProtection="0"/>
    <xf numFmtId="9" fontId="29" fillId="0" borderId="0" applyFont="0" applyFill="0" applyBorder="0" applyAlignment="0" applyProtection="0"/>
  </cellStyleXfs>
  <cellXfs count="728">
    <xf numFmtId="0" fontId="0" fillId="0" borderId="0" xfId="0"/>
    <xf numFmtId="0" fontId="1" fillId="0" borderId="0" xfId="0" applyFont="1"/>
    <xf numFmtId="0" fontId="1" fillId="0" borderId="0" xfId="0" applyFont="1" applyAlignment="1">
      <alignment vertical="top"/>
    </xf>
    <xf numFmtId="0" fontId="4" fillId="0" borderId="0" xfId="1" applyAlignment="1">
      <alignment wrapText="1"/>
    </xf>
    <xf numFmtId="0" fontId="1" fillId="0" borderId="0" xfId="0" applyFont="1" applyAlignment="1">
      <alignment vertical="top" wrapText="1"/>
    </xf>
    <xf numFmtId="0" fontId="0" fillId="8" borderId="0" xfId="0" applyFill="1"/>
    <xf numFmtId="0" fontId="1" fillId="3" borderId="0" xfId="0" applyFont="1" applyFill="1"/>
    <xf numFmtId="0" fontId="1" fillId="5" borderId="0" xfId="0" applyFont="1" applyFill="1"/>
    <xf numFmtId="0" fontId="1" fillId="4" borderId="0" xfId="0" applyFont="1" applyFill="1"/>
    <xf numFmtId="0" fontId="1" fillId="9" borderId="0" xfId="0" applyFont="1" applyFill="1" applyAlignment="1">
      <alignment vertical="top"/>
    </xf>
    <xf numFmtId="0" fontId="1" fillId="7" borderId="0" xfId="0" applyFont="1" applyFill="1" applyAlignment="1">
      <alignment vertical="top"/>
    </xf>
    <xf numFmtId="0" fontId="10" fillId="2" borderId="1" xfId="0" applyFont="1" applyFill="1" applyBorder="1" applyAlignment="1">
      <alignment horizontal="center" vertical="top" wrapText="1"/>
    </xf>
    <xf numFmtId="0" fontId="3" fillId="11" borderId="1" xfId="0" applyFont="1" applyFill="1" applyBorder="1" applyAlignment="1">
      <alignment vertical="top" wrapText="1"/>
    </xf>
    <xf numFmtId="0" fontId="3" fillId="12" borderId="1" xfId="0" applyFont="1" applyFill="1" applyBorder="1" applyAlignment="1">
      <alignment vertical="top" wrapText="1"/>
    </xf>
    <xf numFmtId="0" fontId="8" fillId="12" borderId="1" xfId="0" applyFont="1" applyFill="1" applyBorder="1" applyAlignment="1">
      <alignment vertical="top" wrapText="1"/>
    </xf>
    <xf numFmtId="0" fontId="3" fillId="13" borderId="1" xfId="0" applyFont="1" applyFill="1" applyBorder="1" applyAlignment="1">
      <alignment vertical="top" wrapText="1"/>
    </xf>
    <xf numFmtId="0" fontId="4" fillId="13" borderId="1" xfId="1" applyFill="1" applyBorder="1" applyAlignment="1">
      <alignment vertical="top" wrapText="1"/>
    </xf>
    <xf numFmtId="0" fontId="4" fillId="13" borderId="3" xfId="1" applyFill="1" applyBorder="1" applyAlignment="1">
      <alignment vertical="top" wrapText="1"/>
    </xf>
    <xf numFmtId="0" fontId="8" fillId="13" borderId="4" xfId="0" applyFont="1" applyFill="1" applyBorder="1" applyAlignment="1">
      <alignment horizontal="left" vertical="center" wrapText="1"/>
    </xf>
    <xf numFmtId="0" fontId="3" fillId="14" borderId="1" xfId="0" applyFont="1" applyFill="1" applyBorder="1" applyAlignment="1">
      <alignment vertical="top" wrapText="1"/>
    </xf>
    <xf numFmtId="0" fontId="4" fillId="14" borderId="1" xfId="1" applyFill="1" applyBorder="1" applyAlignment="1">
      <alignment vertical="center"/>
    </xf>
    <xf numFmtId="0" fontId="3" fillId="14" borderId="8" xfId="0" applyFont="1" applyFill="1" applyBorder="1" applyAlignment="1">
      <alignment vertical="top" wrapText="1"/>
    </xf>
    <xf numFmtId="0" fontId="4" fillId="14" borderId="8" xfId="1" applyFill="1" applyBorder="1" applyAlignment="1">
      <alignment vertical="center"/>
    </xf>
    <xf numFmtId="0" fontId="9" fillId="10" borderId="6" xfId="0" applyFont="1" applyFill="1" applyBorder="1" applyAlignment="1">
      <alignment wrapText="1"/>
    </xf>
    <xf numFmtId="0" fontId="9" fillId="10" borderId="6" xfId="0" applyFont="1" applyFill="1" applyBorder="1" applyAlignment="1">
      <alignment horizontal="left" wrapText="1"/>
    </xf>
    <xf numFmtId="0" fontId="3" fillId="14" borderId="10" xfId="0" applyFont="1" applyFill="1" applyBorder="1" applyAlignment="1">
      <alignment vertical="top" wrapText="1"/>
    </xf>
    <xf numFmtId="0" fontId="3" fillId="14" borderId="5" xfId="0" applyFont="1" applyFill="1" applyBorder="1" applyAlignment="1">
      <alignment vertical="top" wrapText="1"/>
    </xf>
    <xf numFmtId="0" fontId="4" fillId="14" borderId="11" xfId="1" applyFill="1" applyBorder="1" applyAlignment="1">
      <alignment vertical="center"/>
    </xf>
    <xf numFmtId="0" fontId="17" fillId="10" borderId="6" xfId="1" applyFont="1" applyFill="1" applyBorder="1" applyAlignment="1">
      <alignment vertical="center"/>
    </xf>
    <xf numFmtId="0" fontId="21" fillId="10" borderId="1" xfId="0" applyFont="1" applyFill="1" applyBorder="1" applyAlignment="1">
      <alignment vertical="top" wrapText="1"/>
    </xf>
    <xf numFmtId="0" fontId="22" fillId="11" borderId="1" xfId="0" applyFont="1" applyFill="1" applyBorder="1" applyAlignment="1">
      <alignment horizontal="left" vertical="center" wrapText="1" indent="1"/>
    </xf>
    <xf numFmtId="0" fontId="19" fillId="11" borderId="1" xfId="0" applyFont="1" applyFill="1" applyBorder="1" applyAlignment="1">
      <alignment horizontal="left" vertical="center" wrapText="1" indent="1"/>
    </xf>
    <xf numFmtId="0" fontId="7" fillId="12" borderId="1" xfId="0" applyFont="1" applyFill="1" applyBorder="1" applyAlignment="1">
      <alignment vertical="top" wrapText="1"/>
    </xf>
    <xf numFmtId="0" fontId="4" fillId="12" borderId="1" xfId="1" applyFill="1" applyBorder="1" applyAlignment="1">
      <alignment vertical="top" wrapText="1"/>
    </xf>
    <xf numFmtId="0" fontId="8" fillId="12" borderId="1" xfId="0" applyFont="1" applyFill="1" applyBorder="1" applyAlignment="1">
      <alignment vertical="center" wrapText="1"/>
    </xf>
    <xf numFmtId="0" fontId="8" fillId="13" borderId="1" xfId="0" applyFont="1" applyFill="1" applyBorder="1" applyAlignment="1">
      <alignment vertical="top" wrapText="1"/>
    </xf>
    <xf numFmtId="0" fontId="4" fillId="13" borderId="1" xfId="1" applyFill="1" applyBorder="1" applyAlignment="1">
      <alignment vertical="center" wrapText="1"/>
    </xf>
    <xf numFmtId="0" fontId="4" fillId="13" borderId="1" xfId="1" applyFill="1" applyBorder="1" applyAlignment="1">
      <alignment vertical="center"/>
    </xf>
    <xf numFmtId="0" fontId="3" fillId="13" borderId="1" xfId="0" applyFont="1" applyFill="1" applyBorder="1" applyAlignment="1">
      <alignment vertical="center" wrapText="1"/>
    </xf>
    <xf numFmtId="0" fontId="16" fillId="13" borderId="1" xfId="0" applyFont="1" applyFill="1" applyBorder="1" applyAlignment="1">
      <alignment vertical="center" wrapText="1"/>
    </xf>
    <xf numFmtId="0" fontId="4" fillId="13" borderId="1" xfId="1" applyFill="1" applyBorder="1" applyAlignment="1">
      <alignment horizontal="left" vertical="center"/>
    </xf>
    <xf numFmtId="0" fontId="12" fillId="17" borderId="1" xfId="0" applyFont="1" applyFill="1" applyBorder="1" applyAlignment="1">
      <alignment vertical="top" wrapText="1"/>
    </xf>
    <xf numFmtId="0" fontId="16" fillId="17" borderId="1" xfId="0" applyFont="1" applyFill="1" applyBorder="1" applyAlignment="1">
      <alignment vertical="center" wrapText="1"/>
    </xf>
    <xf numFmtId="0" fontId="3" fillId="17" borderId="1" xfId="0" applyFont="1" applyFill="1" applyBorder="1" applyAlignment="1">
      <alignment vertical="top" wrapText="1"/>
    </xf>
    <xf numFmtId="0" fontId="16" fillId="14" borderId="1" xfId="0" applyFont="1" applyFill="1" applyBorder="1" applyAlignment="1">
      <alignment vertical="center" wrapText="1"/>
    </xf>
    <xf numFmtId="0" fontId="7" fillId="11" borderId="1" xfId="0" applyFont="1" applyFill="1" applyBorder="1" applyAlignment="1">
      <alignment vertical="top" wrapText="1"/>
    </xf>
    <xf numFmtId="0" fontId="22" fillId="17" borderId="1" xfId="0" applyFont="1" applyFill="1" applyBorder="1" applyAlignment="1">
      <alignment vertical="center" wrapText="1"/>
    </xf>
    <xf numFmtId="0" fontId="22" fillId="13" borderId="1" xfId="0" applyFont="1" applyFill="1" applyBorder="1" applyAlignment="1">
      <alignment vertical="top" wrapText="1"/>
    </xf>
    <xf numFmtId="0" fontId="22" fillId="13" borderId="1" xfId="0" applyFont="1" applyFill="1" applyBorder="1" applyAlignment="1">
      <alignment vertical="center" wrapText="1"/>
    </xf>
    <xf numFmtId="0" fontId="22" fillId="13" borderId="1" xfId="0" applyFont="1" applyFill="1" applyBorder="1" applyAlignment="1">
      <alignment wrapText="1"/>
    </xf>
    <xf numFmtId="0" fontId="22" fillId="17" borderId="1" xfId="0" applyFont="1" applyFill="1" applyBorder="1" applyAlignment="1">
      <alignment vertical="top" wrapText="1"/>
    </xf>
    <xf numFmtId="0" fontId="24" fillId="17" borderId="1" xfId="0" applyFont="1" applyFill="1" applyBorder="1" applyAlignment="1">
      <alignment vertical="top" wrapText="1"/>
    </xf>
    <xf numFmtId="0" fontId="22" fillId="17" borderId="1" xfId="0" applyFont="1" applyFill="1" applyBorder="1" applyAlignment="1">
      <alignment horizontal="left" vertical="center" wrapText="1"/>
    </xf>
    <xf numFmtId="0" fontId="22" fillId="14" borderId="1" xfId="0" applyFont="1" applyFill="1" applyBorder="1" applyAlignment="1">
      <alignment vertical="center" wrapText="1"/>
    </xf>
    <xf numFmtId="0" fontId="22" fillId="16" borderId="1" xfId="0" applyFont="1" applyFill="1" applyBorder="1" applyAlignment="1">
      <alignment vertical="top" wrapText="1"/>
    </xf>
    <xf numFmtId="0" fontId="25" fillId="11" borderId="1" xfId="0" applyFont="1" applyFill="1" applyBorder="1" applyAlignment="1">
      <alignment vertical="center" wrapText="1"/>
    </xf>
    <xf numFmtId="0" fontId="3" fillId="11" borderId="8" xfId="0" applyFont="1" applyFill="1" applyBorder="1" applyAlignment="1">
      <alignment vertical="top" wrapText="1"/>
    </xf>
    <xf numFmtId="0" fontId="4" fillId="11" borderId="1" xfId="1" applyFill="1" applyBorder="1" applyAlignment="1">
      <alignment vertical="center" wrapText="1"/>
    </xf>
    <xf numFmtId="0" fontId="3" fillId="11" borderId="1" xfId="0" applyFont="1" applyFill="1" applyBorder="1" applyAlignment="1">
      <alignment vertical="center" wrapText="1"/>
    </xf>
    <xf numFmtId="0" fontId="4" fillId="11" borderId="1" xfId="1" applyFill="1" applyBorder="1" applyAlignment="1">
      <alignment vertical="center"/>
    </xf>
    <xf numFmtId="0" fontId="3" fillId="18" borderId="1" xfId="0" applyFont="1" applyFill="1" applyBorder="1" applyAlignment="1">
      <alignment vertical="top" wrapText="1"/>
    </xf>
    <xf numFmtId="0" fontId="3" fillId="18" borderId="10" xfId="0" applyFont="1" applyFill="1" applyBorder="1" applyAlignment="1">
      <alignment vertical="top" wrapText="1"/>
    </xf>
    <xf numFmtId="0" fontId="3" fillId="18" borderId="1" xfId="0" applyFont="1" applyFill="1" applyBorder="1" applyAlignment="1">
      <alignment vertical="center" wrapText="1"/>
    </xf>
    <xf numFmtId="0" fontId="4" fillId="18" borderId="1" xfId="1" applyFill="1" applyBorder="1" applyAlignment="1">
      <alignment vertical="center"/>
    </xf>
    <xf numFmtId="0" fontId="3" fillId="18" borderId="5" xfId="0" applyFont="1" applyFill="1" applyBorder="1" applyAlignment="1">
      <alignment vertical="center" wrapText="1"/>
    </xf>
    <xf numFmtId="0" fontId="4" fillId="18" borderId="11" xfId="1" applyFill="1" applyBorder="1" applyAlignment="1">
      <alignment vertical="center" wrapText="1"/>
    </xf>
    <xf numFmtId="0" fontId="4" fillId="18" borderId="11" xfId="1" applyFill="1" applyBorder="1" applyAlignment="1">
      <alignment vertical="center"/>
    </xf>
    <xf numFmtId="0" fontId="10" fillId="10" borderId="1" xfId="0" applyFont="1" applyFill="1" applyBorder="1" applyAlignment="1">
      <alignment horizontal="center" vertical="top" wrapText="1"/>
    </xf>
    <xf numFmtId="0" fontId="27" fillId="18" borderId="1" xfId="0" applyFont="1" applyFill="1" applyBorder="1" applyAlignment="1">
      <alignment vertical="center" wrapText="1"/>
    </xf>
    <xf numFmtId="0" fontId="28" fillId="18" borderId="1" xfId="0" applyFont="1" applyFill="1" applyBorder="1" applyAlignment="1">
      <alignment vertical="center" wrapText="1"/>
    </xf>
    <xf numFmtId="0" fontId="10" fillId="2" borderId="1" xfId="0" applyFont="1" applyFill="1" applyBorder="1" applyAlignment="1">
      <alignment horizontal="center" vertical="center" wrapText="1"/>
    </xf>
    <xf numFmtId="0" fontId="3" fillId="17" borderId="1" xfId="0" applyFont="1" applyFill="1" applyBorder="1" applyAlignment="1">
      <alignment vertical="center" wrapText="1"/>
    </xf>
    <xf numFmtId="0" fontId="3" fillId="12" borderId="1" xfId="0" applyFont="1" applyFill="1" applyBorder="1" applyAlignment="1">
      <alignment vertical="center" wrapText="1"/>
    </xf>
    <xf numFmtId="0" fontId="3" fillId="14" borderId="1" xfId="0" applyFont="1" applyFill="1" applyBorder="1" applyAlignment="1">
      <alignment vertical="center" wrapText="1"/>
    </xf>
    <xf numFmtId="0" fontId="3" fillId="14" borderId="8" xfId="0" applyFont="1" applyFill="1" applyBorder="1" applyAlignment="1">
      <alignment vertical="center" wrapText="1"/>
    </xf>
    <xf numFmtId="0" fontId="3" fillId="14" borderId="6" xfId="0" applyFont="1" applyFill="1" applyBorder="1" applyAlignment="1">
      <alignment vertical="center" wrapText="1"/>
    </xf>
    <xf numFmtId="0" fontId="4" fillId="17" borderId="1" xfId="1" applyFill="1" applyBorder="1" applyAlignment="1">
      <alignment vertical="top" wrapText="1"/>
    </xf>
    <xf numFmtId="0" fontId="16" fillId="13" borderId="1" xfId="0" applyFont="1" applyFill="1" applyBorder="1" applyAlignment="1">
      <alignment vertical="top" wrapText="1"/>
    </xf>
    <xf numFmtId="0" fontId="3" fillId="19" borderId="1" xfId="0" applyFont="1" applyFill="1" applyBorder="1" applyAlignment="1">
      <alignment vertical="center" wrapText="1"/>
    </xf>
    <xf numFmtId="0" fontId="4" fillId="19" borderId="1" xfId="1" applyFill="1" applyBorder="1" applyAlignment="1">
      <alignment vertical="center"/>
    </xf>
    <xf numFmtId="0" fontId="22" fillId="19" borderId="1" xfId="0" applyFont="1" applyFill="1" applyBorder="1" applyAlignment="1">
      <alignment vertical="top" wrapText="1"/>
    </xf>
    <xf numFmtId="0" fontId="22" fillId="19" borderId="1" xfId="0" applyFont="1" applyFill="1" applyBorder="1" applyAlignment="1">
      <alignment vertical="center" wrapText="1"/>
    </xf>
    <xf numFmtId="0" fontId="4" fillId="19" borderId="1" xfId="1" applyFill="1" applyBorder="1" applyAlignment="1">
      <alignment horizontal="left" vertical="center"/>
    </xf>
    <xf numFmtId="0" fontId="16" fillId="19" borderId="1" xfId="0" applyFont="1" applyFill="1" applyBorder="1" applyAlignment="1">
      <alignment vertical="center" wrapText="1"/>
    </xf>
    <xf numFmtId="0" fontId="0" fillId="19" borderId="1" xfId="0" applyFill="1" applyBorder="1" applyAlignment="1">
      <alignment vertical="center" wrapText="1"/>
    </xf>
    <xf numFmtId="0" fontId="32" fillId="0" borderId="0" xfId="0" applyFont="1"/>
    <xf numFmtId="0" fontId="32" fillId="8" borderId="0" xfId="0" applyFont="1" applyFill="1"/>
    <xf numFmtId="0" fontId="33" fillId="8" borderId="0" xfId="0" applyFont="1" applyFill="1"/>
    <xf numFmtId="0" fontId="32" fillId="0" borderId="0" xfId="0" applyFont="1" applyAlignment="1">
      <alignment vertical="center"/>
    </xf>
    <xf numFmtId="0" fontId="32" fillId="8" borderId="0" xfId="0" applyFont="1" applyFill="1" applyAlignment="1">
      <alignment vertical="center"/>
    </xf>
    <xf numFmtId="0" fontId="37" fillId="0" borderId="0" xfId="0" applyFont="1" applyAlignment="1">
      <alignment vertical="center"/>
    </xf>
    <xf numFmtId="0" fontId="0" fillId="0" borderId="0" xfId="0" applyAlignment="1">
      <alignment horizontal="center" vertical="center"/>
    </xf>
    <xf numFmtId="0" fontId="32" fillId="8" borderId="0" xfId="0" applyFont="1" applyFill="1" applyAlignment="1">
      <alignment horizontal="center"/>
    </xf>
    <xf numFmtId="0" fontId="5" fillId="20" borderId="0" xfId="0" applyFont="1" applyFill="1" applyAlignment="1">
      <alignment horizontal="center" vertical="center"/>
    </xf>
    <xf numFmtId="0" fontId="5" fillId="22" borderId="0" xfId="0" applyFont="1" applyFill="1" applyAlignment="1">
      <alignment horizontal="center" vertical="center"/>
    </xf>
    <xf numFmtId="0" fontId="5" fillId="21" borderId="0" xfId="0" applyFont="1" applyFill="1" applyAlignment="1">
      <alignment horizontal="center" vertical="center"/>
    </xf>
    <xf numFmtId="0" fontId="39" fillId="8" borderId="0" xfId="0" applyFont="1" applyFill="1" applyAlignment="1">
      <alignment horizontal="center" vertical="center"/>
    </xf>
    <xf numFmtId="0" fontId="0" fillId="0" borderId="1" xfId="0" applyBorder="1" applyAlignment="1">
      <alignment horizontal="right"/>
    </xf>
    <xf numFmtId="15" fontId="0" fillId="0" borderId="1" xfId="0" applyNumberFormat="1" applyBorder="1"/>
    <xf numFmtId="15" fontId="0" fillId="0" borderId="1" xfId="0" applyNumberFormat="1" applyBorder="1" applyAlignment="1">
      <alignment horizontal="right"/>
    </xf>
    <xf numFmtId="0" fontId="0" fillId="0" borderId="1" xfId="0" applyBorder="1"/>
    <xf numFmtId="0" fontId="0" fillId="0" borderId="1" xfId="0" applyBorder="1" applyAlignment="1">
      <alignment wrapText="1"/>
    </xf>
    <xf numFmtId="0" fontId="0" fillId="0" borderId="0" xfId="0" applyAlignment="1">
      <alignment wrapText="1"/>
    </xf>
    <xf numFmtId="0" fontId="41" fillId="8" borderId="14" xfId="0" applyFont="1" applyFill="1" applyBorder="1" applyAlignment="1">
      <alignment horizontal="center" vertical="center"/>
    </xf>
    <xf numFmtId="0" fontId="35" fillId="8" borderId="14" xfId="0" applyFont="1" applyFill="1" applyBorder="1" applyAlignment="1">
      <alignment vertical="top"/>
    </xf>
    <xf numFmtId="0" fontId="3" fillId="8" borderId="14" xfId="0" applyFont="1" applyFill="1" applyBorder="1" applyAlignment="1">
      <alignment vertical="top" wrapText="1"/>
    </xf>
    <xf numFmtId="0" fontId="3" fillId="8" borderId="14" xfId="0" applyFont="1" applyFill="1" applyBorder="1" applyAlignment="1">
      <alignment vertical="center" wrapText="1"/>
    </xf>
    <xf numFmtId="17" fontId="3" fillId="8" borderId="14" xfId="1" applyNumberFormat="1" applyFont="1" applyFill="1" applyBorder="1" applyAlignment="1">
      <alignment horizontal="left" vertical="center"/>
    </xf>
    <xf numFmtId="0" fontId="41" fillId="8" borderId="14" xfId="0" applyFont="1" applyFill="1" applyBorder="1" applyAlignment="1">
      <alignment horizontal="center" vertical="center" wrapText="1"/>
    </xf>
    <xf numFmtId="0" fontId="3" fillId="8" borderId="14" xfId="1" applyFont="1" applyFill="1" applyBorder="1" applyAlignment="1">
      <alignment horizontal="left" vertical="center"/>
    </xf>
    <xf numFmtId="0" fontId="32" fillId="0" borderId="16" xfId="0" applyFont="1" applyBorder="1" applyAlignment="1">
      <alignment vertical="center"/>
    </xf>
    <xf numFmtId="0" fontId="43" fillId="0" borderId="16" xfId="0" applyFont="1" applyBorder="1" applyAlignment="1">
      <alignment vertical="center"/>
    </xf>
    <xf numFmtId="0" fontId="43" fillId="0" borderId="0" xfId="0" applyFont="1" applyAlignment="1">
      <alignment vertical="center"/>
    </xf>
    <xf numFmtId="0" fontId="32" fillId="0" borderId="17" xfId="0" applyFont="1" applyBorder="1" applyAlignment="1">
      <alignment vertical="center"/>
    </xf>
    <xf numFmtId="0" fontId="44" fillId="0" borderId="0" xfId="0" applyFont="1" applyAlignment="1">
      <alignment horizontal="center" vertical="center"/>
    </xf>
    <xf numFmtId="0" fontId="44" fillId="0" borderId="17" xfId="0" applyFont="1" applyBorder="1" applyAlignment="1">
      <alignment vertical="center"/>
    </xf>
    <xf numFmtId="0" fontId="44" fillId="0" borderId="17" xfId="0" applyFont="1" applyBorder="1" applyAlignment="1">
      <alignment horizontal="center" vertical="center"/>
    </xf>
    <xf numFmtId="0" fontId="34" fillId="0" borderId="0" xfId="0" applyFont="1" applyAlignment="1">
      <alignment vertical="center"/>
    </xf>
    <xf numFmtId="17" fontId="32" fillId="0" borderId="0" xfId="0" applyNumberFormat="1" applyFont="1" applyAlignment="1">
      <alignment horizontal="center" vertical="center"/>
    </xf>
    <xf numFmtId="17" fontId="45" fillId="9" borderId="0" xfId="0" applyNumberFormat="1" applyFont="1" applyFill="1" applyAlignment="1">
      <alignment vertical="center" wrapText="1"/>
    </xf>
    <xf numFmtId="0" fontId="32" fillId="0" borderId="18" xfId="0" applyFont="1" applyBorder="1" applyAlignment="1">
      <alignment vertical="center"/>
    </xf>
    <xf numFmtId="9" fontId="32" fillId="0" borderId="0" xfId="2" applyFont="1" applyAlignment="1">
      <alignment vertical="center"/>
    </xf>
    <xf numFmtId="9" fontId="32" fillId="9" borderId="23" xfId="2" applyFont="1" applyFill="1" applyBorder="1" applyAlignment="1">
      <alignment horizontal="center" vertical="center"/>
    </xf>
    <xf numFmtId="0" fontId="43" fillId="0" borderId="0" xfId="0" applyFont="1" applyAlignment="1">
      <alignment horizontal="center" vertical="center"/>
    </xf>
    <xf numFmtId="166" fontId="32" fillId="4" borderId="23" xfId="0" applyNumberFormat="1" applyFont="1" applyFill="1" applyBorder="1" applyAlignment="1">
      <alignment horizontal="center" vertical="center"/>
    </xf>
    <xf numFmtId="167" fontId="47" fillId="3" borderId="23" xfId="0" applyNumberFormat="1" applyFont="1" applyFill="1" applyBorder="1" applyAlignment="1">
      <alignment horizontal="center" vertical="center"/>
    </xf>
    <xf numFmtId="167" fontId="47" fillId="23" borderId="23" xfId="0" applyNumberFormat="1" applyFont="1" applyFill="1" applyBorder="1" applyAlignment="1">
      <alignment horizontal="center" vertical="center"/>
    </xf>
    <xf numFmtId="9" fontId="32" fillId="0" borderId="0" xfId="2" applyFont="1" applyBorder="1" applyAlignment="1">
      <alignment vertical="center"/>
    </xf>
    <xf numFmtId="0" fontId="32" fillId="0" borderId="29" xfId="0" applyFont="1" applyBorder="1" applyAlignment="1">
      <alignment vertical="center"/>
    </xf>
    <xf numFmtId="9" fontId="32" fillId="0" borderId="29" xfId="2" applyFont="1" applyBorder="1" applyAlignment="1">
      <alignment vertical="center"/>
    </xf>
    <xf numFmtId="0" fontId="47" fillId="0" borderId="29" xfId="0" applyFont="1" applyBorder="1" applyAlignment="1">
      <alignment vertical="center"/>
    </xf>
    <xf numFmtId="0" fontId="32" fillId="0" borderId="0" xfId="0" applyFont="1" applyAlignment="1">
      <alignment horizontal="center" vertical="center" textRotation="90" wrapText="1"/>
    </xf>
    <xf numFmtId="0" fontId="47" fillId="0" borderId="0" xfId="0" applyFont="1" applyAlignment="1">
      <alignment vertical="center"/>
    </xf>
    <xf numFmtId="0" fontId="32" fillId="0" borderId="0" xfId="0" applyFont="1" applyAlignment="1">
      <alignment horizontal="left" vertical="center" wrapText="1"/>
    </xf>
    <xf numFmtId="0" fontId="32" fillId="9" borderId="23" xfId="2" applyNumberFormat="1" applyFont="1" applyFill="1" applyBorder="1" applyAlignment="1">
      <alignment horizontal="center" vertical="center"/>
    </xf>
    <xf numFmtId="168" fontId="32" fillId="4" borderId="23" xfId="0" applyNumberFormat="1" applyFont="1" applyFill="1" applyBorder="1" applyAlignment="1">
      <alignment horizontal="center" vertical="center"/>
    </xf>
    <xf numFmtId="169" fontId="47" fillId="3" borderId="23" xfId="0" applyNumberFormat="1" applyFont="1" applyFill="1" applyBorder="1" applyAlignment="1">
      <alignment horizontal="center" vertical="center"/>
    </xf>
    <xf numFmtId="169" fontId="47" fillId="23" borderId="23" xfId="0" applyNumberFormat="1" applyFont="1" applyFill="1" applyBorder="1" applyAlignment="1">
      <alignment horizontal="center" vertical="center"/>
    </xf>
    <xf numFmtId="170" fontId="47" fillId="3" borderId="23" xfId="0" applyNumberFormat="1" applyFont="1" applyFill="1" applyBorder="1" applyAlignment="1">
      <alignment horizontal="center" vertical="center"/>
    </xf>
    <xf numFmtId="170" fontId="47" fillId="23" borderId="23" xfId="0" applyNumberFormat="1" applyFont="1" applyFill="1" applyBorder="1" applyAlignment="1">
      <alignment horizontal="center" vertical="center"/>
    </xf>
    <xf numFmtId="167" fontId="32" fillId="0" borderId="0" xfId="0" applyNumberFormat="1" applyFont="1" applyAlignment="1">
      <alignment vertical="center"/>
    </xf>
    <xf numFmtId="9" fontId="32" fillId="0" borderId="0" xfId="2" applyFont="1" applyFill="1" applyBorder="1" applyAlignment="1">
      <alignment horizontal="center" vertical="center"/>
    </xf>
    <xf numFmtId="166" fontId="32" fillId="0" borderId="0" xfId="0" applyNumberFormat="1" applyFont="1" applyAlignment="1">
      <alignment horizontal="center" vertical="center"/>
    </xf>
    <xf numFmtId="167" fontId="47" fillId="0" borderId="0" xfId="0" applyNumberFormat="1" applyFont="1" applyAlignment="1">
      <alignment horizontal="center" vertical="center"/>
    </xf>
    <xf numFmtId="171" fontId="32" fillId="0" borderId="0" xfId="0" applyNumberFormat="1" applyFont="1" applyAlignment="1">
      <alignment vertical="center"/>
    </xf>
    <xf numFmtId="171" fontId="32" fillId="9" borderId="23" xfId="2" applyNumberFormat="1" applyFont="1" applyFill="1" applyBorder="1" applyAlignment="1">
      <alignment horizontal="center" vertical="center"/>
    </xf>
    <xf numFmtId="172" fontId="32" fillId="4" borderId="23" xfId="0" applyNumberFormat="1" applyFont="1" applyFill="1" applyBorder="1" applyAlignment="1">
      <alignment horizontal="center" vertical="center"/>
    </xf>
    <xf numFmtId="173" fontId="47" fillId="3" borderId="23" xfId="0" applyNumberFormat="1" applyFont="1" applyFill="1" applyBorder="1" applyAlignment="1">
      <alignment horizontal="center" vertical="center"/>
    </xf>
    <xf numFmtId="173" fontId="47" fillId="23" borderId="23" xfId="0" applyNumberFormat="1" applyFont="1" applyFill="1" applyBorder="1" applyAlignment="1">
      <alignment horizontal="center" vertical="center"/>
    </xf>
    <xf numFmtId="0" fontId="32" fillId="0" borderId="34" xfId="0" applyFont="1" applyBorder="1" applyAlignment="1">
      <alignment vertical="center"/>
    </xf>
    <xf numFmtId="9" fontId="32" fillId="0" borderId="34" xfId="2" applyFont="1" applyBorder="1" applyAlignment="1">
      <alignment vertical="center"/>
    </xf>
    <xf numFmtId="0" fontId="47" fillId="0" borderId="34" xfId="0" applyFont="1" applyBorder="1" applyAlignment="1">
      <alignment vertical="center"/>
    </xf>
    <xf numFmtId="10" fontId="32" fillId="0" borderId="0" xfId="0" applyNumberFormat="1" applyFont="1" applyAlignment="1">
      <alignment vertical="center"/>
    </xf>
    <xf numFmtId="2" fontId="32" fillId="9" borderId="23" xfId="2" applyNumberFormat="1" applyFont="1" applyFill="1" applyBorder="1" applyAlignment="1">
      <alignment horizontal="center" vertical="center"/>
    </xf>
    <xf numFmtId="2" fontId="32" fillId="4" borderId="23" xfId="0" applyNumberFormat="1" applyFont="1" applyFill="1" applyBorder="1" applyAlignment="1">
      <alignment horizontal="center" vertical="center"/>
    </xf>
    <xf numFmtId="2" fontId="47" fillId="3" borderId="23" xfId="0" applyNumberFormat="1" applyFont="1" applyFill="1" applyBorder="1" applyAlignment="1">
      <alignment horizontal="center" vertical="center"/>
    </xf>
    <xf numFmtId="2" fontId="47" fillId="23" borderId="23" xfId="0" applyNumberFormat="1" applyFont="1" applyFill="1" applyBorder="1" applyAlignment="1">
      <alignment horizontal="center" vertical="center"/>
    </xf>
    <xf numFmtId="174" fontId="32" fillId="9" borderId="23" xfId="2" applyNumberFormat="1" applyFont="1" applyFill="1" applyBorder="1" applyAlignment="1">
      <alignment horizontal="center" vertical="center"/>
    </xf>
    <xf numFmtId="175" fontId="32" fillId="4" borderId="23" xfId="0" applyNumberFormat="1" applyFont="1" applyFill="1" applyBorder="1" applyAlignment="1">
      <alignment horizontal="center" vertical="center"/>
    </xf>
    <xf numFmtId="175" fontId="47" fillId="3" borderId="23" xfId="0" applyNumberFormat="1" applyFont="1" applyFill="1" applyBorder="1" applyAlignment="1">
      <alignment horizontal="center" vertical="center"/>
    </xf>
    <xf numFmtId="176" fontId="47" fillId="23" borderId="23" xfId="0" applyNumberFormat="1" applyFont="1" applyFill="1" applyBorder="1" applyAlignment="1">
      <alignment horizontal="center" vertical="center"/>
    </xf>
    <xf numFmtId="174" fontId="32" fillId="0" borderId="0" xfId="2" applyNumberFormat="1" applyFont="1" applyFill="1" applyBorder="1" applyAlignment="1">
      <alignment horizontal="center" vertical="center"/>
    </xf>
    <xf numFmtId="174" fontId="32" fillId="0" borderId="0" xfId="0" applyNumberFormat="1" applyFont="1" applyAlignment="1">
      <alignment horizontal="center" vertical="center"/>
    </xf>
    <xf numFmtId="174" fontId="47" fillId="0" borderId="0" xfId="0" applyNumberFormat="1" applyFont="1" applyAlignment="1">
      <alignment horizontal="center" vertical="center"/>
    </xf>
    <xf numFmtId="9" fontId="32" fillId="0" borderId="0" xfId="2" applyFont="1" applyFill="1" applyBorder="1" applyAlignment="1">
      <alignment vertical="center"/>
    </xf>
    <xf numFmtId="0" fontId="32" fillId="0" borderId="38" xfId="0" applyFont="1" applyBorder="1" applyAlignment="1">
      <alignment vertical="center"/>
    </xf>
    <xf numFmtId="9" fontId="32" fillId="0" borderId="38" xfId="2" applyFont="1" applyFill="1" applyBorder="1" applyAlignment="1">
      <alignment vertical="center"/>
    </xf>
    <xf numFmtId="0" fontId="47" fillId="0" borderId="38" xfId="0" applyFont="1" applyBorder="1" applyAlignment="1">
      <alignment vertical="center"/>
    </xf>
    <xf numFmtId="0" fontId="32" fillId="0" borderId="38" xfId="0" applyFont="1" applyBorder="1" applyAlignment="1">
      <alignment horizontal="left" vertical="center" wrapText="1"/>
    </xf>
    <xf numFmtId="0" fontId="36" fillId="8" borderId="14" xfId="0" applyFont="1" applyFill="1" applyBorder="1" applyAlignment="1">
      <alignment horizontal="center" vertical="center"/>
    </xf>
    <xf numFmtId="0" fontId="42" fillId="26" borderId="14" xfId="0" applyFont="1" applyFill="1" applyBorder="1" applyAlignment="1">
      <alignment horizontal="center" vertical="center"/>
    </xf>
    <xf numFmtId="0" fontId="49" fillId="19" borderId="14" xfId="0" applyFont="1" applyFill="1" applyBorder="1" applyAlignment="1">
      <alignment horizontal="center" vertical="center" wrapText="1"/>
    </xf>
    <xf numFmtId="0" fontId="54" fillId="19" borderId="14" xfId="0" applyFont="1" applyFill="1" applyBorder="1" applyAlignment="1">
      <alignment horizontal="center" vertical="center" wrapText="1"/>
    </xf>
    <xf numFmtId="0" fontId="55" fillId="8" borderId="14" xfId="0" applyFont="1" applyFill="1" applyBorder="1" applyAlignment="1">
      <alignment horizontal="center" vertical="center" wrapText="1"/>
    </xf>
    <xf numFmtId="0" fontId="39" fillId="4" borderId="0" xfId="0" applyFont="1" applyFill="1" applyAlignment="1">
      <alignment horizontal="center" vertical="center"/>
    </xf>
    <xf numFmtId="9" fontId="40" fillId="8" borderId="0" xfId="0" applyNumberFormat="1" applyFont="1" applyFill="1" applyAlignment="1">
      <alignment horizontal="center" vertical="center"/>
    </xf>
    <xf numFmtId="0" fontId="39" fillId="3" borderId="0" xfId="0" applyFont="1" applyFill="1" applyAlignment="1">
      <alignment horizontal="center" vertical="center"/>
    </xf>
    <xf numFmtId="0" fontId="39" fillId="7" borderId="0" xfId="0" applyFont="1" applyFill="1" applyAlignment="1">
      <alignment horizontal="center" vertical="center"/>
    </xf>
    <xf numFmtId="0" fontId="37" fillId="8" borderId="0" xfId="0" applyFont="1" applyFill="1" applyAlignment="1">
      <alignment horizontal="center" vertical="center"/>
    </xf>
    <xf numFmtId="0" fontId="3" fillId="8" borderId="0" xfId="0" applyFont="1" applyFill="1" applyAlignment="1">
      <alignment horizontal="left" vertical="center"/>
    </xf>
    <xf numFmtId="9" fontId="3" fillId="8" borderId="0" xfId="0" applyNumberFormat="1" applyFont="1" applyFill="1" applyAlignment="1">
      <alignment vertical="center"/>
    </xf>
    <xf numFmtId="0" fontId="34" fillId="0" borderId="46" xfId="0" applyFont="1" applyBorder="1" applyAlignment="1">
      <alignment horizontal="center"/>
    </xf>
    <xf numFmtId="0" fontId="34" fillId="0" borderId="47" xfId="0" applyFont="1" applyBorder="1" applyAlignment="1">
      <alignment horizontal="center" wrapText="1"/>
    </xf>
    <xf numFmtId="0" fontId="34" fillId="0" borderId="47" xfId="0" applyFont="1" applyBorder="1" applyAlignment="1">
      <alignment horizontal="center"/>
    </xf>
    <xf numFmtId="0" fontId="37" fillId="0" borderId="47" xfId="0" applyFont="1" applyBorder="1" applyAlignment="1">
      <alignment horizontal="center" vertical="center"/>
    </xf>
    <xf numFmtId="0" fontId="34" fillId="0" borderId="48" xfId="0" applyFont="1" applyBorder="1" applyAlignment="1">
      <alignment horizontal="center"/>
    </xf>
    <xf numFmtId="0" fontId="40" fillId="0" borderId="47" xfId="0" applyFont="1" applyBorder="1" applyAlignment="1">
      <alignment horizontal="center" vertical="center"/>
    </xf>
    <xf numFmtId="9" fontId="32" fillId="0" borderId="52" xfId="2" applyFont="1" applyBorder="1" applyAlignment="1">
      <alignment horizontal="center" vertical="center"/>
    </xf>
    <xf numFmtId="9" fontId="32" fillId="7" borderId="52" xfId="2" applyFont="1" applyFill="1" applyBorder="1" applyAlignment="1">
      <alignment horizontal="center" vertical="center" wrapText="1"/>
    </xf>
    <xf numFmtId="9" fontId="1" fillId="17" borderId="55" xfId="0" applyNumberFormat="1" applyFont="1" applyFill="1" applyBorder="1" applyAlignment="1">
      <alignment horizontal="center"/>
    </xf>
    <xf numFmtId="9" fontId="32" fillId="0" borderId="45" xfId="2" applyFont="1" applyBorder="1" applyAlignment="1">
      <alignment horizontal="center" vertical="center"/>
    </xf>
    <xf numFmtId="9" fontId="32" fillId="7" borderId="58" xfId="2" applyFont="1" applyFill="1" applyBorder="1" applyAlignment="1">
      <alignment horizontal="center" vertical="center" wrapText="1"/>
    </xf>
    <xf numFmtId="9" fontId="1" fillId="17" borderId="59" xfId="0" applyNumberFormat="1" applyFont="1" applyFill="1" applyBorder="1" applyAlignment="1">
      <alignment horizontal="center"/>
    </xf>
    <xf numFmtId="9" fontId="32" fillId="0" borderId="58" xfId="2" applyFont="1" applyBorder="1" applyAlignment="1">
      <alignment horizontal="center" vertical="center" wrapText="1"/>
    </xf>
    <xf numFmtId="9" fontId="32" fillId="0" borderId="58" xfId="2" applyFont="1" applyBorder="1" applyAlignment="1">
      <alignment horizontal="center" vertical="center"/>
    </xf>
    <xf numFmtId="9" fontId="32" fillId="0" borderId="61" xfId="2" applyFont="1" applyBorder="1" applyAlignment="1">
      <alignment horizontal="center" vertical="center" wrapText="1"/>
    </xf>
    <xf numFmtId="9" fontId="1" fillId="17" borderId="63" xfId="0" applyNumberFormat="1" applyFont="1" applyFill="1" applyBorder="1" applyAlignment="1">
      <alignment horizontal="center" vertical="center"/>
    </xf>
    <xf numFmtId="0" fontId="32" fillId="0" borderId="29" xfId="0" applyFont="1" applyBorder="1" applyAlignment="1">
      <alignment horizontal="center" vertical="center" textRotation="90" wrapText="1"/>
    </xf>
    <xf numFmtId="0" fontId="47" fillId="0" borderId="0" xfId="0" applyFont="1" applyAlignment="1">
      <alignment horizontal="center" vertical="center" textRotation="90" wrapText="1"/>
    </xf>
    <xf numFmtId="0" fontId="32" fillId="0" borderId="58" xfId="0" applyFont="1" applyBorder="1" applyAlignment="1">
      <alignment horizontal="left" vertical="top" wrapText="1"/>
    </xf>
    <xf numFmtId="0" fontId="37" fillId="8" borderId="0" xfId="0" applyFont="1" applyFill="1" applyAlignment="1">
      <alignment vertical="center"/>
    </xf>
    <xf numFmtId="0" fontId="31" fillId="8" borderId="0" xfId="0" applyFont="1" applyFill="1" applyAlignment="1">
      <alignment horizontal="center" vertical="center"/>
    </xf>
    <xf numFmtId="0" fontId="32" fillId="8" borderId="0" xfId="0" applyFont="1" applyFill="1" applyAlignment="1">
      <alignment horizontal="left" vertical="center"/>
    </xf>
    <xf numFmtId="0" fontId="43" fillId="8" borderId="0" xfId="0" applyFont="1" applyFill="1"/>
    <xf numFmtId="0" fontId="37" fillId="8" borderId="47" xfId="0" applyFont="1" applyFill="1" applyBorder="1" applyAlignment="1">
      <alignment horizontal="center" vertical="center"/>
    </xf>
    <xf numFmtId="0" fontId="32" fillId="8" borderId="49" xfId="0" applyFont="1" applyFill="1" applyBorder="1"/>
    <xf numFmtId="0" fontId="32" fillId="8" borderId="29" xfId="0" applyFont="1" applyFill="1" applyBorder="1"/>
    <xf numFmtId="0" fontId="32" fillId="8" borderId="34" xfId="0" applyFont="1" applyFill="1" applyBorder="1"/>
    <xf numFmtId="0" fontId="32" fillId="8" borderId="42" xfId="0" applyFont="1" applyFill="1" applyBorder="1"/>
    <xf numFmtId="0" fontId="39" fillId="0" borderId="46" xfId="0" applyFont="1" applyBorder="1" applyAlignment="1">
      <alignment horizontal="center" vertical="center"/>
    </xf>
    <xf numFmtId="0" fontId="39" fillId="0" borderId="47" xfId="0" applyFont="1" applyBorder="1" applyAlignment="1">
      <alignment horizontal="center" vertical="center"/>
    </xf>
    <xf numFmtId="0" fontId="34" fillId="0" borderId="47" xfId="0" applyFont="1" applyBorder="1" applyAlignment="1">
      <alignment horizontal="center" vertical="center" wrapText="1"/>
    </xf>
    <xf numFmtId="0" fontId="0" fillId="8" borderId="0" xfId="0" applyFill="1" applyAlignment="1">
      <alignment horizontal="center" vertical="center"/>
    </xf>
    <xf numFmtId="9" fontId="39" fillId="23" borderId="48" xfId="0" applyNumberFormat="1" applyFont="1" applyFill="1" applyBorder="1" applyAlignment="1">
      <alignment horizontal="center" vertical="center" wrapText="1"/>
    </xf>
    <xf numFmtId="9" fontId="32" fillId="8" borderId="58" xfId="2" applyFont="1" applyFill="1" applyBorder="1" applyAlignment="1">
      <alignment horizontal="center" vertical="center"/>
    </xf>
    <xf numFmtId="0" fontId="32" fillId="8" borderId="51" xfId="0" applyFont="1" applyFill="1" applyBorder="1" applyAlignment="1">
      <alignment vertical="top"/>
    </xf>
    <xf numFmtId="0" fontId="32" fillId="8" borderId="57" xfId="0" applyFont="1" applyFill="1" applyBorder="1" applyAlignment="1">
      <alignment vertical="top"/>
    </xf>
    <xf numFmtId="0" fontId="32" fillId="8" borderId="61" xfId="0" applyFont="1" applyFill="1" applyBorder="1" applyAlignment="1">
      <alignment vertical="top"/>
    </xf>
    <xf numFmtId="9" fontId="32" fillId="0" borderId="44" xfId="2" applyFont="1" applyBorder="1" applyAlignment="1">
      <alignment horizontal="center" vertical="center" wrapText="1"/>
    </xf>
    <xf numFmtId="0" fontId="32" fillId="8" borderId="67" xfId="0" applyFont="1" applyFill="1" applyBorder="1" applyAlignment="1">
      <alignment horizontal="center"/>
    </xf>
    <xf numFmtId="9" fontId="32" fillId="8" borderId="67" xfId="2" applyFont="1" applyFill="1" applyBorder="1" applyAlignment="1">
      <alignment horizontal="center" vertical="center"/>
    </xf>
    <xf numFmtId="0" fontId="32" fillId="8" borderId="68" xfId="0" applyFont="1" applyFill="1" applyBorder="1" applyAlignment="1">
      <alignment horizontal="center"/>
    </xf>
    <xf numFmtId="9" fontId="32" fillId="8" borderId="68" xfId="2" applyFont="1" applyFill="1" applyBorder="1" applyAlignment="1">
      <alignment horizontal="center" vertical="center"/>
    </xf>
    <xf numFmtId="0" fontId="32" fillId="0" borderId="68" xfId="0" applyFont="1" applyBorder="1" applyAlignment="1">
      <alignment horizontal="center"/>
    </xf>
    <xf numFmtId="9" fontId="32" fillId="0" borderId="68" xfId="2" applyFont="1" applyBorder="1" applyAlignment="1">
      <alignment horizontal="center" vertical="center"/>
    </xf>
    <xf numFmtId="0" fontId="32" fillId="8" borderId="29" xfId="0" applyFont="1" applyFill="1" applyBorder="1" applyAlignment="1">
      <alignment horizontal="left" vertical="top"/>
    </xf>
    <xf numFmtId="0" fontId="32" fillId="8" borderId="29" xfId="0" applyFont="1" applyFill="1" applyBorder="1" applyAlignment="1">
      <alignment horizontal="left" vertical="top" wrapText="1"/>
    </xf>
    <xf numFmtId="9" fontId="32" fillId="8" borderId="29" xfId="0" applyNumberFormat="1" applyFont="1" applyFill="1" applyBorder="1" applyAlignment="1">
      <alignment horizontal="center"/>
    </xf>
    <xf numFmtId="0" fontId="32" fillId="8" borderId="29" xfId="0" applyFont="1" applyFill="1" applyBorder="1" applyAlignment="1">
      <alignment horizontal="center"/>
    </xf>
    <xf numFmtId="0" fontId="32" fillId="8" borderId="29" xfId="0" applyFont="1" applyFill="1" applyBorder="1" applyAlignment="1">
      <alignment horizontal="left" vertical="center"/>
    </xf>
    <xf numFmtId="9" fontId="32" fillId="8" borderId="29" xfId="2" applyFont="1" applyFill="1" applyBorder="1" applyAlignment="1">
      <alignment horizontal="center" vertical="center"/>
    </xf>
    <xf numFmtId="0" fontId="1" fillId="8" borderId="64" xfId="0" applyFont="1" applyFill="1" applyBorder="1"/>
    <xf numFmtId="0" fontId="32" fillId="8" borderId="0" xfId="0" applyFont="1" applyFill="1" applyAlignment="1">
      <alignment horizontal="center" vertical="center" textRotation="90" wrapText="1"/>
    </xf>
    <xf numFmtId="0" fontId="32" fillId="8" borderId="0" xfId="0" applyFont="1" applyFill="1" applyAlignment="1">
      <alignment horizontal="left" vertical="top"/>
    </xf>
    <xf numFmtId="0" fontId="32" fillId="8" borderId="0" xfId="0" applyFont="1" applyFill="1" applyAlignment="1">
      <alignment horizontal="left" vertical="top" wrapText="1"/>
    </xf>
    <xf numFmtId="9" fontId="32" fillId="8" borderId="0" xfId="0" applyNumberFormat="1" applyFont="1" applyFill="1" applyAlignment="1">
      <alignment horizontal="center"/>
    </xf>
    <xf numFmtId="0" fontId="32" fillId="8" borderId="34" xfId="0" applyFont="1" applyFill="1" applyBorder="1" applyAlignment="1">
      <alignment horizontal="left" vertical="top"/>
    </xf>
    <xf numFmtId="0" fontId="32" fillId="8" borderId="34" xfId="0" applyFont="1" applyFill="1" applyBorder="1" applyAlignment="1">
      <alignment horizontal="left" vertical="top" wrapText="1"/>
    </xf>
    <xf numFmtId="9" fontId="32" fillId="8" borderId="34" xfId="0" applyNumberFormat="1" applyFont="1" applyFill="1" applyBorder="1"/>
    <xf numFmtId="0" fontId="32" fillId="8" borderId="34" xfId="0" applyFont="1" applyFill="1" applyBorder="1" applyAlignment="1">
      <alignment horizontal="center"/>
    </xf>
    <xf numFmtId="9" fontId="32" fillId="8" borderId="34" xfId="0" applyNumberFormat="1" applyFont="1" applyFill="1" applyBorder="1" applyAlignment="1">
      <alignment horizontal="left"/>
    </xf>
    <xf numFmtId="0" fontId="47" fillId="8" borderId="0" xfId="0" applyFont="1" applyFill="1" applyAlignment="1">
      <alignment horizontal="center" vertical="center" textRotation="90" wrapText="1"/>
    </xf>
    <xf numFmtId="9" fontId="32" fillId="8" borderId="0" xfId="0" applyNumberFormat="1" applyFont="1" applyFill="1" applyAlignment="1">
      <alignment horizontal="left"/>
    </xf>
    <xf numFmtId="9" fontId="32" fillId="8" borderId="0" xfId="0" applyNumberFormat="1" applyFont="1" applyFill="1"/>
    <xf numFmtId="0" fontId="32" fillId="0" borderId="58" xfId="0" applyFont="1" applyBorder="1" applyAlignment="1">
      <alignment horizontal="left" vertical="top"/>
    </xf>
    <xf numFmtId="0" fontId="32" fillId="0" borderId="58" xfId="0" applyFont="1" applyBorder="1" applyAlignment="1">
      <alignment horizontal="center"/>
    </xf>
    <xf numFmtId="0" fontId="32" fillId="8" borderId="70" xfId="0" applyFont="1" applyFill="1" applyBorder="1"/>
    <xf numFmtId="0" fontId="32" fillId="0" borderId="71" xfId="0" applyFont="1" applyBorder="1" applyAlignment="1">
      <alignment horizontal="center"/>
    </xf>
    <xf numFmtId="9" fontId="1" fillId="17" borderId="74" xfId="0" applyNumberFormat="1" applyFont="1" applyFill="1" applyBorder="1" applyAlignment="1">
      <alignment horizontal="center"/>
    </xf>
    <xf numFmtId="9" fontId="1" fillId="17" borderId="74" xfId="0" applyNumberFormat="1" applyFont="1" applyFill="1" applyBorder="1" applyAlignment="1">
      <alignment horizontal="center" vertical="center"/>
    </xf>
    <xf numFmtId="0" fontId="32" fillId="8" borderId="75" xfId="0" applyFont="1" applyFill="1" applyBorder="1" applyAlignment="1">
      <alignment horizontal="center" vertical="center" textRotation="90" wrapText="1"/>
    </xf>
    <xf numFmtId="0" fontId="32" fillId="8" borderId="76" xfId="0" applyFont="1" applyFill="1" applyBorder="1" applyAlignment="1">
      <alignment horizontal="center" vertical="center" textRotation="90" wrapText="1"/>
    </xf>
    <xf numFmtId="0" fontId="32" fillId="8" borderId="76" xfId="0" applyFont="1" applyFill="1" applyBorder="1"/>
    <xf numFmtId="0" fontId="32" fillId="8" borderId="76" xfId="0" applyFont="1" applyFill="1" applyBorder="1" applyAlignment="1">
      <alignment horizontal="left" vertical="top"/>
    </xf>
    <xf numFmtId="0" fontId="32" fillId="8" borderId="76" xfId="0" applyFont="1" applyFill="1" applyBorder="1" applyAlignment="1">
      <alignment horizontal="left" vertical="top" wrapText="1"/>
    </xf>
    <xf numFmtId="9" fontId="32" fillId="8" borderId="76" xfId="0" applyNumberFormat="1" applyFont="1" applyFill="1" applyBorder="1" applyAlignment="1">
      <alignment horizontal="center"/>
    </xf>
    <xf numFmtId="0" fontId="32" fillId="8" borderId="76" xfId="0" applyFont="1" applyFill="1" applyBorder="1" applyAlignment="1">
      <alignment horizontal="center"/>
    </xf>
    <xf numFmtId="0" fontId="32" fillId="8" borderId="76" xfId="0" applyFont="1" applyFill="1" applyBorder="1" applyAlignment="1">
      <alignment horizontal="left" vertical="center"/>
    </xf>
    <xf numFmtId="9" fontId="32" fillId="8" borderId="76" xfId="0" applyNumberFormat="1" applyFont="1" applyFill="1" applyBorder="1" applyAlignment="1">
      <alignment horizontal="left"/>
    </xf>
    <xf numFmtId="0" fontId="32" fillId="8" borderId="77" xfId="0" applyFont="1" applyFill="1" applyBorder="1" applyAlignment="1">
      <alignment horizontal="left" vertical="center"/>
    </xf>
    <xf numFmtId="0" fontId="32" fillId="8" borderId="78" xfId="0" applyFont="1" applyFill="1" applyBorder="1"/>
    <xf numFmtId="0" fontId="32" fillId="0" borderId="78" xfId="0" applyFont="1" applyBorder="1" applyAlignment="1">
      <alignment horizontal="center"/>
    </xf>
    <xf numFmtId="0" fontId="1" fillId="8" borderId="86" xfId="0" applyFont="1" applyFill="1" applyBorder="1"/>
    <xf numFmtId="9" fontId="32" fillId="8" borderId="49" xfId="0" applyNumberFormat="1" applyFont="1" applyFill="1" applyBorder="1" applyAlignment="1">
      <alignment horizontal="center"/>
    </xf>
    <xf numFmtId="0" fontId="32" fillId="8" borderId="28" xfId="0" applyFont="1" applyFill="1" applyBorder="1" applyAlignment="1">
      <alignment horizontal="center" textRotation="90" wrapText="1"/>
    </xf>
    <xf numFmtId="0" fontId="47" fillId="8" borderId="42" xfId="0" applyFont="1" applyFill="1" applyBorder="1" applyAlignment="1">
      <alignment horizontal="center" vertical="center" textRotation="90" wrapText="1"/>
    </xf>
    <xf numFmtId="0" fontId="32" fillId="8" borderId="42" xfId="0" applyFont="1" applyFill="1" applyBorder="1" applyAlignment="1">
      <alignment horizontal="left" vertical="top"/>
    </xf>
    <xf numFmtId="0" fontId="32" fillId="8" borderId="42" xfId="0" applyFont="1" applyFill="1" applyBorder="1" applyAlignment="1">
      <alignment horizontal="left" vertical="top" wrapText="1"/>
    </xf>
    <xf numFmtId="9" fontId="46" fillId="8" borderId="42" xfId="0" applyNumberFormat="1" applyFont="1" applyFill="1" applyBorder="1"/>
    <xf numFmtId="0" fontId="32" fillId="8" borderId="42" xfId="0" applyFont="1" applyFill="1" applyBorder="1" applyAlignment="1">
      <alignment horizontal="center"/>
    </xf>
    <xf numFmtId="0" fontId="32" fillId="8" borderId="87" xfId="0" applyFont="1" applyFill="1" applyBorder="1"/>
    <xf numFmtId="0" fontId="32" fillId="0" borderId="88" xfId="0" applyFont="1" applyBorder="1" applyAlignment="1">
      <alignment horizontal="center"/>
    </xf>
    <xf numFmtId="0" fontId="1" fillId="0" borderId="91" xfId="0" applyFont="1" applyBorder="1"/>
    <xf numFmtId="0" fontId="32" fillId="0" borderId="92" xfId="0" applyFont="1" applyBorder="1" applyAlignment="1">
      <alignment horizontal="center"/>
    </xf>
    <xf numFmtId="9" fontId="32" fillId="8" borderId="34" xfId="0" applyNumberFormat="1" applyFont="1" applyFill="1" applyBorder="1" applyAlignment="1">
      <alignment horizontal="center"/>
    </xf>
    <xf numFmtId="0" fontId="47" fillId="8" borderId="34" xfId="0" applyFont="1" applyFill="1" applyBorder="1" applyAlignment="1">
      <alignment horizontal="center" vertical="center" textRotation="90" wrapText="1"/>
    </xf>
    <xf numFmtId="0" fontId="32" fillId="8" borderId="65" xfId="0" applyFont="1" applyFill="1" applyBorder="1" applyAlignment="1">
      <alignment horizontal="center"/>
    </xf>
    <xf numFmtId="0" fontId="32" fillId="8" borderId="47" xfId="0" applyFont="1" applyFill="1" applyBorder="1" applyAlignment="1">
      <alignment horizontal="center"/>
    </xf>
    <xf numFmtId="0" fontId="41" fillId="8" borderId="95" xfId="0" applyFont="1" applyFill="1" applyBorder="1" applyAlignment="1">
      <alignment horizontal="center" vertical="center"/>
    </xf>
    <xf numFmtId="0" fontId="6" fillId="8" borderId="95" xfId="0" applyFont="1" applyFill="1" applyBorder="1" applyAlignment="1">
      <alignment horizontal="center" vertical="center" wrapText="1"/>
    </xf>
    <xf numFmtId="0" fontId="55" fillId="8" borderId="95" xfId="0" applyFont="1" applyFill="1" applyBorder="1" applyAlignment="1">
      <alignment horizontal="center" vertical="center" wrapText="1"/>
    </xf>
    <xf numFmtId="0" fontId="35" fillId="8" borderId="95" xfId="0" applyFont="1" applyFill="1" applyBorder="1" applyAlignment="1">
      <alignment vertical="top"/>
    </xf>
    <xf numFmtId="0" fontId="13" fillId="27" borderId="95" xfId="0" applyFont="1" applyFill="1" applyBorder="1" applyAlignment="1">
      <alignment horizontal="left" vertical="center" wrapText="1"/>
    </xf>
    <xf numFmtId="0" fontId="40" fillId="8" borderId="95" xfId="0" applyFont="1" applyFill="1" applyBorder="1" applyAlignment="1">
      <alignment horizontal="center" vertical="center"/>
    </xf>
    <xf numFmtId="0" fontId="40" fillId="8" borderId="95" xfId="0" applyFont="1" applyFill="1" applyBorder="1" applyAlignment="1">
      <alignment vertical="center" wrapText="1"/>
    </xf>
    <xf numFmtId="0" fontId="40" fillId="8" borderId="95" xfId="0" applyFont="1" applyFill="1" applyBorder="1" applyAlignment="1">
      <alignment vertical="center"/>
    </xf>
    <xf numFmtId="0" fontId="40" fillId="8" borderId="95" xfId="0" applyFont="1" applyFill="1" applyBorder="1" applyAlignment="1">
      <alignment horizontal="center" vertical="center" wrapText="1"/>
    </xf>
    <xf numFmtId="0" fontId="39" fillId="8" borderId="95" xfId="0" applyFont="1" applyFill="1" applyBorder="1" applyAlignment="1">
      <alignment horizontal="center" vertical="center"/>
    </xf>
    <xf numFmtId="0" fontId="40" fillId="8" borderId="95" xfId="0" applyFont="1" applyFill="1" applyBorder="1" applyAlignment="1">
      <alignment vertical="top"/>
    </xf>
    <xf numFmtId="17" fontId="40" fillId="8" borderId="95" xfId="1" applyNumberFormat="1" applyFont="1" applyFill="1" applyBorder="1" applyAlignment="1">
      <alignment horizontal="left" vertical="center"/>
    </xf>
    <xf numFmtId="17" fontId="40" fillId="8" borderId="95" xfId="0" applyNumberFormat="1" applyFont="1" applyFill="1" applyBorder="1" applyAlignment="1">
      <alignment horizontal="left" vertical="center" wrapText="1"/>
    </xf>
    <xf numFmtId="0" fontId="40" fillId="8" borderId="95" xfId="1" applyFont="1" applyFill="1" applyBorder="1" applyAlignment="1">
      <alignment horizontal="left" vertical="center" wrapText="1"/>
    </xf>
    <xf numFmtId="0" fontId="40" fillId="8" borderId="95" xfId="0" applyFont="1" applyFill="1" applyBorder="1" applyAlignment="1">
      <alignment horizontal="center" vertical="top"/>
    </xf>
    <xf numFmtId="17" fontId="13" fillId="15" borderId="95" xfId="0" applyNumberFormat="1" applyFont="1" applyFill="1" applyBorder="1" applyAlignment="1">
      <alignment horizontal="left" vertical="center" wrapText="1"/>
    </xf>
    <xf numFmtId="0" fontId="35" fillId="8" borderId="96" xfId="0" applyFont="1" applyFill="1" applyBorder="1" applyAlignment="1">
      <alignment vertical="top"/>
    </xf>
    <xf numFmtId="0" fontId="13" fillId="27" borderId="96" xfId="0" applyFont="1" applyFill="1" applyBorder="1" applyAlignment="1">
      <alignment horizontal="left" vertical="center" wrapText="1"/>
    </xf>
    <xf numFmtId="0" fontId="39" fillId="8" borderId="96" xfId="0" applyFont="1" applyFill="1" applyBorder="1" applyAlignment="1">
      <alignment vertical="center"/>
    </xf>
    <xf numFmtId="0" fontId="40" fillId="8" borderId="96" xfId="0" applyFont="1" applyFill="1" applyBorder="1" applyAlignment="1">
      <alignment vertical="top"/>
    </xf>
    <xf numFmtId="0" fontId="58" fillId="8" borderId="97" xfId="0" applyFont="1" applyFill="1" applyBorder="1" applyAlignment="1">
      <alignment horizontal="center" vertical="center" wrapText="1"/>
    </xf>
    <xf numFmtId="0" fontId="13" fillId="27" borderId="97" xfId="0" applyFont="1" applyFill="1" applyBorder="1" applyAlignment="1">
      <alignment horizontal="left" vertical="center" wrapText="1"/>
    </xf>
    <xf numFmtId="0" fontId="40" fillId="8" borderId="97" xfId="0" applyFont="1" applyFill="1" applyBorder="1" applyAlignment="1">
      <alignment horizontal="center" vertical="center"/>
    </xf>
    <xf numFmtId="0" fontId="40" fillId="8" borderId="97" xfId="0" applyFont="1" applyFill="1" applyBorder="1" applyAlignment="1">
      <alignment vertical="top" wrapText="1"/>
    </xf>
    <xf numFmtId="0" fontId="35" fillId="8" borderId="98" xfId="0" applyFont="1" applyFill="1" applyBorder="1" applyAlignment="1">
      <alignment vertical="top"/>
    </xf>
    <xf numFmtId="0" fontId="35" fillId="8" borderId="99" xfId="0" applyFont="1" applyFill="1" applyBorder="1" applyAlignment="1">
      <alignment vertical="top"/>
    </xf>
    <xf numFmtId="0" fontId="35" fillId="8" borderId="100" xfId="0" applyFont="1" applyFill="1" applyBorder="1" applyAlignment="1">
      <alignment vertical="top"/>
    </xf>
    <xf numFmtId="17" fontId="13" fillId="15" borderId="101" xfId="0" applyNumberFormat="1" applyFont="1" applyFill="1" applyBorder="1" applyAlignment="1">
      <alignment horizontal="left" vertical="center" wrapText="1"/>
    </xf>
    <xf numFmtId="17" fontId="13" fillId="15" borderId="102" xfId="0" applyNumberFormat="1" applyFont="1" applyFill="1" applyBorder="1" applyAlignment="1">
      <alignment horizontal="left" vertical="center" wrapText="1"/>
    </xf>
    <xf numFmtId="0" fontId="40" fillId="8" borderId="101" xfId="0" applyFont="1" applyFill="1" applyBorder="1" applyAlignment="1">
      <alignment horizontal="center" vertical="center"/>
    </xf>
    <xf numFmtId="0" fontId="40" fillId="8" borderId="102" xfId="0" applyFont="1" applyFill="1" applyBorder="1" applyAlignment="1">
      <alignment horizontal="center" vertical="top"/>
    </xf>
    <xf numFmtId="0" fontId="39" fillId="8" borderId="101" xfId="0" applyFont="1" applyFill="1" applyBorder="1" applyAlignment="1">
      <alignment horizontal="center" vertical="center"/>
    </xf>
    <xf numFmtId="0" fontId="39" fillId="8" borderId="102" xfId="0" applyFont="1" applyFill="1" applyBorder="1" applyAlignment="1">
      <alignment horizontal="center" vertical="center"/>
    </xf>
    <xf numFmtId="0" fontId="6" fillId="8" borderId="99" xfId="0" applyFont="1" applyFill="1" applyBorder="1" applyAlignment="1">
      <alignment vertical="top"/>
    </xf>
    <xf numFmtId="0" fontId="19" fillId="11" borderId="13" xfId="0" applyFont="1" applyFill="1" applyBorder="1" applyAlignment="1">
      <alignment horizontal="left" vertical="center" wrapText="1" indent="1"/>
    </xf>
    <xf numFmtId="0" fontId="4" fillId="11" borderId="1" xfId="1" applyFill="1" applyBorder="1" applyAlignment="1">
      <alignment horizontal="left" vertical="center" wrapText="1"/>
    </xf>
    <xf numFmtId="0" fontId="3" fillId="19" borderId="8" xfId="0" applyFont="1" applyFill="1" applyBorder="1" applyAlignment="1">
      <alignment vertical="top" wrapText="1"/>
    </xf>
    <xf numFmtId="0" fontId="22" fillId="19" borderId="4" xfId="0" applyFont="1" applyFill="1" applyBorder="1" applyAlignment="1">
      <alignment horizontal="left" vertical="center" wrapText="1" indent="1"/>
    </xf>
    <xf numFmtId="0" fontId="3" fillId="19" borderId="0" xfId="0" applyFont="1" applyFill="1" applyAlignment="1">
      <alignment vertical="center" wrapText="1"/>
    </xf>
    <xf numFmtId="0" fontId="4" fillId="19" borderId="1" xfId="1" applyFill="1" applyBorder="1" applyAlignment="1">
      <alignment horizontal="left" vertical="center" wrapText="1"/>
    </xf>
    <xf numFmtId="0" fontId="4" fillId="19" borderId="8" xfId="1" applyFill="1" applyBorder="1" applyAlignment="1">
      <alignment vertical="top" wrapText="1"/>
    </xf>
    <xf numFmtId="0" fontId="4" fillId="19" borderId="4" xfId="1" applyFill="1" applyBorder="1" applyAlignment="1">
      <alignment vertical="center" wrapText="1"/>
    </xf>
    <xf numFmtId="17" fontId="3" fillId="8" borderId="14" xfId="1" applyNumberFormat="1" applyFont="1" applyFill="1" applyBorder="1" applyAlignment="1">
      <alignment horizontal="center" vertical="center"/>
    </xf>
    <xf numFmtId="17" fontId="3" fillId="8" borderId="14" xfId="0" applyNumberFormat="1" applyFont="1" applyFill="1" applyBorder="1" applyAlignment="1">
      <alignment horizontal="center" vertical="center" wrapText="1"/>
    </xf>
    <xf numFmtId="0" fontId="36" fillId="8" borderId="103" xfId="0" applyFont="1" applyFill="1" applyBorder="1" applyAlignment="1">
      <alignment horizontal="center" vertical="center"/>
    </xf>
    <xf numFmtId="0" fontId="3" fillId="8" borderId="14" xfId="0" applyFont="1" applyFill="1" applyBorder="1" applyAlignment="1">
      <alignment horizontal="center" vertical="center" wrapText="1"/>
    </xf>
    <xf numFmtId="0" fontId="12" fillId="10" borderId="6" xfId="0" applyFont="1" applyFill="1" applyBorder="1" applyAlignment="1">
      <alignment horizontal="left" wrapText="1"/>
    </xf>
    <xf numFmtId="0" fontId="65" fillId="6" borderId="14" xfId="0" applyFont="1" applyFill="1" applyBorder="1" applyAlignment="1">
      <alignment horizontal="center" vertical="center" wrapText="1"/>
    </xf>
    <xf numFmtId="0" fontId="65" fillId="6" borderId="14" xfId="0" applyFont="1" applyFill="1" applyBorder="1" applyAlignment="1">
      <alignment vertical="center" wrapText="1"/>
    </xf>
    <xf numFmtId="0" fontId="65" fillId="6" borderId="14" xfId="0" applyFont="1" applyFill="1" applyBorder="1" applyAlignment="1">
      <alignment vertical="center"/>
    </xf>
    <xf numFmtId="0" fontId="65" fillId="6" borderId="14" xfId="0" applyFont="1" applyFill="1" applyBorder="1" applyAlignment="1">
      <alignment horizontal="center" vertical="center"/>
    </xf>
    <xf numFmtId="0" fontId="65" fillId="6" borderId="14" xfId="0" applyFont="1" applyFill="1" applyBorder="1" applyAlignment="1">
      <alignment horizontal="left" vertical="center" wrapText="1"/>
    </xf>
    <xf numFmtId="17" fontId="65" fillId="6" borderId="14" xfId="0" applyNumberFormat="1" applyFont="1" applyFill="1" applyBorder="1" applyAlignment="1">
      <alignment horizontal="left" vertical="center" wrapText="1"/>
    </xf>
    <xf numFmtId="17" fontId="65" fillId="6" borderId="14" xfId="0" applyNumberFormat="1" applyFont="1" applyFill="1" applyBorder="1" applyAlignment="1">
      <alignment horizontal="center" vertical="center" wrapText="1"/>
    </xf>
    <xf numFmtId="17" fontId="65" fillId="6" borderId="14" xfId="1" applyNumberFormat="1" applyFont="1" applyFill="1" applyBorder="1" applyAlignment="1">
      <alignment horizontal="left" vertical="center"/>
    </xf>
    <xf numFmtId="17" fontId="65" fillId="6" borderId="14" xfId="1" applyNumberFormat="1" applyFont="1" applyFill="1" applyBorder="1" applyAlignment="1">
      <alignment horizontal="center" vertical="center"/>
    </xf>
    <xf numFmtId="0" fontId="65" fillId="6" borderId="14" xfId="1" applyFont="1" applyFill="1" applyBorder="1" applyAlignment="1">
      <alignment horizontal="center" vertical="center" wrapText="1"/>
    </xf>
    <xf numFmtId="0" fontId="3" fillId="8" borderId="14" xfId="0" applyFont="1" applyFill="1" applyBorder="1" applyAlignment="1">
      <alignment vertical="center"/>
    </xf>
    <xf numFmtId="0" fontId="40" fillId="8" borderId="14" xfId="0" applyFont="1" applyFill="1" applyBorder="1" applyAlignment="1">
      <alignment horizontal="left" vertical="center" wrapText="1"/>
    </xf>
    <xf numFmtId="17" fontId="3" fillId="8" borderId="14" xfId="0" applyNumberFormat="1" applyFont="1" applyFill="1" applyBorder="1" applyAlignment="1">
      <alignment vertical="center" wrapText="1"/>
    </xf>
    <xf numFmtId="17" fontId="65" fillId="6" borderId="14" xfId="0" applyNumberFormat="1" applyFont="1" applyFill="1" applyBorder="1" applyAlignment="1">
      <alignment vertical="center" wrapText="1"/>
    </xf>
    <xf numFmtId="0" fontId="65" fillId="6" borderId="14" xfId="1" applyFont="1" applyFill="1" applyBorder="1" applyAlignment="1">
      <alignment vertical="center" wrapText="1"/>
    </xf>
    <xf numFmtId="0" fontId="3" fillId="8" borderId="14" xfId="1" applyFont="1" applyFill="1" applyBorder="1" applyAlignment="1">
      <alignment vertical="center" wrapText="1"/>
    </xf>
    <xf numFmtId="17" fontId="40" fillId="8" borderId="14" xfId="0" applyNumberFormat="1" applyFont="1" applyFill="1" applyBorder="1" applyAlignment="1">
      <alignment horizontal="left" vertical="center" wrapText="1"/>
    </xf>
    <xf numFmtId="0" fontId="65" fillId="6" borderId="14" xfId="0" applyFont="1" applyFill="1" applyBorder="1" applyAlignment="1">
      <alignment horizontal="left" vertical="center"/>
    </xf>
    <xf numFmtId="0" fontId="3" fillId="19" borderId="14" xfId="0" applyFont="1" applyFill="1" applyBorder="1" applyAlignment="1">
      <alignment vertical="center"/>
    </xf>
    <xf numFmtId="0" fontId="32" fillId="0" borderId="49" xfId="0" applyFont="1" applyBorder="1" applyAlignment="1">
      <alignment vertical="center"/>
    </xf>
    <xf numFmtId="9" fontId="32" fillId="9" borderId="104" xfId="2" applyFont="1" applyFill="1" applyBorder="1" applyAlignment="1">
      <alignment horizontal="center" vertical="center"/>
    </xf>
    <xf numFmtId="0" fontId="43" fillId="0" borderId="49" xfId="0" applyFont="1" applyBorder="1" applyAlignment="1">
      <alignment horizontal="center" vertical="center"/>
    </xf>
    <xf numFmtId="166" fontId="32" fillId="4" borderId="104" xfId="0" applyNumberFormat="1" applyFont="1" applyFill="1" applyBorder="1" applyAlignment="1">
      <alignment horizontal="center" vertical="center"/>
    </xf>
    <xf numFmtId="167" fontId="47" fillId="3" borderId="104" xfId="0" applyNumberFormat="1" applyFont="1" applyFill="1" applyBorder="1" applyAlignment="1">
      <alignment horizontal="center" vertical="center"/>
    </xf>
    <xf numFmtId="167" fontId="47" fillId="23" borderId="104" xfId="0" applyNumberFormat="1" applyFont="1" applyFill="1" applyBorder="1" applyAlignment="1">
      <alignment horizontal="center" vertical="center"/>
    </xf>
    <xf numFmtId="0" fontId="32" fillId="24" borderId="106" xfId="0" applyFont="1" applyFill="1" applyBorder="1" applyAlignment="1">
      <alignment horizontal="left" vertical="center" wrapText="1"/>
    </xf>
    <xf numFmtId="0" fontId="32" fillId="24" borderId="108" xfId="0" applyFont="1" applyFill="1" applyBorder="1" applyAlignment="1">
      <alignment vertical="center" wrapText="1"/>
    </xf>
    <xf numFmtId="0" fontId="32" fillId="24" borderId="106" xfId="0" applyFont="1" applyFill="1" applyBorder="1" applyAlignment="1">
      <alignment vertical="center"/>
    </xf>
    <xf numFmtId="0" fontId="32" fillId="0" borderId="64" xfId="0" applyFont="1" applyBorder="1" applyAlignment="1">
      <alignment vertical="center"/>
    </xf>
    <xf numFmtId="0" fontId="32" fillId="24" borderId="105" xfId="0" applyFont="1" applyFill="1" applyBorder="1" applyAlignment="1">
      <alignment vertical="center" wrapText="1"/>
    </xf>
    <xf numFmtId="0" fontId="47" fillId="24" borderId="107" xfId="0" applyFont="1" applyFill="1" applyBorder="1" applyAlignment="1">
      <alignment horizontal="left" vertical="center" wrapText="1"/>
    </xf>
    <xf numFmtId="0" fontId="32" fillId="24" borderId="108" xfId="0" applyFont="1" applyFill="1" applyBorder="1" applyAlignment="1">
      <alignment horizontal="left" vertical="center" wrapText="1"/>
    </xf>
    <xf numFmtId="9" fontId="32" fillId="25" borderId="23" xfId="2" applyFont="1" applyFill="1" applyBorder="1" applyAlignment="1">
      <alignment horizontal="center" vertical="center"/>
    </xf>
    <xf numFmtId="0" fontId="21" fillId="8" borderId="109" xfId="0" applyFont="1" applyFill="1" applyBorder="1" applyAlignment="1">
      <alignment vertical="top"/>
    </xf>
    <xf numFmtId="0" fontId="21" fillId="25" borderId="109" xfId="0" applyFont="1" applyFill="1" applyBorder="1" applyAlignment="1">
      <alignment horizontal="center" vertical="top"/>
    </xf>
    <xf numFmtId="0" fontId="41" fillId="8" borderId="109" xfId="0" applyFont="1" applyFill="1" applyBorder="1" applyAlignment="1">
      <alignment horizontal="center" vertical="top"/>
    </xf>
    <xf numFmtId="0" fontId="36" fillId="0" borderId="109" xfId="0" applyFont="1" applyBorder="1" applyAlignment="1">
      <alignment vertical="top" wrapText="1"/>
    </xf>
    <xf numFmtId="0" fontId="61" fillId="31" borderId="109" xfId="0" applyFont="1" applyFill="1" applyBorder="1" applyAlignment="1">
      <alignment horizontal="center" vertical="top" wrapText="1"/>
    </xf>
    <xf numFmtId="0" fontId="59" fillId="27" borderId="109" xfId="0" applyFont="1" applyFill="1" applyBorder="1" applyAlignment="1">
      <alignment horizontal="center" vertical="top" wrapText="1"/>
    </xf>
    <xf numFmtId="0" fontId="59" fillId="29" borderId="109" xfId="0" applyFont="1" applyFill="1" applyBorder="1" applyAlignment="1">
      <alignment horizontal="center" vertical="top" wrapText="1"/>
    </xf>
    <xf numFmtId="0" fontId="61" fillId="22" borderId="109" xfId="0" applyFont="1" applyFill="1" applyBorder="1" applyAlignment="1">
      <alignment horizontal="center" vertical="top" wrapText="1"/>
    </xf>
    <xf numFmtId="0" fontId="60" fillId="30" borderId="109" xfId="0" applyFont="1" applyFill="1" applyBorder="1" applyAlignment="1">
      <alignment horizontal="center" vertical="top" wrapText="1"/>
    </xf>
    <xf numFmtId="0" fontId="1" fillId="8" borderId="109" xfId="0" applyFont="1" applyFill="1" applyBorder="1" applyAlignment="1">
      <alignment vertical="top" wrapText="1"/>
    </xf>
    <xf numFmtId="0" fontId="1" fillId="8" borderId="109" xfId="0" applyFont="1" applyFill="1" applyBorder="1" applyAlignment="1">
      <alignment horizontal="center" vertical="top"/>
    </xf>
    <xf numFmtId="0" fontId="60" fillId="8" borderId="109" xfId="0" applyFont="1" applyFill="1" applyBorder="1" applyAlignment="1">
      <alignment horizontal="center" vertical="top"/>
    </xf>
    <xf numFmtId="0" fontId="1" fillId="8" borderId="109" xfId="0" applyFont="1" applyFill="1" applyBorder="1" applyAlignment="1">
      <alignment horizontal="left" vertical="top"/>
    </xf>
    <xf numFmtId="0" fontId="1" fillId="8" borderId="109" xfId="0" applyFont="1" applyFill="1" applyBorder="1" applyAlignment="1">
      <alignment horizontal="left" vertical="top" wrapText="1"/>
    </xf>
    <xf numFmtId="0" fontId="1" fillId="8" borderId="109" xfId="0" applyFont="1" applyFill="1" applyBorder="1" applyAlignment="1">
      <alignment vertical="top"/>
    </xf>
    <xf numFmtId="17" fontId="1" fillId="8" borderId="109" xfId="1" applyNumberFormat="1" applyFont="1" applyFill="1" applyBorder="1" applyAlignment="1">
      <alignment horizontal="left" vertical="top"/>
    </xf>
    <xf numFmtId="17" fontId="1" fillId="8" borderId="109" xfId="0" applyNumberFormat="1" applyFont="1" applyFill="1" applyBorder="1" applyAlignment="1">
      <alignment horizontal="left" vertical="top" wrapText="1"/>
    </xf>
    <xf numFmtId="0" fontId="1" fillId="8" borderId="109" xfId="1" applyFont="1" applyFill="1" applyBorder="1" applyAlignment="1">
      <alignment horizontal="left" vertical="top" wrapText="1"/>
    </xf>
    <xf numFmtId="0" fontId="1" fillId="8" borderId="109" xfId="1" applyFont="1" applyFill="1" applyBorder="1" applyAlignment="1">
      <alignment horizontal="left" vertical="top"/>
    </xf>
    <xf numFmtId="0" fontId="40" fillId="8" borderId="109" xfId="0" applyFont="1" applyFill="1" applyBorder="1"/>
    <xf numFmtId="0" fontId="40" fillId="8" borderId="109" xfId="0" applyFont="1" applyFill="1" applyBorder="1" applyAlignment="1">
      <alignment vertical="top" wrapText="1"/>
    </xf>
    <xf numFmtId="0" fontId="40" fillId="8" borderId="109" xfId="0" applyFont="1" applyFill="1" applyBorder="1" applyAlignment="1">
      <alignment vertical="center" wrapText="1"/>
    </xf>
    <xf numFmtId="0" fontId="40" fillId="8" borderId="109" xfId="1" applyFont="1" applyFill="1" applyBorder="1" applyAlignment="1">
      <alignment vertical="top" wrapText="1"/>
    </xf>
    <xf numFmtId="0" fontId="3" fillId="8" borderId="109" xfId="0" applyFont="1" applyFill="1" applyBorder="1"/>
    <xf numFmtId="177" fontId="1" fillId="8" borderId="109" xfId="0" applyNumberFormat="1" applyFont="1" applyFill="1" applyBorder="1" applyAlignment="1">
      <alignment horizontal="center" vertical="top"/>
    </xf>
    <xf numFmtId="177" fontId="60" fillId="8" borderId="109" xfId="0" applyNumberFormat="1" applyFont="1" applyFill="1" applyBorder="1" applyAlignment="1">
      <alignment horizontal="center" vertical="top"/>
    </xf>
    <xf numFmtId="0" fontId="3" fillId="9" borderId="109" xfId="0" applyFont="1" applyFill="1" applyBorder="1"/>
    <xf numFmtId="0" fontId="39" fillId="8" borderId="95" xfId="0" applyFont="1" applyFill="1" applyBorder="1" applyAlignment="1">
      <alignment vertical="center"/>
    </xf>
    <xf numFmtId="0" fontId="3" fillId="6" borderId="14" xfId="0" applyFont="1" applyFill="1" applyBorder="1" applyAlignment="1">
      <alignment vertical="center" wrapText="1"/>
    </xf>
    <xf numFmtId="0" fontId="3" fillId="6" borderId="14" xfId="0" applyFont="1" applyFill="1" applyBorder="1" applyAlignment="1">
      <alignment vertical="center"/>
    </xf>
    <xf numFmtId="0" fontId="12" fillId="10" borderId="9" xfId="0" applyFont="1" applyFill="1" applyBorder="1" applyAlignment="1">
      <alignment horizontal="left" wrapText="1"/>
    </xf>
    <xf numFmtId="0" fontId="38" fillId="8" borderId="0" xfId="0" applyFont="1" applyFill="1" applyAlignment="1">
      <alignment horizontal="center" vertical="top"/>
    </xf>
    <xf numFmtId="0" fontId="32" fillId="8" borderId="0" xfId="0" applyFont="1" applyFill="1" applyAlignment="1">
      <alignment vertical="top"/>
    </xf>
    <xf numFmtId="0" fontId="34" fillId="8" borderId="0" xfId="0" applyFont="1" applyFill="1" applyAlignment="1">
      <alignment horizontal="center" vertical="top"/>
    </xf>
    <xf numFmtId="0" fontId="38" fillId="8" borderId="15" xfId="0" applyFont="1" applyFill="1" applyBorder="1" applyAlignment="1">
      <alignment horizontal="center" vertical="top"/>
    </xf>
    <xf numFmtId="0" fontId="32" fillId="8" borderId="14" xfId="0" applyFont="1" applyFill="1" applyBorder="1" applyAlignment="1">
      <alignment vertical="top" wrapText="1"/>
    </xf>
    <xf numFmtId="0" fontId="51" fillId="8" borderId="14" xfId="0" applyFont="1" applyFill="1" applyBorder="1" applyAlignment="1">
      <alignment vertical="top"/>
    </xf>
    <xf numFmtId="0" fontId="53" fillId="8" borderId="14" xfId="0" applyFont="1" applyFill="1" applyBorder="1" applyAlignment="1">
      <alignment vertical="top"/>
    </xf>
    <xf numFmtId="0" fontId="32" fillId="8" borderId="112" xfId="0" applyFont="1" applyFill="1" applyBorder="1" applyAlignment="1">
      <alignment vertical="top" wrapText="1"/>
    </xf>
    <xf numFmtId="0" fontId="52" fillId="8" borderId="0" xfId="0" applyFont="1" applyFill="1" applyAlignment="1">
      <alignment horizontal="center" vertical="top"/>
    </xf>
    <xf numFmtId="0" fontId="48" fillId="8" borderId="0" xfId="0" applyFont="1" applyFill="1" applyAlignment="1">
      <alignment horizontal="center" vertical="top"/>
    </xf>
    <xf numFmtId="0" fontId="53" fillId="8" borderId="0" xfId="0" applyFont="1" applyFill="1" applyAlignment="1">
      <alignment vertical="top"/>
    </xf>
    <xf numFmtId="0" fontId="32" fillId="8" borderId="1" xfId="0" applyFont="1" applyFill="1" applyBorder="1" applyAlignment="1">
      <alignment vertical="top" wrapText="1"/>
    </xf>
    <xf numFmtId="0" fontId="32" fillId="8" borderId="0" xfId="0" applyFont="1" applyFill="1" applyAlignment="1">
      <alignment horizontal="center" vertical="top"/>
    </xf>
    <xf numFmtId="0" fontId="51" fillId="8" borderId="112" xfId="0" applyFont="1" applyFill="1" applyBorder="1" applyAlignment="1">
      <alignment vertical="top"/>
    </xf>
    <xf numFmtId="0" fontId="50" fillId="32" borderId="14" xfId="0" applyFont="1" applyFill="1" applyBorder="1" applyAlignment="1">
      <alignment horizontal="center" vertical="top"/>
    </xf>
    <xf numFmtId="0" fontId="36" fillId="8" borderId="0" xfId="0" applyFont="1" applyFill="1" applyAlignment="1">
      <alignment vertical="top"/>
    </xf>
    <xf numFmtId="0" fontId="50" fillId="8" borderId="0" xfId="0" applyFont="1" applyFill="1" applyAlignment="1">
      <alignment horizontal="center" vertical="top"/>
    </xf>
    <xf numFmtId="0" fontId="44" fillId="8" borderId="0" xfId="0" applyFont="1" applyFill="1" applyAlignment="1">
      <alignment horizontal="center" vertical="top"/>
    </xf>
    <xf numFmtId="0" fontId="51" fillId="8" borderId="0" xfId="0" applyFont="1" applyFill="1" applyAlignment="1">
      <alignment vertical="top"/>
    </xf>
    <xf numFmtId="0" fontId="51" fillId="8" borderId="1" xfId="0" applyFont="1" applyFill="1" applyBorder="1" applyAlignment="1">
      <alignment vertical="top"/>
    </xf>
    <xf numFmtId="0" fontId="50" fillId="32" borderId="112" xfId="0" applyFont="1" applyFill="1" applyBorder="1" applyAlignment="1">
      <alignment horizontal="center" vertical="top"/>
    </xf>
    <xf numFmtId="0" fontId="32" fillId="8" borderId="1" xfId="0" applyFont="1" applyFill="1" applyBorder="1" applyAlignment="1">
      <alignment horizontal="left" vertical="top" wrapText="1"/>
    </xf>
    <xf numFmtId="0" fontId="50" fillId="32" borderId="1" xfId="0" applyFont="1" applyFill="1" applyBorder="1" applyAlignment="1">
      <alignment horizontal="center" vertical="top"/>
    </xf>
    <xf numFmtId="0" fontId="51" fillId="8" borderId="1" xfId="0" applyFont="1" applyFill="1" applyBorder="1" applyAlignment="1">
      <alignment vertical="top" wrapText="1"/>
    </xf>
    <xf numFmtId="0" fontId="32" fillId="8" borderId="0" xfId="0" applyFont="1" applyFill="1" applyAlignment="1">
      <alignment vertical="top" wrapText="1"/>
    </xf>
    <xf numFmtId="0" fontId="51" fillId="8" borderId="0" xfId="0" applyFont="1" applyFill="1" applyAlignment="1">
      <alignment vertical="top" wrapText="1"/>
    </xf>
    <xf numFmtId="0" fontId="47" fillId="8" borderId="1" xfId="0" applyFont="1" applyFill="1" applyBorder="1" applyAlignment="1">
      <alignment horizontal="left" vertical="top" wrapText="1"/>
    </xf>
    <xf numFmtId="0" fontId="51" fillId="8" borderId="1" xfId="0" applyFont="1" applyFill="1" applyBorder="1" applyAlignment="1">
      <alignment horizontal="center" vertical="top"/>
    </xf>
    <xf numFmtId="0" fontId="47" fillId="8" borderId="1" xfId="0" applyFont="1" applyFill="1" applyBorder="1" applyAlignment="1">
      <alignment vertical="top" wrapText="1"/>
    </xf>
    <xf numFmtId="0" fontId="32" fillId="8" borderId="4" xfId="0" applyFont="1" applyFill="1" applyBorder="1" applyAlignment="1">
      <alignment vertical="top" wrapText="1"/>
    </xf>
    <xf numFmtId="0" fontId="36" fillId="8" borderId="114" xfId="0" applyFont="1" applyFill="1" applyBorder="1" applyAlignment="1">
      <alignment vertical="center"/>
    </xf>
    <xf numFmtId="0" fontId="32" fillId="8" borderId="113" xfId="0" applyFont="1" applyFill="1" applyBorder="1" applyAlignment="1">
      <alignment vertical="top" wrapText="1"/>
    </xf>
    <xf numFmtId="0" fontId="36" fillId="8" borderId="114" xfId="0" applyFont="1" applyFill="1" applyBorder="1" applyAlignment="1">
      <alignment vertical="center" wrapText="1"/>
    </xf>
    <xf numFmtId="0" fontId="32" fillId="8" borderId="8" xfId="0" applyFont="1" applyFill="1" applyBorder="1" applyAlignment="1">
      <alignment vertical="top" wrapText="1"/>
    </xf>
    <xf numFmtId="0" fontId="32" fillId="8" borderId="4" xfId="0" applyFont="1" applyFill="1" applyBorder="1" applyAlignment="1">
      <alignment horizontal="left" vertical="top" wrapText="1"/>
    </xf>
    <xf numFmtId="0" fontId="47" fillId="8" borderId="113" xfId="0" applyFont="1" applyFill="1" applyBorder="1" applyAlignment="1">
      <alignment vertical="top" wrapText="1"/>
    </xf>
    <xf numFmtId="0" fontId="55" fillId="8" borderId="2" xfId="0" applyFont="1" applyFill="1" applyBorder="1" applyAlignment="1">
      <alignment horizontal="left" vertical="top" wrapText="1"/>
    </xf>
    <xf numFmtId="0" fontId="41" fillId="8" borderId="0" xfId="0" applyFont="1" applyFill="1" applyAlignment="1">
      <alignment horizontal="center" vertical="top"/>
    </xf>
    <xf numFmtId="0" fontId="67" fillId="8" borderId="0" xfId="0" applyFont="1" applyFill="1" applyAlignment="1">
      <alignment horizontal="center" vertical="top"/>
    </xf>
    <xf numFmtId="0" fontId="3" fillId="8" borderId="0" xfId="0" applyFont="1" applyFill="1" applyAlignment="1">
      <alignment vertical="top"/>
    </xf>
    <xf numFmtId="0" fontId="44" fillId="32" borderId="14" xfId="0" applyFont="1" applyFill="1" applyBorder="1" applyAlignment="1">
      <alignment horizontal="center" vertical="top"/>
    </xf>
    <xf numFmtId="0" fontId="44" fillId="32" borderId="112" xfId="0" applyFont="1" applyFill="1" applyBorder="1" applyAlignment="1">
      <alignment horizontal="center" vertical="top"/>
    </xf>
    <xf numFmtId="0" fontId="44" fillId="32" borderId="1" xfId="0" applyFont="1" applyFill="1" applyBorder="1" applyAlignment="1">
      <alignment horizontal="center" vertical="top"/>
    </xf>
    <xf numFmtId="0" fontId="52" fillId="32" borderId="14" xfId="0" applyFont="1" applyFill="1" applyBorder="1" applyAlignment="1">
      <alignment horizontal="center" vertical="top"/>
    </xf>
    <xf numFmtId="0" fontId="48" fillId="32" borderId="14" xfId="0" applyFont="1" applyFill="1" applyBorder="1" applyAlignment="1">
      <alignment horizontal="center" vertical="top"/>
    </xf>
    <xf numFmtId="0" fontId="4" fillId="33" borderId="1" xfId="1" applyFill="1" applyBorder="1" applyAlignment="1">
      <alignment vertical="center"/>
    </xf>
    <xf numFmtId="0" fontId="3" fillId="0" borderId="0" xfId="0" applyFont="1" applyAlignment="1">
      <alignment vertical="top" wrapText="1"/>
    </xf>
    <xf numFmtId="0" fontId="3" fillId="0" borderId="0" xfId="0" applyFont="1" applyAlignment="1">
      <alignment vertical="center" wrapText="1"/>
    </xf>
    <xf numFmtId="0" fontId="4" fillId="11" borderId="1" xfId="1" applyFill="1" applyBorder="1" applyAlignment="1">
      <alignment vertical="top" wrapText="1"/>
    </xf>
    <xf numFmtId="0" fontId="4" fillId="11" borderId="1" xfId="1" applyFill="1" applyBorder="1" applyAlignment="1">
      <alignment horizontal="left" vertical="center" indent="1"/>
    </xf>
    <xf numFmtId="0" fontId="4" fillId="11" borderId="1" xfId="1" applyFill="1" applyBorder="1"/>
    <xf numFmtId="0" fontId="4" fillId="17" borderId="1" xfId="1" applyFill="1" applyBorder="1" applyAlignment="1">
      <alignment vertical="center" wrapText="1"/>
    </xf>
    <xf numFmtId="0" fontId="12" fillId="10" borderId="6" xfId="0" applyFont="1" applyFill="1" applyBorder="1" applyAlignment="1">
      <alignment vertical="center" wrapText="1"/>
    </xf>
    <xf numFmtId="0" fontId="22" fillId="12" borderId="1" xfId="0" applyFont="1" applyFill="1" applyBorder="1" applyAlignment="1">
      <alignment vertical="top" wrapText="1"/>
    </xf>
    <xf numFmtId="0" fontId="22" fillId="17" borderId="1" xfId="0" applyFont="1" applyFill="1" applyBorder="1" applyAlignment="1">
      <alignment horizontal="left" vertical="top" wrapText="1"/>
    </xf>
    <xf numFmtId="0" fontId="22" fillId="11" borderId="1" xfId="0" applyFont="1" applyFill="1" applyBorder="1" applyAlignment="1">
      <alignment horizontal="left" vertical="top" wrapText="1" indent="1"/>
    </xf>
    <xf numFmtId="0" fontId="4" fillId="11" borderId="115" xfId="1" applyFill="1" applyBorder="1" applyAlignment="1">
      <alignment vertical="center" wrapText="1"/>
    </xf>
    <xf numFmtId="0" fontId="22" fillId="12" borderId="5" xfId="0" applyFont="1" applyFill="1" applyBorder="1" applyAlignment="1">
      <alignment vertical="top" wrapText="1"/>
    </xf>
    <xf numFmtId="0" fontId="22" fillId="12" borderId="1" xfId="0" applyFont="1" applyFill="1" applyBorder="1" applyAlignment="1">
      <alignment vertical="center" wrapText="1"/>
    </xf>
    <xf numFmtId="0" fontId="8" fillId="12" borderId="2" xfId="0" applyFont="1" applyFill="1" applyBorder="1" applyAlignment="1">
      <alignment horizontal="left" vertical="center" wrapText="1"/>
    </xf>
    <xf numFmtId="0" fontId="4" fillId="12" borderId="1" xfId="1" applyFill="1" applyBorder="1" applyAlignment="1">
      <alignment vertical="center" wrapText="1"/>
    </xf>
    <xf numFmtId="0" fontId="16" fillId="12" borderId="1" xfId="0" applyFont="1" applyFill="1" applyBorder="1" applyAlignment="1">
      <alignment vertical="center" wrapText="1"/>
    </xf>
    <xf numFmtId="0" fontId="3" fillId="34" borderId="0" xfId="0" applyFont="1" applyFill="1" applyAlignment="1">
      <alignment vertical="top" wrapText="1"/>
    </xf>
    <xf numFmtId="0" fontId="3" fillId="34" borderId="0" xfId="0" applyFont="1" applyFill="1" applyAlignment="1">
      <alignment vertical="center" wrapText="1"/>
    </xf>
    <xf numFmtId="0" fontId="3" fillId="19" borderId="1" xfId="0" applyFont="1" applyFill="1" applyBorder="1" applyAlignment="1">
      <alignment vertical="top" wrapText="1"/>
    </xf>
    <xf numFmtId="0" fontId="22" fillId="19" borderId="8" xfId="0" applyFont="1" applyFill="1" applyBorder="1" applyAlignment="1">
      <alignment vertical="center" wrapText="1"/>
    </xf>
    <xf numFmtId="0" fontId="3" fillId="19" borderId="4" xfId="0" applyFont="1" applyFill="1" applyBorder="1" applyAlignment="1">
      <alignment vertical="center" wrapText="1"/>
    </xf>
    <xf numFmtId="0" fontId="3" fillId="19" borderId="8" xfId="0" applyFont="1" applyFill="1" applyBorder="1" applyAlignment="1">
      <alignment vertical="center" wrapText="1"/>
    </xf>
    <xf numFmtId="0" fontId="7" fillId="19" borderId="4" xfId="0" applyFont="1" applyFill="1" applyBorder="1" applyAlignment="1">
      <alignment vertical="top" wrapText="1"/>
    </xf>
    <xf numFmtId="2" fontId="65" fillId="6" borderId="14" xfId="0" applyNumberFormat="1" applyFont="1" applyFill="1" applyBorder="1" applyAlignment="1">
      <alignment horizontal="center" vertical="center"/>
    </xf>
    <xf numFmtId="0" fontId="3" fillId="0" borderId="14" xfId="0" applyFont="1" applyBorder="1" applyAlignment="1">
      <alignment vertical="center" wrapText="1"/>
    </xf>
    <xf numFmtId="0" fontId="3" fillId="0" borderId="14" xfId="0" applyFont="1" applyBorder="1" applyAlignment="1">
      <alignment vertical="center"/>
    </xf>
    <xf numFmtId="0" fontId="65" fillId="6" borderId="112" xfId="0" applyFont="1" applyFill="1" applyBorder="1" applyAlignment="1">
      <alignment horizontal="left" vertical="center" wrapText="1"/>
    </xf>
    <xf numFmtId="0" fontId="65" fillId="6" borderId="112" xfId="0" applyFont="1" applyFill="1" applyBorder="1" applyAlignment="1">
      <alignment horizontal="center" vertical="center" wrapText="1"/>
    </xf>
    <xf numFmtId="0" fontId="65" fillId="6" borderId="113" xfId="0" applyFont="1" applyFill="1" applyBorder="1" applyAlignment="1">
      <alignment horizontal="left" vertical="center" wrapText="1"/>
    </xf>
    <xf numFmtId="0" fontId="65" fillId="6" borderId="113" xfId="0" applyFont="1" applyFill="1" applyBorder="1" applyAlignment="1">
      <alignment horizontal="center" vertical="center" wrapText="1"/>
    </xf>
    <xf numFmtId="0" fontId="40" fillId="0" borderId="14" xfId="0" applyFont="1" applyBorder="1" applyAlignment="1">
      <alignment horizontal="left" vertical="center" wrapText="1"/>
    </xf>
    <xf numFmtId="0" fontId="40" fillId="0" borderId="14" xfId="0" applyFont="1" applyBorder="1" applyAlignment="1">
      <alignment horizontal="left" vertical="center"/>
    </xf>
    <xf numFmtId="0" fontId="36" fillId="0" borderId="14" xfId="0" applyFont="1" applyBorder="1" applyAlignment="1">
      <alignment horizontal="center" vertical="center"/>
    </xf>
    <xf numFmtId="0" fontId="0" fillId="0" borderId="0" xfId="0" applyAlignment="1">
      <alignment vertical="center"/>
    </xf>
    <xf numFmtId="0" fontId="71" fillId="10" borderId="1" xfId="1" applyFont="1" applyFill="1" applyBorder="1" applyAlignment="1">
      <alignment horizontal="center" vertical="center"/>
    </xf>
    <xf numFmtId="0" fontId="40" fillId="15" borderId="0" xfId="0" applyFont="1" applyFill="1" applyAlignment="1">
      <alignment horizontal="center" vertical="center"/>
    </xf>
    <xf numFmtId="0" fontId="65" fillId="6" borderId="0" xfId="0" applyFont="1" applyFill="1" applyAlignment="1">
      <alignment horizontal="left" vertical="center" wrapText="1"/>
    </xf>
    <xf numFmtId="0" fontId="73" fillId="15" borderId="14" xfId="0" applyFont="1" applyFill="1" applyBorder="1" applyAlignment="1">
      <alignment horizontal="center" vertical="center" wrapText="1"/>
    </xf>
    <xf numFmtId="0" fontId="21" fillId="15" borderId="1" xfId="0" applyFont="1" applyFill="1" applyBorder="1" applyAlignment="1">
      <alignment vertical="top"/>
    </xf>
    <xf numFmtId="0" fontId="21" fillId="15" borderId="1" xfId="0" applyFont="1" applyFill="1" applyBorder="1" applyAlignment="1">
      <alignment horizontal="center" vertical="top"/>
    </xf>
    <xf numFmtId="0" fontId="21" fillId="15" borderId="8" xfId="0" applyFont="1" applyFill="1" applyBorder="1" applyAlignment="1">
      <alignment horizontal="left" vertical="top"/>
    </xf>
    <xf numFmtId="0" fontId="21" fillId="15" borderId="8" xfId="0" applyFont="1" applyFill="1" applyBorder="1" applyAlignment="1">
      <alignment vertical="top"/>
    </xf>
    <xf numFmtId="0" fontId="47" fillId="8" borderId="14" xfId="0" applyFont="1" applyFill="1" applyBorder="1" applyAlignment="1">
      <alignment vertical="top" wrapText="1"/>
    </xf>
    <xf numFmtId="0" fontId="33" fillId="8" borderId="0" xfId="0" applyFont="1" applyFill="1" applyAlignment="1">
      <alignment vertical="center"/>
    </xf>
    <xf numFmtId="0" fontId="33" fillId="8" borderId="29" xfId="0" applyFont="1" applyFill="1" applyBorder="1" applyAlignment="1">
      <alignment vertical="center"/>
    </xf>
    <xf numFmtId="0" fontId="33" fillId="8" borderId="34" xfId="0" applyFont="1" applyFill="1" applyBorder="1" applyAlignment="1">
      <alignment vertical="center"/>
    </xf>
    <xf numFmtId="0" fontId="33" fillId="8" borderId="16" xfId="0" applyFont="1" applyFill="1" applyBorder="1" applyAlignment="1">
      <alignment vertical="center"/>
    </xf>
    <xf numFmtId="0" fontId="33" fillId="8" borderId="17" xfId="0" applyFont="1" applyFill="1" applyBorder="1" applyAlignment="1">
      <alignment vertical="center"/>
    </xf>
    <xf numFmtId="0" fontId="45" fillId="8" borderId="0" xfId="0" applyFont="1" applyFill="1" applyAlignment="1">
      <alignment horizontal="center" vertical="center"/>
    </xf>
    <xf numFmtId="0" fontId="33" fillId="8" borderId="18" xfId="0" applyFont="1" applyFill="1" applyBorder="1" applyAlignment="1">
      <alignment vertical="center"/>
    </xf>
    <xf numFmtId="0" fontId="33" fillId="8" borderId="0" xfId="0" applyFont="1" applyFill="1" applyAlignment="1">
      <alignment horizontal="center" vertical="center"/>
    </xf>
    <xf numFmtId="0" fontId="33" fillId="8" borderId="49" xfId="0" applyFont="1" applyFill="1" applyBorder="1" applyAlignment="1">
      <alignment vertical="center"/>
    </xf>
    <xf numFmtId="0" fontId="33" fillId="8" borderId="49" xfId="0" applyFont="1" applyFill="1" applyBorder="1" applyAlignment="1">
      <alignment horizontal="center" vertical="center"/>
    </xf>
    <xf numFmtId="0" fontId="33" fillId="8" borderId="0" xfId="0" applyFont="1" applyFill="1" applyAlignment="1">
      <alignment vertical="center" wrapText="1"/>
    </xf>
    <xf numFmtId="0" fontId="33" fillId="8" borderId="29" xfId="0" applyFont="1" applyFill="1" applyBorder="1" applyAlignment="1">
      <alignment horizontal="center" vertical="center"/>
    </xf>
    <xf numFmtId="0" fontId="33" fillId="8" borderId="34" xfId="0" applyFont="1" applyFill="1" applyBorder="1" applyAlignment="1">
      <alignment horizontal="center" vertical="center"/>
    </xf>
    <xf numFmtId="9" fontId="35" fillId="8" borderId="0" xfId="0" applyNumberFormat="1" applyFont="1" applyFill="1" applyAlignment="1">
      <alignment horizontal="center" vertical="center"/>
    </xf>
    <xf numFmtId="0" fontId="33" fillId="8" borderId="38" xfId="0" applyFont="1" applyFill="1" applyBorder="1" applyAlignment="1">
      <alignment vertical="center"/>
    </xf>
    <xf numFmtId="0" fontId="33" fillId="8" borderId="38" xfId="0" applyFont="1" applyFill="1" applyBorder="1" applyAlignment="1">
      <alignment horizontal="center" vertical="center"/>
    </xf>
    <xf numFmtId="0" fontId="74" fillId="8" borderId="0" xfId="0" applyFont="1" applyFill="1" applyAlignment="1">
      <alignment horizontal="left" vertical="center" readingOrder="1"/>
    </xf>
    <xf numFmtId="0" fontId="74" fillId="8" borderId="0" xfId="0" applyFont="1" applyFill="1" applyAlignment="1">
      <alignment horizontal="left" vertical="center" indent="1" readingOrder="1"/>
    </xf>
    <xf numFmtId="0" fontId="74" fillId="8" borderId="0" xfId="0" applyFont="1" applyFill="1" applyAlignment="1">
      <alignment vertical="center"/>
    </xf>
    <xf numFmtId="0" fontId="32" fillId="8" borderId="16" xfId="0" applyFont="1" applyFill="1" applyBorder="1" applyAlignment="1">
      <alignment vertical="center"/>
    </xf>
    <xf numFmtId="0" fontId="32" fillId="8" borderId="37" xfId="0" applyFont="1" applyFill="1" applyBorder="1" applyAlignment="1">
      <alignment horizontal="center" vertical="center" textRotation="90" wrapText="1"/>
    </xf>
    <xf numFmtId="0" fontId="32" fillId="8" borderId="38" xfId="0" applyFont="1" applyFill="1" applyBorder="1" applyAlignment="1">
      <alignment horizontal="center" vertical="center" textRotation="90" wrapText="1"/>
    </xf>
    <xf numFmtId="0" fontId="75" fillId="8" borderId="16" xfId="0" applyFont="1" applyFill="1" applyBorder="1" applyAlignment="1">
      <alignment vertical="center"/>
    </xf>
    <xf numFmtId="0" fontId="75" fillId="8" borderId="0" xfId="0" applyFont="1" applyFill="1" applyAlignment="1">
      <alignment vertical="center"/>
    </xf>
    <xf numFmtId="0" fontId="76" fillId="8" borderId="0" xfId="0" applyFont="1" applyFill="1" applyAlignment="1">
      <alignment vertical="center"/>
    </xf>
    <xf numFmtId="0" fontId="75" fillId="8" borderId="49" xfId="0" applyFont="1" applyFill="1" applyBorder="1" applyAlignment="1">
      <alignment vertical="center"/>
    </xf>
    <xf numFmtId="0" fontId="75" fillId="8" borderId="29" xfId="0" applyFont="1" applyFill="1" applyBorder="1" applyAlignment="1">
      <alignment vertical="center"/>
    </xf>
    <xf numFmtId="0" fontId="75" fillId="8" borderId="34" xfId="0" applyFont="1" applyFill="1" applyBorder="1" applyAlignment="1">
      <alignment vertical="center"/>
    </xf>
    <xf numFmtId="0" fontId="75" fillId="8" borderId="38" xfId="0" applyFont="1" applyFill="1" applyBorder="1" applyAlignment="1">
      <alignment vertical="center"/>
    </xf>
    <xf numFmtId="0" fontId="34" fillId="8" borderId="17" xfId="0" applyFont="1" applyFill="1" applyBorder="1" applyAlignment="1">
      <alignment horizontal="center" vertical="center" wrapText="1"/>
    </xf>
    <xf numFmtId="0" fontId="34" fillId="8" borderId="18" xfId="0" applyFont="1" applyFill="1" applyBorder="1" applyAlignment="1">
      <alignment vertical="center" wrapText="1"/>
    </xf>
    <xf numFmtId="0" fontId="65" fillId="8" borderId="0" xfId="0" applyFont="1" applyFill="1" applyAlignment="1">
      <alignment horizontal="center" vertical="center"/>
    </xf>
    <xf numFmtId="0" fontId="77" fillId="8" borderId="0" xfId="0" applyFont="1" applyFill="1" applyAlignment="1">
      <alignment horizontal="center" vertical="center" wrapText="1"/>
    </xf>
    <xf numFmtId="165" fontId="35" fillId="8" borderId="49" xfId="0" applyNumberFormat="1" applyFont="1" applyFill="1" applyBorder="1" applyAlignment="1">
      <alignment horizontal="center" vertical="center"/>
    </xf>
    <xf numFmtId="0" fontId="78" fillId="8" borderId="0" xfId="0" applyFont="1" applyFill="1" applyAlignment="1">
      <alignment horizontal="center" vertical="center" wrapText="1"/>
    </xf>
    <xf numFmtId="17" fontId="40" fillId="0" borderId="14" xfId="0" applyNumberFormat="1" applyFont="1" applyBorder="1" applyAlignment="1">
      <alignment horizontal="left" vertical="center" wrapText="1"/>
    </xf>
    <xf numFmtId="0" fontId="79" fillId="0" borderId="14" xfId="0" applyFont="1" applyBorder="1" applyAlignment="1">
      <alignment horizontal="left" vertical="center" wrapText="1"/>
    </xf>
    <xf numFmtId="0" fontId="79" fillId="8" borderId="14" xfId="0" applyFont="1" applyFill="1" applyBorder="1" applyAlignment="1">
      <alignment horizontal="left" vertical="center" wrapText="1"/>
    </xf>
    <xf numFmtId="0" fontId="65" fillId="0" borderId="14" xfId="0" applyFont="1" applyBorder="1" applyAlignment="1">
      <alignment vertical="center" wrapText="1"/>
    </xf>
    <xf numFmtId="0" fontId="65" fillId="0" borderId="14" xfId="0" applyFont="1" applyBorder="1" applyAlignment="1">
      <alignment vertical="center"/>
    </xf>
    <xf numFmtId="0" fontId="3" fillId="0" borderId="14" xfId="0" applyFont="1" applyBorder="1" applyAlignment="1">
      <alignment horizontal="center" vertical="center" wrapText="1"/>
    </xf>
    <xf numFmtId="0" fontId="80" fillId="0" borderId="0" xfId="0" applyFont="1"/>
    <xf numFmtId="0" fontId="22" fillId="0" borderId="1" xfId="0" applyFont="1" applyBorder="1" applyAlignment="1">
      <alignment vertical="top" wrapText="1"/>
    </xf>
    <xf numFmtId="0" fontId="3" fillId="0" borderId="1" xfId="0" applyFont="1" applyBorder="1" applyAlignment="1">
      <alignment vertical="top" wrapText="1"/>
    </xf>
    <xf numFmtId="0" fontId="3" fillId="0" borderId="8" xfId="0" applyFont="1" applyBorder="1" applyAlignment="1">
      <alignment horizontal="left" vertical="top" wrapText="1"/>
    </xf>
    <xf numFmtId="0" fontId="3" fillId="0" borderId="8" xfId="0" applyFont="1" applyBorder="1" applyAlignment="1">
      <alignment vertical="top" wrapText="1"/>
    </xf>
    <xf numFmtId="0" fontId="81" fillId="0" borderId="1" xfId="0" applyFont="1" applyBorder="1" applyAlignment="1">
      <alignment vertical="top" wrapText="1"/>
    </xf>
    <xf numFmtId="0" fontId="22" fillId="0" borderId="8" xfId="0" applyFont="1" applyBorder="1" applyAlignment="1">
      <alignment horizontal="left" vertical="top" wrapText="1"/>
    </xf>
    <xf numFmtId="0" fontId="3" fillId="0" borderId="1" xfId="0" applyFont="1" applyBorder="1" applyAlignment="1">
      <alignment vertical="center" wrapText="1"/>
    </xf>
    <xf numFmtId="0" fontId="82" fillId="0" borderId="4" xfId="1" applyFont="1" applyFill="1" applyBorder="1" applyAlignment="1">
      <alignment vertical="top" wrapText="1"/>
    </xf>
    <xf numFmtId="0" fontId="32" fillId="8" borderId="117" xfId="0" applyFont="1" applyFill="1" applyBorder="1" applyAlignment="1">
      <alignment vertical="top" wrapText="1"/>
    </xf>
    <xf numFmtId="0" fontId="22" fillId="0" borderId="8" xfId="0" applyFont="1" applyBorder="1" applyAlignment="1">
      <alignment vertical="top" wrapText="1"/>
    </xf>
    <xf numFmtId="0" fontId="32" fillId="0" borderId="44" xfId="0" applyFont="1" applyBorder="1" applyAlignment="1">
      <alignment horizontal="left" vertical="center" wrapText="1"/>
    </xf>
    <xf numFmtId="0" fontId="32" fillId="0" borderId="45" xfId="0" applyFont="1" applyBorder="1" applyAlignment="1">
      <alignment horizontal="left" vertical="center" wrapText="1"/>
    </xf>
    <xf numFmtId="0" fontId="48" fillId="0" borderId="44" xfId="0" applyFont="1" applyBorder="1" applyAlignment="1">
      <alignment horizontal="left" vertical="center" wrapText="1"/>
    </xf>
    <xf numFmtId="0" fontId="48" fillId="0" borderId="45" xfId="0" applyFont="1" applyBorder="1" applyAlignment="1">
      <alignment horizontal="left" vertical="center" wrapText="1"/>
    </xf>
    <xf numFmtId="0" fontId="32" fillId="0" borderId="62" xfId="0" applyFont="1" applyBorder="1" applyAlignment="1">
      <alignment horizontal="left" vertical="top"/>
    </xf>
    <xf numFmtId="0" fontId="32" fillId="0" borderId="61" xfId="0" applyFont="1" applyBorder="1" applyAlignment="1">
      <alignment horizontal="left" vertical="top"/>
    </xf>
    <xf numFmtId="0" fontId="32" fillId="0" borderId="62" xfId="0" applyFont="1" applyBorder="1" applyAlignment="1">
      <alignment horizontal="center" vertical="center" wrapText="1"/>
    </xf>
    <xf numFmtId="0" fontId="32" fillId="0" borderId="61" xfId="0" applyFont="1" applyBorder="1" applyAlignment="1">
      <alignment horizontal="center" vertical="center" wrapText="1"/>
    </xf>
    <xf numFmtId="0" fontId="37" fillId="8" borderId="0" xfId="0" applyFont="1" applyFill="1" applyAlignment="1">
      <alignment horizontal="center" vertical="center"/>
    </xf>
    <xf numFmtId="0" fontId="32" fillId="0" borderId="43" xfId="0" applyFont="1" applyBorder="1" applyAlignment="1">
      <alignment horizontal="center"/>
    </xf>
    <xf numFmtId="0" fontId="32" fillId="0" borderId="44" xfId="0" applyFont="1" applyBorder="1" applyAlignment="1">
      <alignment horizontal="center"/>
    </xf>
    <xf numFmtId="0" fontId="32" fillId="0" borderId="45" xfId="0" applyFont="1" applyBorder="1" applyAlignment="1">
      <alignment horizontal="center"/>
    </xf>
    <xf numFmtId="0" fontId="39" fillId="0" borderId="47" xfId="0" applyFont="1" applyBorder="1" applyAlignment="1">
      <alignment horizontal="center" vertical="center"/>
    </xf>
    <xf numFmtId="0" fontId="34" fillId="8" borderId="22" xfId="0" applyFont="1" applyFill="1" applyBorder="1" applyAlignment="1">
      <alignment horizontal="center" vertical="center" textRotation="90" wrapText="1"/>
    </xf>
    <xf numFmtId="0" fontId="34" fillId="8" borderId="25" xfId="0" applyFont="1" applyFill="1" applyBorder="1" applyAlignment="1">
      <alignment horizontal="center" vertical="center" textRotation="90" wrapText="1"/>
    </xf>
    <xf numFmtId="9" fontId="56" fillId="7" borderId="49" xfId="0" applyNumberFormat="1" applyFont="1" applyFill="1" applyBorder="1" applyAlignment="1">
      <alignment horizontal="center" vertical="center" textRotation="90" wrapText="1"/>
    </xf>
    <xf numFmtId="9" fontId="56" fillId="7" borderId="0" xfId="0" applyNumberFormat="1" applyFont="1" applyFill="1" applyAlignment="1">
      <alignment horizontal="center" vertical="center" textRotation="90" wrapText="1"/>
    </xf>
    <xf numFmtId="0" fontId="32" fillId="0" borderId="51" xfId="0" applyFont="1" applyBorder="1" applyAlignment="1">
      <alignment horizontal="left" vertical="center" wrapText="1"/>
    </xf>
    <xf numFmtId="0" fontId="32" fillId="0" borderId="57" xfId="0" applyFont="1" applyBorder="1" applyAlignment="1">
      <alignment horizontal="left" vertical="center" wrapText="1"/>
    </xf>
    <xf numFmtId="0" fontId="32" fillId="0" borderId="61" xfId="0" applyFont="1" applyBorder="1" applyAlignment="1">
      <alignment horizontal="left" vertical="center" wrapText="1"/>
    </xf>
    <xf numFmtId="9" fontId="32" fillId="0" borderId="50" xfId="2" applyFont="1" applyFill="1" applyBorder="1" applyAlignment="1">
      <alignment horizontal="center" vertical="center"/>
    </xf>
    <xf numFmtId="9" fontId="32" fillId="0" borderId="56" xfId="2" applyFont="1" applyFill="1" applyBorder="1" applyAlignment="1">
      <alignment horizontal="center" vertical="center"/>
    </xf>
    <xf numFmtId="9" fontId="32" fillId="0" borderId="60" xfId="2" applyFont="1" applyFill="1" applyBorder="1" applyAlignment="1">
      <alignment horizontal="center" vertical="center"/>
    </xf>
    <xf numFmtId="0" fontId="32" fillId="0" borderId="53" xfId="0" applyFont="1" applyBorder="1" applyAlignment="1">
      <alignment horizontal="left" vertical="center" wrapText="1"/>
    </xf>
    <xf numFmtId="0" fontId="32" fillId="0" borderId="54" xfId="0" applyFont="1" applyBorder="1" applyAlignment="1">
      <alignment horizontal="left" vertical="center" wrapText="1"/>
    </xf>
    <xf numFmtId="9" fontId="32" fillId="0" borderId="51" xfId="2" applyFont="1" applyFill="1" applyBorder="1" applyAlignment="1">
      <alignment horizontal="center" vertical="center"/>
    </xf>
    <xf numFmtId="9" fontId="32" fillId="0" borderId="57" xfId="2" applyFont="1" applyFill="1" applyBorder="1" applyAlignment="1">
      <alignment horizontal="center" vertical="center"/>
    </xf>
    <xf numFmtId="9" fontId="32" fillId="0" borderId="61" xfId="2" applyFont="1" applyFill="1" applyBorder="1" applyAlignment="1">
      <alignment horizontal="center" vertical="center"/>
    </xf>
    <xf numFmtId="9" fontId="39" fillId="23" borderId="0" xfId="0" applyNumberFormat="1" applyFont="1" applyFill="1" applyAlignment="1">
      <alignment horizontal="center" vertical="center" wrapText="1"/>
    </xf>
    <xf numFmtId="0" fontId="57" fillId="0" borderId="30" xfId="0" applyFont="1" applyBorder="1" applyAlignment="1">
      <alignment horizontal="center" vertical="center" textRotation="90" wrapText="1"/>
    </xf>
    <xf numFmtId="0" fontId="47" fillId="0" borderId="31" xfId="0" applyFont="1" applyBorder="1" applyAlignment="1">
      <alignment horizontal="center" vertical="center" textRotation="90" wrapText="1"/>
    </xf>
    <xf numFmtId="0" fontId="47" fillId="0" borderId="33" xfId="0" applyFont="1" applyBorder="1" applyAlignment="1">
      <alignment horizontal="center" vertical="center" textRotation="90" wrapText="1"/>
    </xf>
    <xf numFmtId="9" fontId="56" fillId="4" borderId="78" xfId="0" applyNumberFormat="1" applyFont="1" applyFill="1" applyBorder="1" applyAlignment="1">
      <alignment horizontal="center" vertical="center" textRotation="90" wrapText="1"/>
    </xf>
    <xf numFmtId="9" fontId="56" fillId="4" borderId="0" xfId="0" applyNumberFormat="1" applyFont="1" applyFill="1" applyAlignment="1">
      <alignment horizontal="center" vertical="center" textRotation="90" wrapText="1"/>
    </xf>
    <xf numFmtId="9" fontId="56" fillId="4" borderId="34" xfId="0" applyNumberFormat="1" applyFont="1" applyFill="1" applyBorder="1" applyAlignment="1">
      <alignment horizontal="center" vertical="center" textRotation="90" wrapText="1"/>
    </xf>
    <xf numFmtId="0" fontId="32" fillId="0" borderId="79" xfId="0" applyFont="1" applyBorder="1" applyAlignment="1">
      <alignment horizontal="left" vertical="top"/>
    </xf>
    <xf numFmtId="0" fontId="32" fillId="0" borderId="57" xfId="0" applyFont="1" applyBorder="1" applyAlignment="1">
      <alignment horizontal="left" vertical="top"/>
    </xf>
    <xf numFmtId="0" fontId="32" fillId="0" borderId="80" xfId="0" applyFont="1" applyBorder="1" applyAlignment="1">
      <alignment horizontal="left" vertical="top" wrapText="1"/>
    </xf>
    <xf numFmtId="0" fontId="32" fillId="0" borderId="56" xfId="0" applyFont="1" applyBorder="1" applyAlignment="1">
      <alignment horizontal="left" vertical="top" wrapText="1"/>
    </xf>
    <xf numFmtId="0" fontId="32" fillId="0" borderId="60" xfId="0" applyFont="1" applyBorder="1" applyAlignment="1">
      <alignment horizontal="left" vertical="top" wrapText="1"/>
    </xf>
    <xf numFmtId="9" fontId="32" fillId="8" borderId="80" xfId="2" applyFont="1" applyFill="1" applyBorder="1" applyAlignment="1">
      <alignment horizontal="center" vertical="center"/>
    </xf>
    <xf numFmtId="9" fontId="32" fillId="8" borderId="60" xfId="2" applyFont="1" applyFill="1" applyBorder="1" applyAlignment="1">
      <alignment horizontal="center" vertical="center"/>
    </xf>
    <xf numFmtId="9" fontId="32" fillId="0" borderId="79" xfId="2" applyFont="1" applyFill="1" applyBorder="1" applyAlignment="1">
      <alignment horizontal="center" vertical="center"/>
    </xf>
    <xf numFmtId="0" fontId="32" fillId="0" borderId="80" xfId="0" applyFont="1" applyBorder="1" applyAlignment="1">
      <alignment horizontal="left" vertical="center"/>
    </xf>
    <xf numFmtId="0" fontId="32" fillId="0" borderId="78" xfId="0" applyFont="1" applyBorder="1" applyAlignment="1">
      <alignment horizontal="left" vertical="center"/>
    </xf>
    <xf numFmtId="0" fontId="32" fillId="0" borderId="81" xfId="0" applyFont="1" applyBorder="1" applyAlignment="1">
      <alignment horizontal="left" vertical="center"/>
    </xf>
    <xf numFmtId="0" fontId="32" fillId="0" borderId="60" xfId="0" applyFont="1" applyBorder="1" applyAlignment="1">
      <alignment horizontal="left" vertical="center"/>
    </xf>
    <xf numFmtId="0" fontId="32" fillId="0" borderId="65" xfId="0" applyFont="1" applyBorder="1" applyAlignment="1">
      <alignment horizontal="left" vertical="center"/>
    </xf>
    <xf numFmtId="0" fontId="32" fillId="0" borderId="66" xfId="0" applyFont="1" applyBorder="1" applyAlignment="1">
      <alignment horizontal="left" vertical="center"/>
    </xf>
    <xf numFmtId="9" fontId="1" fillId="17" borderId="84" xfId="0" applyNumberFormat="1" applyFont="1" applyFill="1" applyBorder="1" applyAlignment="1">
      <alignment horizontal="center"/>
    </xf>
    <xf numFmtId="9" fontId="1" fillId="17" borderId="85" xfId="0" applyNumberFormat="1" applyFont="1" applyFill="1" applyBorder="1" applyAlignment="1">
      <alignment horizontal="center"/>
    </xf>
    <xf numFmtId="9" fontId="32" fillId="0" borderId="46" xfId="2" applyFont="1" applyFill="1" applyBorder="1" applyAlignment="1">
      <alignment horizontal="center" vertical="center"/>
    </xf>
    <xf numFmtId="9" fontId="32" fillId="0" borderId="62" xfId="2" applyFont="1" applyFill="1" applyBorder="1" applyAlignment="1">
      <alignment horizontal="center" vertical="center"/>
    </xf>
    <xf numFmtId="0" fontId="32" fillId="0" borderId="46" xfId="0" applyFont="1" applyBorder="1" applyAlignment="1">
      <alignment horizontal="left" vertical="center"/>
    </xf>
    <xf numFmtId="0" fontId="32" fillId="0" borderId="47" xfId="0" applyFont="1" applyBorder="1" applyAlignment="1">
      <alignment horizontal="left" vertical="center"/>
    </xf>
    <xf numFmtId="0" fontId="32" fillId="0" borderId="48" xfId="0" applyFont="1" applyBorder="1" applyAlignment="1">
      <alignment horizontal="left" vertical="center"/>
    </xf>
    <xf numFmtId="9" fontId="32" fillId="0" borderId="48" xfId="2" applyFont="1" applyFill="1" applyBorder="1" applyAlignment="1">
      <alignment horizontal="center" vertical="center"/>
    </xf>
    <xf numFmtId="9" fontId="32" fillId="0" borderId="66" xfId="2" applyFont="1" applyFill="1" applyBorder="1" applyAlignment="1">
      <alignment horizontal="center" vertical="center"/>
    </xf>
    <xf numFmtId="9" fontId="1" fillId="17" borderId="83" xfId="0" applyNumberFormat="1" applyFont="1" applyFill="1" applyBorder="1" applyAlignment="1">
      <alignment horizontal="center"/>
    </xf>
    <xf numFmtId="9" fontId="32" fillId="7" borderId="81" xfId="2" applyFont="1" applyFill="1" applyBorder="1" applyAlignment="1">
      <alignment horizontal="center" vertical="center"/>
    </xf>
    <xf numFmtId="9" fontId="32" fillId="7" borderId="66" xfId="2" applyFont="1" applyFill="1" applyBorder="1" applyAlignment="1">
      <alignment horizontal="center" vertical="center"/>
    </xf>
    <xf numFmtId="9" fontId="1" fillId="17" borderId="82" xfId="0" applyNumberFormat="1" applyFont="1" applyFill="1" applyBorder="1" applyAlignment="1">
      <alignment horizontal="center"/>
    </xf>
    <xf numFmtId="9" fontId="32" fillId="3" borderId="48" xfId="2" applyFont="1" applyFill="1" applyBorder="1" applyAlignment="1">
      <alignment horizontal="center" vertical="center"/>
    </xf>
    <xf numFmtId="9" fontId="32" fillId="3" borderId="66" xfId="2" applyFont="1" applyFill="1" applyBorder="1" applyAlignment="1">
      <alignment horizontal="center" vertical="center"/>
    </xf>
    <xf numFmtId="0" fontId="57" fillId="0" borderId="69" xfId="0" applyFont="1" applyBorder="1" applyAlignment="1">
      <alignment horizontal="center" vertical="center" textRotation="90" wrapText="1"/>
    </xf>
    <xf numFmtId="0" fontId="47" fillId="0" borderId="73" xfId="0" applyFont="1" applyBorder="1" applyAlignment="1">
      <alignment horizontal="center" vertical="center" textRotation="90" wrapText="1"/>
    </xf>
    <xf numFmtId="9" fontId="56" fillId="7" borderId="70" xfId="0" applyNumberFormat="1" applyFont="1" applyFill="1" applyBorder="1" applyAlignment="1">
      <alignment horizontal="center" vertical="center" textRotation="90" wrapText="1"/>
    </xf>
    <xf numFmtId="0" fontId="32" fillId="0" borderId="71" xfId="0" applyFont="1" applyBorder="1" applyAlignment="1">
      <alignment horizontal="left" vertical="top"/>
    </xf>
    <xf numFmtId="0" fontId="32" fillId="0" borderId="58" xfId="0" applyFont="1" applyBorder="1" applyAlignment="1">
      <alignment horizontal="left" vertical="top"/>
    </xf>
    <xf numFmtId="0" fontId="32" fillId="0" borderId="71" xfId="0" applyFont="1" applyBorder="1" applyAlignment="1">
      <alignment horizontal="left" vertical="top" wrapText="1"/>
    </xf>
    <xf numFmtId="0" fontId="32" fillId="0" borderId="58" xfId="0" applyFont="1" applyBorder="1" applyAlignment="1">
      <alignment horizontal="left" vertical="top" wrapText="1"/>
    </xf>
    <xf numFmtId="9" fontId="32" fillId="0" borderId="71" xfId="2" applyFont="1" applyBorder="1" applyAlignment="1">
      <alignment horizontal="center" vertical="center"/>
    </xf>
    <xf numFmtId="9" fontId="32" fillId="0" borderId="58" xfId="2" applyFont="1" applyBorder="1" applyAlignment="1">
      <alignment horizontal="center" vertical="center"/>
    </xf>
    <xf numFmtId="0" fontId="32" fillId="0" borderId="71" xfId="0" applyFont="1" applyBorder="1" applyAlignment="1">
      <alignment horizontal="left" vertical="center"/>
    </xf>
    <xf numFmtId="0" fontId="32" fillId="0" borderId="58" xfId="0" applyFont="1" applyBorder="1" applyAlignment="1">
      <alignment horizontal="left" vertical="center"/>
    </xf>
    <xf numFmtId="9" fontId="32" fillId="0" borderId="92" xfId="2" applyFont="1" applyBorder="1" applyAlignment="1">
      <alignment horizontal="center" vertical="center"/>
    </xf>
    <xf numFmtId="9" fontId="32" fillId="7" borderId="71" xfId="2" applyFont="1" applyFill="1" applyBorder="1" applyAlignment="1">
      <alignment horizontal="center" vertical="center"/>
    </xf>
    <xf numFmtId="9" fontId="32" fillId="7" borderId="58" xfId="2" applyFont="1" applyFill="1" applyBorder="1" applyAlignment="1">
      <alignment horizontal="center" vertical="center"/>
    </xf>
    <xf numFmtId="9" fontId="1" fillId="17" borderId="72" xfId="0" applyNumberFormat="1" applyFont="1" applyFill="1" applyBorder="1" applyAlignment="1">
      <alignment horizontal="center"/>
    </xf>
    <xf numFmtId="9" fontId="1" fillId="17" borderId="74" xfId="0" applyNumberFormat="1" applyFont="1" applyFill="1" applyBorder="1" applyAlignment="1">
      <alignment horizontal="center"/>
    </xf>
    <xf numFmtId="0" fontId="32" fillId="8" borderId="58" xfId="0" applyFont="1" applyFill="1" applyBorder="1" applyAlignment="1">
      <alignment horizontal="left" vertical="center"/>
    </xf>
    <xf numFmtId="0" fontId="32" fillId="8" borderId="58" xfId="0" applyFont="1" applyFill="1" applyBorder="1" applyAlignment="1">
      <alignment horizontal="left" vertical="center" wrapText="1"/>
    </xf>
    <xf numFmtId="9" fontId="1" fillId="17" borderId="94" xfId="0" applyNumberFormat="1" applyFont="1" applyFill="1" applyBorder="1" applyAlignment="1">
      <alignment horizontal="center"/>
    </xf>
    <xf numFmtId="0" fontId="32" fillId="0" borderId="92" xfId="0" applyFont="1" applyBorder="1" applyAlignment="1">
      <alignment horizontal="left" vertical="center"/>
    </xf>
    <xf numFmtId="9" fontId="32" fillId="3" borderId="92" xfId="2" applyFont="1" applyFill="1" applyBorder="1" applyAlignment="1">
      <alignment horizontal="center" vertical="center"/>
    </xf>
    <xf numFmtId="9" fontId="32" fillId="3" borderId="58" xfId="2" applyFont="1" applyFill="1" applyBorder="1" applyAlignment="1">
      <alignment horizontal="center" vertical="center"/>
    </xf>
    <xf numFmtId="9" fontId="1" fillId="17" borderId="93" xfId="0" applyNumberFormat="1" applyFont="1" applyFill="1" applyBorder="1" applyAlignment="1">
      <alignment horizontal="center"/>
    </xf>
    <xf numFmtId="0" fontId="32" fillId="0" borderId="88" xfId="0" applyFont="1" applyBorder="1" applyAlignment="1">
      <alignment horizontal="left" vertical="center" wrapText="1"/>
    </xf>
    <xf numFmtId="0" fontId="32" fillId="0" borderId="58" xfId="0" applyFont="1" applyBorder="1" applyAlignment="1">
      <alignment horizontal="left" vertical="center" wrapText="1"/>
    </xf>
    <xf numFmtId="9" fontId="32" fillId="0" borderId="88" xfId="2" applyFont="1" applyBorder="1" applyAlignment="1">
      <alignment horizontal="center" vertical="center"/>
    </xf>
    <xf numFmtId="9" fontId="32" fillId="9" borderId="88" xfId="2" applyFont="1" applyFill="1" applyBorder="1" applyAlignment="1">
      <alignment horizontal="center" vertical="center"/>
    </xf>
    <xf numFmtId="9" fontId="32" fillId="9" borderId="58" xfId="2" applyFont="1" applyFill="1" applyBorder="1" applyAlignment="1">
      <alignment horizontal="center" vertical="center"/>
    </xf>
    <xf numFmtId="9" fontId="32" fillId="28" borderId="89" xfId="2" applyFont="1" applyFill="1" applyBorder="1" applyAlignment="1">
      <alignment horizontal="center" vertical="center"/>
    </xf>
    <xf numFmtId="9" fontId="32" fillId="28" borderId="90" xfId="2" applyFont="1" applyFill="1" applyBorder="1" applyAlignment="1">
      <alignment horizontal="center" vertical="center"/>
    </xf>
    <xf numFmtId="0" fontId="32" fillId="8" borderId="0" xfId="0" applyFont="1" applyFill="1" applyAlignment="1">
      <alignment horizontal="left" vertical="center" wrapText="1"/>
    </xf>
    <xf numFmtId="0" fontId="47" fillId="0" borderId="39" xfId="0" applyFont="1" applyBorder="1" applyAlignment="1">
      <alignment horizontal="center" vertical="center" textRotation="90" wrapText="1"/>
    </xf>
    <xf numFmtId="0" fontId="47" fillId="0" borderId="40" xfId="0" applyFont="1" applyBorder="1" applyAlignment="1">
      <alignment horizontal="center" vertical="center" textRotation="90" wrapText="1"/>
    </xf>
    <xf numFmtId="0" fontId="47" fillId="0" borderId="41" xfId="0" applyFont="1" applyBorder="1" applyAlignment="1">
      <alignment horizontal="center" vertical="center" textRotation="90" wrapText="1"/>
    </xf>
    <xf numFmtId="9" fontId="56" fillId="7" borderId="87" xfId="0" applyNumberFormat="1" applyFont="1" applyFill="1" applyBorder="1" applyAlignment="1">
      <alignment horizontal="center" vertical="center" textRotation="90" wrapText="1"/>
    </xf>
    <xf numFmtId="0" fontId="32" fillId="0" borderId="88" xfId="0" applyFont="1" applyBorder="1" applyAlignment="1">
      <alignment horizontal="left" vertical="top"/>
    </xf>
    <xf numFmtId="0" fontId="32" fillId="0" borderId="88" xfId="0" applyFont="1" applyBorder="1" applyAlignment="1">
      <alignment horizontal="left" vertical="top" wrapText="1"/>
    </xf>
    <xf numFmtId="0" fontId="47" fillId="0" borderId="30" xfId="0" applyFont="1" applyBorder="1" applyAlignment="1">
      <alignment horizontal="center" vertical="center" textRotation="90" wrapText="1"/>
    </xf>
    <xf numFmtId="9" fontId="56" fillId="7" borderId="78" xfId="0" applyNumberFormat="1" applyFont="1" applyFill="1" applyBorder="1" applyAlignment="1">
      <alignment horizontal="center" vertical="center" textRotation="90" wrapText="1"/>
    </xf>
    <xf numFmtId="0" fontId="32" fillId="0" borderId="92" xfId="0" applyFont="1" applyBorder="1" applyAlignment="1">
      <alignment horizontal="left" vertical="top"/>
    </xf>
    <xf numFmtId="0" fontId="32" fillId="0" borderId="92" xfId="0" applyFont="1" applyBorder="1" applyAlignment="1">
      <alignment horizontal="left" vertical="top" wrapText="1"/>
    </xf>
    <xf numFmtId="9" fontId="1" fillId="17" borderId="90" xfId="0" applyNumberFormat="1" applyFont="1" applyFill="1" applyBorder="1" applyAlignment="1">
      <alignment horizontal="center"/>
    </xf>
    <xf numFmtId="9" fontId="32" fillId="28" borderId="58" xfId="2" applyFont="1" applyFill="1" applyBorder="1" applyAlignment="1">
      <alignment horizontal="center" vertical="center"/>
    </xf>
    <xf numFmtId="0" fontId="34" fillId="8" borderId="28" xfId="0" applyFont="1" applyFill="1" applyBorder="1" applyAlignment="1">
      <alignment horizontal="center" vertical="center" textRotation="90" wrapText="1"/>
    </xf>
    <xf numFmtId="165" fontId="35" fillId="8" borderId="49" xfId="0" applyNumberFormat="1" applyFont="1" applyFill="1" applyBorder="1" applyAlignment="1">
      <alignment horizontal="center" vertical="center"/>
    </xf>
    <xf numFmtId="9" fontId="35" fillId="8" borderId="0" xfId="0" applyNumberFormat="1" applyFont="1" applyFill="1" applyAlignment="1">
      <alignment horizontal="center" vertical="center"/>
    </xf>
    <xf numFmtId="0" fontId="32" fillId="8" borderId="30" xfId="0" applyFont="1" applyFill="1" applyBorder="1" applyAlignment="1">
      <alignment horizontal="center" vertical="center" textRotation="90" wrapText="1"/>
    </xf>
    <xf numFmtId="0" fontId="32" fillId="8" borderId="31" xfId="0" applyFont="1" applyFill="1" applyBorder="1" applyAlignment="1">
      <alignment horizontal="center" vertical="center" textRotation="90" wrapText="1"/>
    </xf>
    <xf numFmtId="0" fontId="32" fillId="8" borderId="33" xfId="0" applyFont="1" applyFill="1" applyBorder="1" applyAlignment="1">
      <alignment horizontal="center" vertical="center" textRotation="90" wrapText="1"/>
    </xf>
    <xf numFmtId="0" fontId="78" fillId="35" borderId="18" xfId="0" applyFont="1" applyFill="1" applyBorder="1" applyAlignment="1">
      <alignment horizontal="center" vertical="center" wrapText="1"/>
    </xf>
    <xf numFmtId="0" fontId="78" fillId="35" borderId="17" xfId="0" applyFont="1" applyFill="1" applyBorder="1" applyAlignment="1">
      <alignment horizontal="center" vertical="center" wrapText="1"/>
    </xf>
    <xf numFmtId="0" fontId="32" fillId="24" borderId="27" xfId="0" applyFont="1" applyFill="1" applyBorder="1" applyAlignment="1">
      <alignment horizontal="left" vertical="center" wrapText="1"/>
    </xf>
    <xf numFmtId="0" fontId="47" fillId="17" borderId="24" xfId="0" applyFont="1" applyFill="1" applyBorder="1" applyAlignment="1">
      <alignment horizontal="left" vertical="center" wrapText="1"/>
    </xf>
    <xf numFmtId="0" fontId="47" fillId="17" borderId="27" xfId="0" applyFont="1" applyFill="1" applyBorder="1" applyAlignment="1">
      <alignment horizontal="left" vertical="center" wrapText="1"/>
    </xf>
    <xf numFmtId="0" fontId="32" fillId="17" borderId="27" xfId="0" applyFont="1" applyFill="1" applyBorder="1" applyAlignment="1">
      <alignment horizontal="left" vertical="center" wrapText="1"/>
    </xf>
    <xf numFmtId="0" fontId="65" fillId="0" borderId="0" xfId="0" applyFont="1" applyAlignment="1">
      <alignment horizontal="center" vertical="center"/>
    </xf>
    <xf numFmtId="17" fontId="45" fillId="9" borderId="18" xfId="0" applyNumberFormat="1" applyFont="1" applyFill="1" applyBorder="1" applyAlignment="1">
      <alignment horizontal="left" vertical="center" wrapText="1"/>
    </xf>
    <xf numFmtId="17" fontId="45" fillId="9" borderId="17" xfId="0" applyNumberFormat="1" applyFont="1" applyFill="1" applyBorder="1" applyAlignment="1">
      <alignment horizontal="left" vertical="center" wrapText="1"/>
    </xf>
    <xf numFmtId="0" fontId="37" fillId="0" borderId="0" xfId="0" applyFont="1" applyAlignment="1">
      <alignment horizontal="center" vertical="center"/>
    </xf>
    <xf numFmtId="0" fontId="78" fillId="35" borderId="0" xfId="0" applyFont="1" applyFill="1" applyAlignment="1">
      <alignment horizontal="center" vertical="center" wrapText="1"/>
    </xf>
    <xf numFmtId="17" fontId="45" fillId="9" borderId="0" xfId="0" applyNumberFormat="1" applyFont="1" applyFill="1" applyAlignment="1">
      <alignment horizontal="center" vertical="center" wrapText="1"/>
    </xf>
    <xf numFmtId="17" fontId="45" fillId="9" borderId="20" xfId="0" applyNumberFormat="1" applyFont="1" applyFill="1" applyBorder="1" applyAlignment="1">
      <alignment horizontal="center" vertical="center" wrapText="1"/>
    </xf>
    <xf numFmtId="17" fontId="45" fillId="9" borderId="21" xfId="0" applyNumberFormat="1" applyFont="1" applyFill="1" applyBorder="1" applyAlignment="1">
      <alignment horizontal="center" vertical="center" wrapText="1"/>
    </xf>
    <xf numFmtId="17" fontId="45" fillId="9" borderId="17" xfId="0" applyNumberFormat="1" applyFont="1" applyFill="1" applyBorder="1" applyAlignment="1">
      <alignment horizontal="center" vertical="center" wrapText="1"/>
    </xf>
    <xf numFmtId="0" fontId="78" fillId="35" borderId="19" xfId="0" applyFont="1" applyFill="1" applyBorder="1" applyAlignment="1">
      <alignment horizontal="center" vertical="center" wrapText="1"/>
    </xf>
    <xf numFmtId="0" fontId="33" fillId="8" borderId="0" xfId="0" applyFont="1" applyFill="1" applyAlignment="1">
      <alignment horizontal="left" vertical="center"/>
    </xf>
    <xf numFmtId="0" fontId="66" fillId="0" borderId="0" xfId="0" applyFont="1" applyAlignment="1">
      <alignment horizontal="center" vertical="center"/>
    </xf>
    <xf numFmtId="0" fontId="47" fillId="24" borderId="0" xfId="0" applyFont="1" applyFill="1" applyAlignment="1">
      <alignment horizontal="left" vertical="center" wrapText="1"/>
    </xf>
    <xf numFmtId="0" fontId="33" fillId="8" borderId="0" xfId="0" applyFont="1" applyFill="1" applyAlignment="1">
      <alignment horizontal="left" vertical="center" wrapText="1"/>
    </xf>
    <xf numFmtId="0" fontId="5" fillId="8" borderId="0" xfId="0" applyFont="1" applyFill="1" applyAlignment="1">
      <alignment horizontal="left" vertical="center" wrapText="1"/>
    </xf>
    <xf numFmtId="164" fontId="36" fillId="0" borderId="0" xfId="0" quotePrefix="1" applyNumberFormat="1" applyFont="1" applyAlignment="1">
      <alignment horizontal="center" vertical="center"/>
    </xf>
    <xf numFmtId="0" fontId="33" fillId="8" borderId="0" xfId="0" applyFont="1" applyFill="1" applyAlignment="1">
      <alignment horizontal="center" vertical="center"/>
    </xf>
    <xf numFmtId="0" fontId="47" fillId="24" borderId="27" xfId="0" applyFont="1" applyFill="1" applyBorder="1" applyAlignment="1">
      <alignment horizontal="left" vertical="center" wrapText="1"/>
    </xf>
    <xf numFmtId="0" fontId="47" fillId="24" borderId="32" xfId="0" applyFont="1" applyFill="1" applyBorder="1" applyAlignment="1">
      <alignment horizontal="left" vertical="center" wrapText="1"/>
    </xf>
    <xf numFmtId="0" fontId="32" fillId="8" borderId="35" xfId="0" applyFont="1" applyFill="1" applyBorder="1" applyAlignment="1">
      <alignment horizontal="center" vertical="center" textRotation="90" wrapText="1"/>
    </xf>
    <xf numFmtId="0" fontId="32" fillId="8" borderId="36" xfId="0" applyFont="1" applyFill="1" applyBorder="1" applyAlignment="1">
      <alignment horizontal="center" vertical="center" textRotation="90" wrapText="1"/>
    </xf>
    <xf numFmtId="0" fontId="1" fillId="8" borderId="109" xfId="0" applyFont="1" applyFill="1" applyBorder="1" applyAlignment="1">
      <alignment horizontal="center" vertical="center" wrapText="1"/>
    </xf>
    <xf numFmtId="0" fontId="21" fillId="25" borderId="109" xfId="0" applyFont="1" applyFill="1" applyBorder="1" applyAlignment="1">
      <alignment horizontal="center" vertical="top"/>
    </xf>
    <xf numFmtId="0" fontId="49" fillId="0" borderId="116" xfId="0" applyFont="1" applyBorder="1" applyAlignment="1">
      <alignment horizontal="center" vertical="center"/>
    </xf>
    <xf numFmtId="0" fontId="49" fillId="19" borderId="103" xfId="0" applyFont="1" applyFill="1" applyBorder="1" applyAlignment="1">
      <alignment horizontal="center" vertical="center"/>
    </xf>
    <xf numFmtId="0" fontId="49" fillId="19" borderId="111" xfId="0" applyFont="1" applyFill="1" applyBorder="1" applyAlignment="1">
      <alignment horizontal="center" vertical="center"/>
    </xf>
    <xf numFmtId="0" fontId="49" fillId="19" borderId="110" xfId="0" applyFont="1" applyFill="1" applyBorder="1" applyAlignment="1">
      <alignment horizontal="center" vertical="center"/>
    </xf>
    <xf numFmtId="0" fontId="21" fillId="15" borderId="1" xfId="0" applyFont="1" applyFill="1" applyBorder="1" applyAlignment="1">
      <alignment horizontal="left" vertical="top"/>
    </xf>
    <xf numFmtId="0" fontId="72" fillId="8" borderId="13" xfId="0" applyFont="1" applyFill="1" applyBorder="1" applyAlignment="1">
      <alignment horizontal="center" vertical="top" wrapText="1"/>
    </xf>
    <xf numFmtId="0" fontId="72" fillId="8" borderId="2" xfId="0" applyFont="1" applyFill="1" applyBorder="1" applyAlignment="1">
      <alignment horizontal="center" vertical="top" wrapText="1"/>
    </xf>
    <xf numFmtId="0" fontId="72" fillId="8" borderId="26" xfId="0" applyFont="1" applyFill="1" applyBorder="1" applyAlignment="1">
      <alignment horizontal="center" vertical="top" wrapText="1"/>
    </xf>
    <xf numFmtId="0" fontId="50" fillId="32" borderId="8" xfId="0" applyFont="1" applyFill="1" applyBorder="1" applyAlignment="1">
      <alignment horizontal="center" vertical="top"/>
    </xf>
    <xf numFmtId="0" fontId="50" fillId="32" borderId="4" xfId="0" applyFont="1" applyFill="1" applyBorder="1" applyAlignment="1">
      <alignment horizontal="center" vertical="top"/>
    </xf>
    <xf numFmtId="0" fontId="44" fillId="32" borderId="8" xfId="0" applyFont="1" applyFill="1" applyBorder="1" applyAlignment="1">
      <alignment horizontal="center" vertical="top"/>
    </xf>
    <xf numFmtId="0" fontId="44" fillId="32" borderId="4" xfId="0" applyFont="1" applyFill="1" applyBorder="1" applyAlignment="1">
      <alignment horizontal="center" vertical="top"/>
    </xf>
    <xf numFmtId="0" fontId="51" fillId="8" borderId="8" xfId="0" applyFont="1" applyFill="1" applyBorder="1" applyAlignment="1">
      <alignment horizontal="center" vertical="top"/>
    </xf>
    <xf numFmtId="0" fontId="51" fillId="8" borderId="4" xfId="0" applyFont="1" applyFill="1" applyBorder="1" applyAlignment="1">
      <alignment horizontal="center" vertical="top"/>
    </xf>
    <xf numFmtId="0" fontId="12" fillId="10" borderId="5" xfId="0" applyFont="1" applyFill="1" applyBorder="1" applyAlignment="1">
      <alignment vertical="center" wrapText="1"/>
    </xf>
    <xf numFmtId="0" fontId="12" fillId="10" borderId="6" xfId="0" applyFont="1" applyFill="1" applyBorder="1" applyAlignment="1">
      <alignment vertical="center" wrapText="1"/>
    </xf>
    <xf numFmtId="0" fontId="12" fillId="10" borderId="7" xfId="0" applyFont="1" applyFill="1" applyBorder="1" applyAlignment="1">
      <alignment vertical="center" wrapText="1"/>
    </xf>
    <xf numFmtId="0" fontId="13" fillId="10" borderId="5" xfId="0" applyFont="1" applyFill="1" applyBorder="1" applyAlignment="1">
      <alignment vertical="center" wrapText="1"/>
    </xf>
    <xf numFmtId="0" fontId="13" fillId="10" borderId="6" xfId="0" applyFont="1" applyFill="1" applyBorder="1" applyAlignment="1">
      <alignment vertical="center" wrapText="1"/>
    </xf>
    <xf numFmtId="0" fontId="13" fillId="10" borderId="7" xfId="0" applyFont="1" applyFill="1" applyBorder="1" applyAlignment="1">
      <alignment vertical="center" wrapText="1"/>
    </xf>
    <xf numFmtId="0" fontId="12" fillId="10" borderId="5" xfId="0" applyFont="1" applyFill="1" applyBorder="1" applyAlignment="1">
      <alignment horizontal="left" wrapText="1"/>
    </xf>
    <xf numFmtId="0" fontId="12" fillId="10" borderId="6" xfId="0" applyFont="1" applyFill="1" applyBorder="1" applyAlignment="1">
      <alignment horizontal="left" wrapText="1"/>
    </xf>
    <xf numFmtId="0" fontId="14" fillId="15" borderId="2" xfId="0" applyFont="1" applyFill="1" applyBorder="1" applyAlignment="1">
      <alignment vertical="top"/>
    </xf>
    <xf numFmtId="0" fontId="2" fillId="15" borderId="2" xfId="0" applyFont="1" applyFill="1" applyBorder="1" applyAlignment="1">
      <alignment vertical="top"/>
    </xf>
    <xf numFmtId="0" fontId="13" fillId="10" borderId="5" xfId="0" applyFont="1" applyFill="1" applyBorder="1" applyAlignment="1">
      <alignment horizontal="left" vertical="top" wrapText="1"/>
    </xf>
    <xf numFmtId="0" fontId="10" fillId="10" borderId="6" xfId="0" applyFont="1" applyFill="1" applyBorder="1" applyAlignment="1">
      <alignment horizontal="left" vertical="top" wrapText="1"/>
    </xf>
    <xf numFmtId="0" fontId="10" fillId="10" borderId="7" xfId="0" applyFont="1" applyFill="1" applyBorder="1" applyAlignment="1">
      <alignment horizontal="left" vertical="top" wrapText="1"/>
    </xf>
    <xf numFmtId="0" fontId="21" fillId="33" borderId="5" xfId="0" applyFont="1" applyFill="1" applyBorder="1" applyAlignment="1">
      <alignment horizontal="left" vertical="center" wrapText="1"/>
    </xf>
    <xf numFmtId="0" fontId="21" fillId="33" borderId="6" xfId="0" applyFont="1" applyFill="1" applyBorder="1" applyAlignment="1">
      <alignment horizontal="left" vertical="center" wrapText="1"/>
    </xf>
    <xf numFmtId="0" fontId="21" fillId="33" borderId="7" xfId="0" applyFont="1" applyFill="1" applyBorder="1" applyAlignment="1">
      <alignment horizontal="left" vertical="center" wrapText="1"/>
    </xf>
    <xf numFmtId="0" fontId="13" fillId="10" borderId="5" xfId="0" applyFont="1" applyFill="1" applyBorder="1" applyAlignment="1">
      <alignment horizontal="left" vertical="center" wrapText="1"/>
    </xf>
    <xf numFmtId="0" fontId="13" fillId="10" borderId="6" xfId="0" applyFont="1" applyFill="1" applyBorder="1" applyAlignment="1">
      <alignment horizontal="left" vertical="center"/>
    </xf>
    <xf numFmtId="0" fontId="13" fillId="10" borderId="7" xfId="0" applyFont="1" applyFill="1" applyBorder="1" applyAlignment="1">
      <alignment horizontal="left" vertical="center"/>
    </xf>
    <xf numFmtId="0" fontId="13" fillId="10" borderId="5" xfId="0" applyFont="1" applyFill="1" applyBorder="1" applyAlignment="1">
      <alignment horizontal="left" wrapText="1"/>
    </xf>
    <xf numFmtId="0" fontId="13" fillId="10" borderId="6" xfId="0" applyFont="1" applyFill="1" applyBorder="1" applyAlignment="1">
      <alignment horizontal="left" wrapText="1"/>
    </xf>
    <xf numFmtId="0" fontId="69" fillId="10" borderId="5" xfId="0" applyFont="1" applyFill="1" applyBorder="1" applyAlignment="1">
      <alignment horizontal="left" vertical="center" wrapText="1"/>
    </xf>
    <xf numFmtId="0" fontId="11" fillId="10" borderId="6" xfId="0" applyFont="1" applyFill="1" applyBorder="1" applyAlignment="1">
      <alignment horizontal="left" vertical="center" wrapText="1"/>
    </xf>
    <xf numFmtId="0" fontId="24" fillId="10" borderId="6" xfId="0" applyFont="1" applyFill="1" applyBorder="1" applyAlignment="1">
      <alignment horizontal="left" vertical="top" wrapText="1"/>
    </xf>
    <xf numFmtId="0" fontId="13" fillId="10" borderId="9" xfId="0" applyFont="1" applyFill="1" applyBorder="1" applyAlignment="1">
      <alignment horizontal="left" vertical="top" wrapText="1"/>
    </xf>
    <xf numFmtId="0" fontId="4" fillId="11" borderId="8" xfId="1" applyFill="1" applyBorder="1" applyAlignment="1">
      <alignment horizontal="left" vertical="top" wrapText="1"/>
    </xf>
    <xf numFmtId="0" fontId="4" fillId="11" borderId="4" xfId="1" applyFill="1" applyBorder="1" applyAlignment="1">
      <alignment horizontal="left" vertical="top" wrapText="1"/>
    </xf>
    <xf numFmtId="0" fontId="12" fillId="10" borderId="13" xfId="0" applyFont="1" applyFill="1" applyBorder="1" applyAlignment="1">
      <alignment horizontal="left" wrapText="1"/>
    </xf>
    <xf numFmtId="0" fontId="21" fillId="34" borderId="5" xfId="0" applyFont="1" applyFill="1" applyBorder="1" applyAlignment="1">
      <alignment horizontal="left" vertical="center" wrapText="1"/>
    </xf>
    <xf numFmtId="0" fontId="21" fillId="34" borderId="6" xfId="0" applyFont="1" applyFill="1" applyBorder="1" applyAlignment="1">
      <alignment horizontal="left" vertical="center" wrapText="1"/>
    </xf>
    <xf numFmtId="0" fontId="21" fillId="34" borderId="7" xfId="0" applyFont="1" applyFill="1" applyBorder="1" applyAlignment="1">
      <alignment horizontal="left" vertical="center" wrapText="1"/>
    </xf>
    <xf numFmtId="0" fontId="13" fillId="10" borderId="12" xfId="0" applyFont="1" applyFill="1" applyBorder="1" applyAlignment="1">
      <alignment horizontal="left" wrapText="1"/>
    </xf>
    <xf numFmtId="0" fontId="13" fillId="10" borderId="9" xfId="0" applyFont="1" applyFill="1" applyBorder="1" applyAlignment="1">
      <alignment horizontal="left" wrapText="1"/>
    </xf>
    <xf numFmtId="0" fontId="12" fillId="10" borderId="9" xfId="0" applyFont="1" applyFill="1" applyBorder="1" applyAlignment="1">
      <alignment horizontal="left" wrapText="1"/>
    </xf>
    <xf numFmtId="0" fontId="21" fillId="10" borderId="5" xfId="0" applyFont="1" applyFill="1" applyBorder="1" applyAlignment="1">
      <alignment vertical="top" wrapText="1"/>
    </xf>
    <xf numFmtId="0" fontId="21" fillId="10" borderId="6" xfId="0" applyFont="1" applyFill="1" applyBorder="1" applyAlignment="1">
      <alignment vertical="top"/>
    </xf>
    <xf numFmtId="0" fontId="13" fillId="15" borderId="2" xfId="0" applyFont="1" applyFill="1" applyBorder="1" applyAlignment="1">
      <alignment horizontal="left" vertical="top" wrapText="1"/>
    </xf>
    <xf numFmtId="0" fontId="3" fillId="0" borderId="8"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13" fillId="10" borderId="6" xfId="0" applyFont="1" applyFill="1" applyBorder="1" applyAlignment="1">
      <alignment horizontal="left" vertical="center" wrapText="1"/>
    </xf>
    <xf numFmtId="0" fontId="13" fillId="10" borderId="7" xfId="0" applyFont="1" applyFill="1" applyBorder="1" applyAlignment="1">
      <alignment horizontal="left" vertical="center" wrapText="1"/>
    </xf>
  </cellXfs>
  <cellStyles count="3">
    <cellStyle name="Hyperlink" xfId="1" builtinId="8"/>
    <cellStyle name="Normal" xfId="0" builtinId="0"/>
    <cellStyle name="Percent" xfId="2" builtinId="5"/>
  </cellStyles>
  <dxfs count="738">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00B050"/>
        </patternFill>
      </fill>
    </dxf>
    <dxf>
      <fill>
        <patternFill>
          <bgColor rgb="FFFFC000"/>
        </patternFill>
      </fill>
    </dxf>
    <dxf>
      <fill>
        <patternFill>
          <bgColor rgb="FFFFFF00"/>
        </patternFill>
      </fill>
    </dxf>
    <dxf>
      <fill>
        <patternFill>
          <bgColor rgb="FFFF4F4F"/>
        </patternFill>
      </fill>
    </dxf>
    <dxf>
      <fill>
        <patternFill>
          <bgColor theme="0"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ont>
        <color rgb="FFFF0000"/>
      </font>
    </dxf>
    <dxf>
      <font>
        <color rgb="FF92D050"/>
      </font>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92D050"/>
        </patternFill>
      </fill>
    </dxf>
    <dxf>
      <fill>
        <patternFill>
          <bgColor rgb="FFFF0000"/>
        </patternFill>
      </fill>
    </dxf>
    <dxf>
      <font>
        <color rgb="FF92D050"/>
      </font>
    </dxf>
    <dxf>
      <font>
        <color rgb="FFFF0000"/>
      </font>
    </dxf>
    <dxf>
      <font>
        <color rgb="FFFF0000"/>
      </font>
    </dxf>
    <dxf>
      <font>
        <color rgb="FF92D050"/>
      </font>
    </dxf>
    <dxf>
      <fill>
        <patternFill>
          <bgColor theme="0" tint="-0.34998626667073579"/>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ont>
        <color rgb="FFFF0000"/>
      </font>
    </dxf>
    <dxf>
      <font>
        <color rgb="FF92D050"/>
      </font>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C000"/>
        </patternFill>
      </fill>
    </dxf>
    <dxf>
      <fill>
        <patternFill>
          <bgColor rgb="FFFF0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FF0000"/>
        </patternFill>
      </fill>
    </dxf>
    <dxf>
      <fill>
        <patternFill>
          <bgColor rgb="FFFFC000"/>
        </patternFill>
      </fill>
    </dxf>
    <dxf>
      <fill>
        <patternFill>
          <bgColor rgb="FF92D050"/>
        </patternFill>
      </fill>
    </dxf>
    <dxf>
      <fill>
        <patternFill>
          <bgColor theme="0" tint="-0.34998626667073579"/>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FF7575"/>
      <color rgb="FF430AB6"/>
      <color rgb="FF0F49DB"/>
      <color rgb="FFD6E8FE"/>
      <color rgb="FF366092"/>
      <color rgb="FF41B6E6"/>
      <color rgb="FFE7FA74"/>
      <color rgb="FFFFFF5B"/>
      <color rgb="FFFFFFA3"/>
      <color rgb="FFFF4F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8" Type="http://schemas.openxmlformats.org/officeDocument/2006/relationships/hyperlink" Target="https://www.google.com/url?sa=t&amp;rct=j&amp;q=&amp;esrc=s&amp;source=web&amp;cd=&amp;cad=rja&amp;uact=8&amp;ved=2ahUKEwjLgvvvuq_4AhVJh1wKHY-_CcQQFnoECCAQAQ&amp;url=https%3A%2F%2Fwww.england.nhs.uk%2Fwp-content%2Fuploads%2F2019%2F08%2Fquick-guide-improving-access-to-utc-using-dos.pdf&amp;usg=AOvVaw0clFjQaQO8UGRIJm60hc9l" TargetMode="External"/><Relationship Id="rId3" Type="http://schemas.openxmlformats.org/officeDocument/2006/relationships/hyperlink" Target="https://www.england.nhs.uk/virtual-wards/" TargetMode="External"/><Relationship Id="rId7" Type="http://schemas.openxmlformats.org/officeDocument/2006/relationships/hyperlink" Target="https://www.google.com/url?sa=t&amp;rct=j&amp;q=&amp;esrc=s&amp;source=web&amp;cd=&amp;ved=2ahUKEwjLgvvvuq_4AhVJh1wKHY-_CcQQFnoECAMQAQ&amp;url=https%3A%2F%2Fwww.networks.nhs.uk%2Fnhs-networks%2Fintegrated-urgent-care-delivery%2Fdocuments%2Fdirectory-of-services-dos-profiling-principles&amp;usg=AOvVaw1UGxsnL4khJgsKZtF86skj" TargetMode="External"/><Relationship Id="rId2" Type="http://schemas.openxmlformats.org/officeDocument/2006/relationships/hyperlink" Target="https://www.england.nhs.uk/urgent-emergency-care/same-day-emergency-care/acute-frailty/" TargetMode="External"/><Relationship Id="rId1" Type="http://schemas.openxmlformats.org/officeDocument/2006/relationships/hyperlink" Target="https://www.england.nhs.uk/urgent-emergency-care/same-day-emergency-care/" TargetMode="External"/><Relationship Id="rId6" Type="http://schemas.openxmlformats.org/officeDocument/2006/relationships/hyperlink" Target="https://www.google.com/url?sa=t&amp;rct=j&amp;q=&amp;esrc=s&amp;source=web&amp;cd=&amp;ved=2ahUKEwjCtryAuK_4AhUFS0EAHcX4A0sQFnoECBAQAw&amp;url=https%3A%2F%2Fwww.england.nhs.uk%2Fwp-content%2Fuploads%2F2021%2F02%2FSDEC_guide_frailty_May_2019_update.pdf&amp;usg=AOvVaw0LCQif0xrStsYo2jf9Us_s" TargetMode="External"/><Relationship Id="rId5" Type="http://schemas.openxmlformats.org/officeDocument/2006/relationships/hyperlink" Target="https://www.nhsx.nhs.uk/key-tools-and-info/a-guide-to-setting-up-technology-enabled-virtual-wards/" TargetMode="External"/><Relationship Id="rId4" Type="http://schemas.openxmlformats.org/officeDocument/2006/relationships/hyperlink" Target="https://www.google.com/url?sa=t&amp;rct=j&amp;q=&amp;esrc=s&amp;source=web&amp;cd=&amp;ved=2ahUKEwjCoKOHrq_4AhWIUsAKHZu1C8AQFnoECAwQAQ&amp;url=https%3A%2F%2Fwww.england.nhs.uk%2Fwp-content%2Fuploads%2F2022%2F05%2FB1388_i_principles-and-approach-to-deliver-a-personalised-outpatient-model_300322.pdf&amp;usg=AOvVaw2qcNtym3tj02o8L5vJ1ttz" TargetMode="External"/><Relationship Id="rId9" Type="http://schemas.openxmlformats.org/officeDocument/2006/relationships/hyperlink" Target="https://www.google.com/url?sa=t&amp;rct=j&amp;q=&amp;esrc=s&amp;source=web&amp;cd=&amp;ved=2ahUKEwjDtpTyx6_4AhU-QkEAHUiJCEcQFnoECAQQAQ&amp;url=https%3A%2F%2Fwww.nhs.uk%2Fnhsengland%2Fkeogh-review%2Fdocuments%2Fimproving-referral-pathways-v1-final.pdf&amp;usg=AOvVaw2c2noO7KnOh6trR6g1OfC9"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rcem.ac.uk/wp-content/uploads/2021/10/Mental_Health_Toolkit_June21.pdf" TargetMode="External"/><Relationship Id="rId3" Type="http://schemas.openxmlformats.org/officeDocument/2006/relationships/hyperlink" Target="https://www.youtube.com/watch?v=e-5cJhca3DE" TargetMode="External"/><Relationship Id="rId7" Type="http://schemas.openxmlformats.org/officeDocument/2006/relationships/hyperlink" Target="https://www.cqc.org.uk/publications/themes-care/project-reset-emergency-medicine-patient-first" TargetMode="External"/><Relationship Id="rId2" Type="http://schemas.openxmlformats.org/officeDocument/2006/relationships/hyperlink" Target="https://rcem.ac.uk/wp-content/uploads/2021/10/SDDC_Intial_Assessment_Feb2017.pdf" TargetMode="External"/><Relationship Id="rId1" Type="http://schemas.openxmlformats.org/officeDocument/2006/relationships/hyperlink" Target="https://www.england.nhs.uk/wp-content/uploads/2017/07/principles-for-clinical-streaming-ae-department.pdf" TargetMode="External"/><Relationship Id="rId6" Type="http://schemas.openxmlformats.org/officeDocument/2006/relationships/hyperlink" Target="https://www.england.nhs.uk/wp-content/uploads/2021/05/aec-same-day-emergency-care-clinical-definition-patient-selection-metrics.pdf" TargetMode="External"/><Relationship Id="rId5" Type="http://schemas.openxmlformats.org/officeDocument/2006/relationships/hyperlink" Target="https://www.cqc.org.uk/sites/default/files/20211119-patient-first-revised.pdf" TargetMode="External"/><Relationship Id="rId4" Type="http://schemas.openxmlformats.org/officeDocument/2006/relationships/hyperlink" Target="https://www.gettingitrightfirsttime.co.uk/wp-content/uploads/2021/11/EM-overview.pdf"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rcem.ac.uk/wp-content/uploads/2021/10/SDDC_Intial_Assessment_Feb2017.pdf" TargetMode="External"/><Relationship Id="rId2" Type="http://schemas.openxmlformats.org/officeDocument/2006/relationships/hyperlink" Target="https://www.cqc.org.uk/sites/default/files/20211119-patient-first-revised.pdf" TargetMode="External"/><Relationship Id="rId1" Type="http://schemas.openxmlformats.org/officeDocument/2006/relationships/hyperlink" Target="https://www.cqc.org.uk/publications/themes-care/project-reset-emergency-medicine-patient-first" TargetMode="External"/><Relationship Id="rId5" Type="http://schemas.openxmlformats.org/officeDocument/2006/relationships/hyperlink" Target="https://www.nice.org.uk/guidance" TargetMode="External"/><Relationship Id="rId4" Type="http://schemas.openxmlformats.org/officeDocument/2006/relationships/hyperlink" Target="https://www.england.nhs.uk/wp-content/uploads/2015/09/natssips-safety-standards.pdf"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cqc.org.uk/sites/default/files/20211119-patient-first-revised.pdf" TargetMode="External"/><Relationship Id="rId1" Type="http://schemas.openxmlformats.org/officeDocument/2006/relationships/hyperlink" Target="https://www.cqc.org.uk/publications/themes-care/project-reset-emergency-medicine-patient-first"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future.nhs.uk/EoEUEC/view?objectID=121069861" TargetMode="External"/><Relationship Id="rId2" Type="http://schemas.openxmlformats.org/officeDocument/2006/relationships/hyperlink" Target="https://www.england.nhs.uk/wp-content/uploads/2022/02/20211223-B1160-2022-23-priorities-and-operational-planning-guidance-v3.2.pdf" TargetMode="External"/><Relationship Id="rId1" Type="http://schemas.openxmlformats.org/officeDocument/2006/relationships/hyperlink" Target="https://www.england.nhs.uk/wp-content/uploads/2017/07/urgent-treatment-centres%E2%80%93principles-standards.pdf" TargetMode="External"/><Relationship Id="rId5" Type="http://schemas.openxmlformats.org/officeDocument/2006/relationships/hyperlink" Target="https://future.nhs.uk/UECDOS/view?objectId=95981317" TargetMode="External"/><Relationship Id="rId4" Type="http://schemas.openxmlformats.org/officeDocument/2006/relationships/hyperlink" Target="https://www.england.nhs.uk/wp-content/uploads/2017/07/urgent-treatment-centres-faqs-v2.0.pdf"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https://www.rcplondon.ac.uk/guidelines-policy/acute-care-toolkit-4-delivering-12-hour-7-day-consultant-presence-acute-medical-unit" TargetMode="External"/><Relationship Id="rId3" Type="http://schemas.openxmlformats.org/officeDocument/2006/relationships/hyperlink" Target="https://www.england.nhs.uk/south/wp-content/uploads/sites/6/2016/12/rig-red-green-bed-days.pdf" TargetMode="External"/><Relationship Id="rId7" Type="http://schemas.openxmlformats.org/officeDocument/2006/relationships/hyperlink" Target="https://www.google.com/url?sa=t&amp;rct=j&amp;q=&amp;esrc=s&amp;source=web&amp;cd=&amp;ved=2ahUKEwiw97rXhq_4AhW9Q0EAHcg9DYAQFnoECA0QAQ&amp;url=https%3A%2F%2Fwww.england.nhs.uk%2Fimprovement-hub%2Fwp-content%2Fuploads%2Fsites%2F44%2F2017%2F11%2FEquality-for-all-Delivering-safe-care-seven-days-a-week.pdf&amp;usg=AOvVaw2QquJ8Lar2s9O8qoViyy1C" TargetMode="External"/><Relationship Id="rId12" Type="http://schemas.openxmlformats.org/officeDocument/2006/relationships/hyperlink" Target="https://www.cqc.org.uk/sites/default/files/20211119-patient-first-revised.pdf" TargetMode="External"/><Relationship Id="rId2" Type="http://schemas.openxmlformats.org/officeDocument/2006/relationships/hyperlink" Target="https://www.youtube.com/watch?v=mFcSakhNBrg" TargetMode="External"/><Relationship Id="rId1" Type="http://schemas.openxmlformats.org/officeDocument/2006/relationships/hyperlink" Target="https://www.google.com/url?sa=t&amp;rct=j&amp;q=&amp;esrc=s&amp;source=web&amp;cd=&amp;cad=rja&amp;uact=8&amp;ved=2ahUKEwjQ6YfV9a74AhXcQ0EAHTrEDJUQFnoECBAQAQ&amp;url=https%3A%2F%2Fwww.england.nhs.uk%2Fwp-content%2Fuploads%2F2013%2F12%2Fevidence-base.pdf&amp;usg=AOvVaw3L1jUdJlYDoxa3tFhHiHBc" TargetMode="External"/><Relationship Id="rId6" Type="http://schemas.openxmlformats.org/officeDocument/2006/relationships/hyperlink" Target="https://www.rcplondon.ac.uk/projects/outputs/modern-ward-rounds" TargetMode="External"/><Relationship Id="rId11" Type="http://schemas.openxmlformats.org/officeDocument/2006/relationships/hyperlink" Target="https://www.england.nhs.uk/urgent-emergency-care/improving-hospital-discharge/criteria-led-discharge/" TargetMode="External"/><Relationship Id="rId5" Type="http://schemas.openxmlformats.org/officeDocument/2006/relationships/hyperlink" Target="https://www.google.com/url?sa=t&amp;rct=j&amp;q=&amp;esrc=s&amp;source=web&amp;cd=&amp;ved=2ahUKEwjH16rug6_4AhUXhFwKHfUvBrgQFnoECAsQAQ&amp;url=https%3A%2F%2Fwww.rcplondon.ac.uk%2Ffile%2F10367%2Fdownload&amp;usg=AOvVaw1Jt-hwi3JY5uPgU_WqXgPP" TargetMode="External"/><Relationship Id="rId10" Type="http://schemas.openxmlformats.org/officeDocument/2006/relationships/hyperlink" Target="https://www.england.nhs.uk/urgent-emergency-care/improving-hospital-discharge/resources/" TargetMode="External"/><Relationship Id="rId4" Type="http://schemas.openxmlformats.org/officeDocument/2006/relationships/hyperlink" Target="https://www.youtube.com/watch?v=Oo7su7YQMJo" TargetMode="External"/><Relationship Id="rId9" Type="http://schemas.openxmlformats.org/officeDocument/2006/relationships/hyperlink" Target="https://www.england.nhs.uk/urgent-emergency-care/improving-hospital-discharge/" TargetMode="External"/></Relationships>
</file>

<file path=xl/drawings/_rels/drawing16.xml.rels><?xml version="1.0" encoding="UTF-8" standalone="yes"?>
<Relationships xmlns="http://schemas.openxmlformats.org/package/2006/relationships"><Relationship Id="rId8" Type="http://schemas.openxmlformats.org/officeDocument/2006/relationships/hyperlink" Target="https://www.england.nhs.uk/integratedcare/consultations/" TargetMode="External"/><Relationship Id="rId13" Type="http://schemas.openxmlformats.org/officeDocument/2006/relationships/hyperlink" Target="https://nhsengland.sharepoint.com/sites/thehub/SitePages/Integrated-Care.aspx" TargetMode="External"/><Relationship Id="rId3" Type="http://schemas.openxmlformats.org/officeDocument/2006/relationships/hyperlink" Target="https://www.england.nhs.uk/wp-content/uploads/2018/10/ambulance-response-programme-review.pdf" TargetMode="External"/><Relationship Id="rId7" Type="http://schemas.openxmlformats.org/officeDocument/2006/relationships/hyperlink" Target="https://www.gettingitrightfirsttime.co.uk/wp-content/uploads/2021/11/EM-overview.pdf" TargetMode="External"/><Relationship Id="rId12" Type="http://schemas.openxmlformats.org/officeDocument/2006/relationships/hyperlink" Target="https://feedback.model.nhs.uk/knowledgebase/articles/1123735-introduction-to-the-model-health-system" TargetMode="External"/><Relationship Id="rId2" Type="http://schemas.openxmlformats.org/officeDocument/2006/relationships/hyperlink" Target="https://www.england.nhs.uk/wp-content/uploads/2019/07/C1172-aace-national-framework-for-hcp-ambulance-responses.pdf" TargetMode="External"/><Relationship Id="rId1" Type="http://schemas.openxmlformats.org/officeDocument/2006/relationships/hyperlink" Target="https://www.england.nhs.uk/publication/lord-carters-review-into-unwarranted-variation-in-nhs-ambulance-trusts/" TargetMode="External"/><Relationship Id="rId6" Type="http://schemas.openxmlformats.org/officeDocument/2006/relationships/hyperlink" Target="https://www.england.nhs.uk/urgent-emergency-care/same-day-emergency-care/" TargetMode="External"/><Relationship Id="rId11" Type="http://schemas.openxmlformats.org/officeDocument/2006/relationships/hyperlink" Target="https://www.england.nhs.uk/wp-content/uploads/2021/06/B0905-vcse-and-ics-partnerships.pdf" TargetMode="External"/><Relationship Id="rId5" Type="http://schemas.openxmlformats.org/officeDocument/2006/relationships/hyperlink" Target="https://www.england.nhs.uk/wp-content/uploads/2022/02/20211223-B1160-2022-23-priorities-and-operational-planning-guidance-v3.2.pdf" TargetMode="External"/><Relationship Id="rId10" Type="http://schemas.openxmlformats.org/officeDocument/2006/relationships/hyperlink" Target="https://www.england.nhs.uk/wp-content/uploads/2021/06/B0660-ics-implementation-guidance-on-thriving-places.pdf" TargetMode="External"/><Relationship Id="rId4" Type="http://schemas.openxmlformats.org/officeDocument/2006/relationships/hyperlink" Target="https://www.cqc.org.uk/sites/default/files/20211119-patient-first-revised.pdf" TargetMode="External"/><Relationship Id="rId9" Type="http://schemas.openxmlformats.org/officeDocument/2006/relationships/hyperlink" Target="https://www.england.nhs.uk/wp-content/uploads/2021/06/B0642-ics-design-framework-june-2021.pdf" TargetMode="External"/></Relationships>
</file>

<file path=xl/drawings/_rels/drawing17.xml.rels><?xml version="1.0" encoding="UTF-8" standalone="yes"?>
<Relationships xmlns="http://schemas.openxmlformats.org/package/2006/relationships"><Relationship Id="rId8" Type="http://schemas.openxmlformats.org/officeDocument/2006/relationships/hyperlink" Target="https://www.england.nhs.uk/wp-content/uploads/2021/06/B0642-ics-design-framework-june-2021.pdf" TargetMode="External"/><Relationship Id="rId13" Type="http://schemas.openxmlformats.org/officeDocument/2006/relationships/hyperlink" Target="https://nhsengland.sharepoint.com/sites/thehub/SitePages/Integrated-Care.aspx" TargetMode="External"/><Relationship Id="rId3" Type="http://schemas.openxmlformats.org/officeDocument/2006/relationships/hyperlink" Target="https://www.england.nhs.uk/wp-content/uploads/2018/10/ambulance-response-programme-review.pdf" TargetMode="External"/><Relationship Id="rId7" Type="http://schemas.openxmlformats.org/officeDocument/2006/relationships/hyperlink" Target="https://www.england.nhs.uk/integratedcare/consultations/" TargetMode="External"/><Relationship Id="rId12" Type="http://schemas.openxmlformats.org/officeDocument/2006/relationships/hyperlink" Target="https://www.england.nhs.uk/wp-content/uploads/2022/02/20211223-B1160-2022-23-priorities-and-operational-planning-guidance-v3.2.pdf" TargetMode="External"/><Relationship Id="rId2" Type="http://schemas.openxmlformats.org/officeDocument/2006/relationships/hyperlink" Target="https://www.england.nhs.uk/wp-content/uploads/2019/07/C1172-aace-national-framework-for-hcp-ambulance-responses.pdf" TargetMode="External"/><Relationship Id="rId1" Type="http://schemas.openxmlformats.org/officeDocument/2006/relationships/hyperlink" Target="https://www.england.nhs.uk/publication/lord-carters-review-into-unwarranted-variation-in-nhs-ambulance-trusts/" TargetMode="External"/><Relationship Id="rId6" Type="http://schemas.openxmlformats.org/officeDocument/2006/relationships/hyperlink" Target="https://www.gettingitrightfirsttime.co.uk/wp-content/uploads/2021/11/EM-overview.pdf" TargetMode="External"/><Relationship Id="rId11" Type="http://schemas.openxmlformats.org/officeDocument/2006/relationships/hyperlink" Target="https://feedback.model.nhs.uk/knowledgebase/articles/1123735-introduction-to-the-model-health-system" TargetMode="External"/><Relationship Id="rId5" Type="http://schemas.openxmlformats.org/officeDocument/2006/relationships/hyperlink" Target="https://www.england.nhs.uk/urgent-emergency-care/same-day-emergency-care/" TargetMode="External"/><Relationship Id="rId10" Type="http://schemas.openxmlformats.org/officeDocument/2006/relationships/hyperlink" Target="https://www.england.nhs.uk/wp-content/uploads/2021/06/B0905-vcse-and-ics-partnerships.pdf" TargetMode="External"/><Relationship Id="rId4" Type="http://schemas.openxmlformats.org/officeDocument/2006/relationships/hyperlink" Target="https://www.cqc.org.uk/sites/default/files/20211119-patient-first-revised.pdf" TargetMode="External"/><Relationship Id="rId9" Type="http://schemas.openxmlformats.org/officeDocument/2006/relationships/hyperlink" Target="https://www.england.nhs.uk/wp-content/uploads/2021/06/B0660-ics-implementation-guidance-on-thriving-places.pdf" TargetMode="External"/></Relationships>
</file>

<file path=xl/drawings/_rels/drawing18.xml.rels><?xml version="1.0" encoding="UTF-8" standalone="yes"?>
<Relationships xmlns="http://schemas.openxmlformats.org/package/2006/relationships"><Relationship Id="rId8" Type="http://schemas.openxmlformats.org/officeDocument/2006/relationships/image" Target="../media/image12.sv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hyperlink" Target="https://rcem.ac.uk/wp-content/uploads/2021/10/SDDC_Intial_Assessment_Feb2017.pdf" TargetMode="External"/><Relationship Id="rId1" Type="http://schemas.openxmlformats.org/officeDocument/2006/relationships/hyperlink" Target="https://www.england.nhs.uk/wp-content/uploads/2017/07/principles-for-clinical-streaming-ae-department.pdf" TargetMode="Externa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image" Target="../media/image8.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england.nhs.uk/wp-content/uploads/2017/08/B0078-Integrated-Urgent-Care-Service-Specification-Addendum-NHS-111-V5.pdf" TargetMode="External"/><Relationship Id="rId2" Type="http://schemas.openxmlformats.org/officeDocument/2006/relationships/hyperlink" Target="https://www.england.nhs.uk/wp-content/uploads/2014/06/Integrated-Urgent-Care-Service-Specification.pdf" TargetMode="External"/><Relationship Id="rId1" Type="http://schemas.openxmlformats.org/officeDocument/2006/relationships/hyperlink" Target="https://www.england.nhs.uk/wp-content/uploads/2019/07/C1172-aace-national-framework-for-hcp-ambulance-responses.pdf"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england.nhs.uk/wp-content/uploads/2017/08/B0078-Integrated-Urgent-Care-Service-Specification-Addendum-NHS-111-V5.pdf" TargetMode="External"/><Relationship Id="rId1" Type="http://schemas.openxmlformats.org/officeDocument/2006/relationships/hyperlink" Target="https://www.england.nhs.uk/wp-content/uploads/2014/06/Integrated-Urgent-Care-Service-Specification.pdf"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s://www.england.nhs.uk/wp-content/uploads/2019/07/C1172-aace-national-framework-for-hcp-ambulance-responses.pdf"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www.england.nhs.uk/wp-content/uploads/2019/07/C1172-aace-national-framework-for-hcp-ambulance-responses.pdf" TargetMode="External"/></Relationships>
</file>

<file path=xl/drawings/_rels/drawing8.xml.rels><?xml version="1.0" encoding="UTF-8" standalone="yes"?>
<Relationships xmlns="http://schemas.openxmlformats.org/package/2006/relationships"><Relationship Id="rId2" Type="http://schemas.openxmlformats.org/officeDocument/2006/relationships/hyperlink" Target="https://www.england.nhs.uk/wp-content/uploads/2017/08/B0078-Integrated-Urgent-Care-Service-Specification-Addendum-NHS-111-V5.pdf" TargetMode="External"/><Relationship Id="rId1" Type="http://schemas.openxmlformats.org/officeDocument/2006/relationships/hyperlink" Target="https://www.england.nhs.uk/wp-content/uploads/2014/06/Integrated-Urgent-Care-Service-Specification.pdf"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england.nhs.uk/wp-content/uploads/2019/07/C1172-aace-national-framework-for-hcp-ambulance-responses.pdf" TargetMode="External"/></Relationships>
</file>

<file path=xl/drawings/drawing1.xml><?xml version="1.0" encoding="utf-8"?>
<xdr:wsDr xmlns:xdr="http://schemas.openxmlformats.org/drawingml/2006/spreadsheetDrawing" xmlns:a="http://schemas.openxmlformats.org/drawingml/2006/main">
  <xdr:twoCellAnchor>
    <xdr:from>
      <xdr:col>1</xdr:col>
      <xdr:colOff>190500</xdr:colOff>
      <xdr:row>6</xdr:row>
      <xdr:rowOff>161925</xdr:rowOff>
    </xdr:from>
    <xdr:to>
      <xdr:col>1</xdr:col>
      <xdr:colOff>447675</xdr:colOff>
      <xdr:row>7</xdr:row>
      <xdr:rowOff>190500</xdr:rowOff>
    </xdr:to>
    <xdr:sp macro="" textlink="">
      <xdr:nvSpPr>
        <xdr:cNvPr id="2" name="Down Arrow 1">
          <a:extLst>
            <a:ext uri="{FF2B5EF4-FFF2-40B4-BE49-F238E27FC236}">
              <a16:creationId xmlns:a16="http://schemas.microsoft.com/office/drawing/2014/main" id="{673BC54C-37E5-4D66-8EAC-90032670C064}"/>
            </a:ext>
          </a:extLst>
        </xdr:cNvPr>
        <xdr:cNvSpPr/>
      </xdr:nvSpPr>
      <xdr:spPr>
        <a:xfrm>
          <a:off x="297180" y="1358265"/>
          <a:ext cx="257175" cy="264795"/>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209550</xdr:colOff>
      <xdr:row>6</xdr:row>
      <xdr:rowOff>228600</xdr:rowOff>
    </xdr:from>
    <xdr:to>
      <xdr:col>14</xdr:col>
      <xdr:colOff>466725</xdr:colOff>
      <xdr:row>7</xdr:row>
      <xdr:rowOff>257175</xdr:rowOff>
    </xdr:to>
    <xdr:sp macro="" textlink="">
      <xdr:nvSpPr>
        <xdr:cNvPr id="3" name="Down Arrow 2">
          <a:extLst>
            <a:ext uri="{FF2B5EF4-FFF2-40B4-BE49-F238E27FC236}">
              <a16:creationId xmlns:a16="http://schemas.microsoft.com/office/drawing/2014/main" id="{3605A00E-8B3A-41C4-B36F-7CCF582E5DBD}"/>
            </a:ext>
          </a:extLst>
        </xdr:cNvPr>
        <xdr:cNvSpPr/>
      </xdr:nvSpPr>
      <xdr:spPr>
        <a:xfrm>
          <a:off x="10610850" y="2133600"/>
          <a:ext cx="257175" cy="409575"/>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8</xdr:row>
      <xdr:rowOff>209550</xdr:rowOff>
    </xdr:from>
    <xdr:to>
      <xdr:col>3</xdr:col>
      <xdr:colOff>828675</xdr:colOff>
      <xdr:row>8</xdr:row>
      <xdr:rowOff>342900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C56691F-E479-4285-9D93-1512E4E29BB0}"/>
            </a:ext>
          </a:extLst>
        </xdr:cNvPr>
        <xdr:cNvSpPr/>
      </xdr:nvSpPr>
      <xdr:spPr>
        <a:xfrm>
          <a:off x="13382625" y="8077200"/>
          <a:ext cx="79057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9</xdr:row>
      <xdr:rowOff>219075</xdr:rowOff>
    </xdr:from>
    <xdr:to>
      <xdr:col>3</xdr:col>
      <xdr:colOff>1295400</xdr:colOff>
      <xdr:row>9</xdr:row>
      <xdr:rowOff>342900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BAECA9F-0ECE-4F3C-B4AA-803D2FF40B80}"/>
            </a:ext>
          </a:extLst>
        </xdr:cNvPr>
        <xdr:cNvSpPr/>
      </xdr:nvSpPr>
      <xdr:spPr>
        <a:xfrm>
          <a:off x="13354050" y="8572500"/>
          <a:ext cx="1285875"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11</xdr:row>
      <xdr:rowOff>142875</xdr:rowOff>
    </xdr:from>
    <xdr:to>
      <xdr:col>3</xdr:col>
      <xdr:colOff>1590675</xdr:colOff>
      <xdr:row>11</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B9FF99F-A8F1-4CB6-A040-17FD1B4F99F2}"/>
            </a:ext>
          </a:extLst>
        </xdr:cNvPr>
        <xdr:cNvSpPr/>
      </xdr:nvSpPr>
      <xdr:spPr>
        <a:xfrm>
          <a:off x="13363575" y="10258425"/>
          <a:ext cx="1571625"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66675</xdr:colOff>
      <xdr:row>10</xdr:row>
      <xdr:rowOff>95250</xdr:rowOff>
    </xdr:from>
    <xdr:to>
      <xdr:col>3</xdr:col>
      <xdr:colOff>3657600</xdr:colOff>
      <xdr:row>10</xdr:row>
      <xdr:rowOff>140969</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F99DB1D7-16D5-4A96-99FC-480398035155}"/>
            </a:ext>
          </a:extLst>
        </xdr:cNvPr>
        <xdr:cNvSpPr/>
      </xdr:nvSpPr>
      <xdr:spPr>
        <a:xfrm>
          <a:off x="13411200" y="9258300"/>
          <a:ext cx="35909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11</xdr:row>
      <xdr:rowOff>400050</xdr:rowOff>
    </xdr:from>
    <xdr:to>
      <xdr:col>3</xdr:col>
      <xdr:colOff>3038475</xdr:colOff>
      <xdr:row>11</xdr:row>
      <xdr:rowOff>457200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1433A926-50B1-4619-81CF-7323EA921C60}"/>
            </a:ext>
          </a:extLst>
        </xdr:cNvPr>
        <xdr:cNvSpPr/>
      </xdr:nvSpPr>
      <xdr:spPr>
        <a:xfrm>
          <a:off x="13354050" y="10515600"/>
          <a:ext cx="30289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28575</xdr:colOff>
      <xdr:row>9</xdr:row>
      <xdr:rowOff>381000</xdr:rowOff>
    </xdr:from>
    <xdr:to>
      <xdr:col>3</xdr:col>
      <xdr:colOff>1885950</xdr:colOff>
      <xdr:row>9</xdr:row>
      <xdr:rowOff>476250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70BED925-BE34-47B0-9448-37EF71E65379}"/>
            </a:ext>
          </a:extLst>
        </xdr:cNvPr>
        <xdr:cNvSpPr/>
      </xdr:nvSpPr>
      <xdr:spPr>
        <a:xfrm>
          <a:off x="13373100" y="8734425"/>
          <a:ext cx="1857375"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7</xdr:row>
      <xdr:rowOff>85725</xdr:rowOff>
    </xdr:from>
    <xdr:to>
      <xdr:col>3</xdr:col>
      <xdr:colOff>2228850</xdr:colOff>
      <xdr:row>7</xdr:row>
      <xdr:rowOff>142875</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6D5FE017-1409-4901-B556-E52692570AE4}"/>
            </a:ext>
          </a:extLst>
        </xdr:cNvPr>
        <xdr:cNvSpPr/>
      </xdr:nvSpPr>
      <xdr:spPr>
        <a:xfrm>
          <a:off x="13354050" y="7143750"/>
          <a:ext cx="22193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38100</xdr:colOff>
      <xdr:row>7</xdr:row>
      <xdr:rowOff>409575</xdr:rowOff>
    </xdr:from>
    <xdr:to>
      <xdr:col>3</xdr:col>
      <xdr:colOff>3829050</xdr:colOff>
      <xdr:row>7</xdr:row>
      <xdr:rowOff>466725</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4C397D4C-B304-43F2-BD9C-DBBE0B9E9F0B}"/>
            </a:ext>
          </a:extLst>
        </xdr:cNvPr>
        <xdr:cNvSpPr/>
      </xdr:nvSpPr>
      <xdr:spPr>
        <a:xfrm>
          <a:off x="13382625" y="7467600"/>
          <a:ext cx="37909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5</xdr:row>
      <xdr:rowOff>47625</xdr:rowOff>
    </xdr:from>
    <xdr:to>
      <xdr:col>3</xdr:col>
      <xdr:colOff>3714750</xdr:colOff>
      <xdr:row>5</xdr:row>
      <xdr:rowOff>114300</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C14AD088-A9C7-4169-B1F0-54B49033DD65}"/>
            </a:ext>
          </a:extLst>
        </xdr:cNvPr>
        <xdr:cNvSpPr/>
      </xdr:nvSpPr>
      <xdr:spPr>
        <a:xfrm>
          <a:off x="13363575" y="5010150"/>
          <a:ext cx="36957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6</xdr:row>
      <xdr:rowOff>47625</xdr:rowOff>
    </xdr:from>
    <xdr:to>
      <xdr:col>3</xdr:col>
      <xdr:colOff>3714750</xdr:colOff>
      <xdr:row>6</xdr:row>
      <xdr:rowOff>114300</xdr:rowOff>
    </xdr:to>
    <xdr:sp macro="" textlink="">
      <xdr:nvSpPr>
        <xdr:cNvPr id="11" name="Rectangle 10">
          <a:hlinkClick xmlns:r="http://schemas.openxmlformats.org/officeDocument/2006/relationships" r:id="rId9"/>
          <a:extLst>
            <a:ext uri="{FF2B5EF4-FFF2-40B4-BE49-F238E27FC236}">
              <a16:creationId xmlns:a16="http://schemas.microsoft.com/office/drawing/2014/main" id="{373DF941-F82B-4B49-B142-8A5BCA0E560F}"/>
            </a:ext>
          </a:extLst>
        </xdr:cNvPr>
        <xdr:cNvSpPr/>
      </xdr:nvSpPr>
      <xdr:spPr>
        <a:xfrm>
          <a:off x="13363575" y="6343650"/>
          <a:ext cx="36957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3</xdr:row>
      <xdr:rowOff>47625</xdr:rowOff>
    </xdr:from>
    <xdr:to>
      <xdr:col>3</xdr:col>
      <xdr:colOff>3714750</xdr:colOff>
      <xdr:row>3</xdr:row>
      <xdr:rowOff>114300</xdr:rowOff>
    </xdr:to>
    <xdr:sp macro="" textlink="">
      <xdr:nvSpPr>
        <xdr:cNvPr id="12" name="Rectangle 11">
          <a:hlinkClick xmlns:r="http://schemas.openxmlformats.org/officeDocument/2006/relationships" r:id="rId9"/>
          <a:extLst>
            <a:ext uri="{FF2B5EF4-FFF2-40B4-BE49-F238E27FC236}">
              <a16:creationId xmlns:a16="http://schemas.microsoft.com/office/drawing/2014/main" id="{14E3064E-1A18-4D3E-A30D-2F960E1AE3D5}"/>
            </a:ext>
          </a:extLst>
        </xdr:cNvPr>
        <xdr:cNvSpPr/>
      </xdr:nvSpPr>
      <xdr:spPr>
        <a:xfrm>
          <a:off x="13363575" y="2609850"/>
          <a:ext cx="36957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9525</xdr:colOff>
      <xdr:row>3</xdr:row>
      <xdr:rowOff>47625</xdr:rowOff>
    </xdr:from>
    <xdr:to>
      <xdr:col>3</xdr:col>
      <xdr:colOff>2752725</xdr:colOff>
      <xdr:row>3</xdr:row>
      <xdr:rowOff>209550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28211C8-D842-4F97-AFE1-58F1F8474F0A}"/>
            </a:ext>
          </a:extLst>
        </xdr:cNvPr>
        <xdr:cNvSpPr/>
      </xdr:nvSpPr>
      <xdr:spPr>
        <a:xfrm>
          <a:off x="13354050" y="1885950"/>
          <a:ext cx="27432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38100</xdr:colOff>
      <xdr:row>3</xdr:row>
      <xdr:rowOff>342900</xdr:rowOff>
    </xdr:from>
    <xdr:to>
      <xdr:col>3</xdr:col>
      <xdr:colOff>2314575</xdr:colOff>
      <xdr:row>3</xdr:row>
      <xdr:rowOff>561975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84E92F0-CCAE-4A6C-9D17-5C2C8322B01E}"/>
            </a:ext>
          </a:extLst>
        </xdr:cNvPr>
        <xdr:cNvSpPr/>
      </xdr:nvSpPr>
      <xdr:spPr>
        <a:xfrm>
          <a:off x="13382625" y="2181225"/>
          <a:ext cx="2276475"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3</xdr:row>
      <xdr:rowOff>714375</xdr:rowOff>
    </xdr:from>
    <xdr:to>
      <xdr:col>3</xdr:col>
      <xdr:colOff>4314825</xdr:colOff>
      <xdr:row>3</xdr:row>
      <xdr:rowOff>885825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310B012A-FA53-4809-B141-6B52E02AD1DA}"/>
            </a:ext>
          </a:extLst>
        </xdr:cNvPr>
        <xdr:cNvSpPr/>
      </xdr:nvSpPr>
      <xdr:spPr>
        <a:xfrm>
          <a:off x="13354050" y="2552700"/>
          <a:ext cx="43053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16</xdr:row>
      <xdr:rowOff>674915</xdr:rowOff>
    </xdr:from>
    <xdr:to>
      <xdr:col>3</xdr:col>
      <xdr:colOff>1328058</xdr:colOff>
      <xdr:row>16</xdr:row>
      <xdr:rowOff>849086</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3F5D3526-DFAF-4C92-89F6-BC7B497FBC14}"/>
            </a:ext>
          </a:extLst>
        </xdr:cNvPr>
        <xdr:cNvSpPr/>
      </xdr:nvSpPr>
      <xdr:spPr>
        <a:xfrm>
          <a:off x="13366297" y="27840215"/>
          <a:ext cx="1306286" cy="1741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16</xdr:row>
      <xdr:rowOff>359834</xdr:rowOff>
    </xdr:from>
    <xdr:to>
      <xdr:col>3</xdr:col>
      <xdr:colOff>1111250</xdr:colOff>
      <xdr:row>16</xdr:row>
      <xdr:rowOff>560917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730470B2-53BD-40C8-94AE-E87C5A8BAD5C}"/>
            </a:ext>
          </a:extLst>
        </xdr:cNvPr>
        <xdr:cNvSpPr/>
      </xdr:nvSpPr>
      <xdr:spPr>
        <a:xfrm>
          <a:off x="13355108" y="27525134"/>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16</xdr:row>
      <xdr:rowOff>550332</xdr:rowOff>
    </xdr:from>
    <xdr:to>
      <xdr:col>3</xdr:col>
      <xdr:colOff>6932083</xdr:colOff>
      <xdr:row>16</xdr:row>
      <xdr:rowOff>941916</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8B910698-7525-4866-B6A8-7C45CE38A68E}"/>
            </a:ext>
          </a:extLst>
        </xdr:cNvPr>
        <xdr:cNvSpPr/>
      </xdr:nvSpPr>
      <xdr:spPr>
        <a:xfrm>
          <a:off x="13365691" y="27715632"/>
          <a:ext cx="6758517" cy="391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16</xdr:row>
      <xdr:rowOff>1058333</xdr:rowOff>
    </xdr:from>
    <xdr:to>
      <xdr:col>3</xdr:col>
      <xdr:colOff>5217583</xdr:colOff>
      <xdr:row>16</xdr:row>
      <xdr:rowOff>1291166</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744EFC99-8E8F-4585-B3AF-E44FED121D47}"/>
            </a:ext>
          </a:extLst>
        </xdr:cNvPr>
        <xdr:cNvSpPr/>
      </xdr:nvSpPr>
      <xdr:spPr>
        <a:xfrm>
          <a:off x="13355108" y="28223633"/>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13</xdr:row>
      <xdr:rowOff>674915</xdr:rowOff>
    </xdr:from>
    <xdr:to>
      <xdr:col>3</xdr:col>
      <xdr:colOff>1328058</xdr:colOff>
      <xdr:row>13</xdr:row>
      <xdr:rowOff>849086</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54EB0975-D110-4F76-AC23-C2D9757E8F63}"/>
            </a:ext>
          </a:extLst>
        </xdr:cNvPr>
        <xdr:cNvSpPr/>
      </xdr:nvSpPr>
      <xdr:spPr>
        <a:xfrm>
          <a:off x="13366297" y="22610990"/>
          <a:ext cx="1306286" cy="1741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13</xdr:row>
      <xdr:rowOff>881742</xdr:rowOff>
    </xdr:from>
    <xdr:to>
      <xdr:col>3</xdr:col>
      <xdr:colOff>1110343</xdr:colOff>
      <xdr:row>13</xdr:row>
      <xdr:rowOff>1045028</xdr:rowOff>
    </xdr:to>
    <xdr:sp macro="" textlink="">
      <xdr:nvSpPr>
        <xdr:cNvPr id="10" name="Rectangle 9">
          <a:hlinkClick xmlns:r="http://schemas.openxmlformats.org/officeDocument/2006/relationships" r:id="rId7"/>
          <a:extLst>
            <a:ext uri="{FF2B5EF4-FFF2-40B4-BE49-F238E27FC236}">
              <a16:creationId xmlns:a16="http://schemas.microsoft.com/office/drawing/2014/main" id="{841E35C9-FE20-4BC6-A8E1-A16A18DACB62}"/>
            </a:ext>
          </a:extLst>
        </xdr:cNvPr>
        <xdr:cNvSpPr/>
      </xdr:nvSpPr>
      <xdr:spPr>
        <a:xfrm>
          <a:off x="13366297" y="2281781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42333</xdr:colOff>
      <xdr:row>13</xdr:row>
      <xdr:rowOff>349250</xdr:rowOff>
    </xdr:from>
    <xdr:to>
      <xdr:col>3</xdr:col>
      <xdr:colOff>6953250</xdr:colOff>
      <xdr:row>13</xdr:row>
      <xdr:rowOff>740834</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D4A4C35-79C2-4AEA-BEDC-713BD93577AB}"/>
            </a:ext>
          </a:extLst>
        </xdr:cNvPr>
        <xdr:cNvSpPr/>
      </xdr:nvSpPr>
      <xdr:spPr>
        <a:xfrm>
          <a:off x="13386858" y="22285325"/>
          <a:ext cx="6739467" cy="391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13</xdr:row>
      <xdr:rowOff>889000</xdr:rowOff>
    </xdr:from>
    <xdr:to>
      <xdr:col>3</xdr:col>
      <xdr:colOff>5238750</xdr:colOff>
      <xdr:row>13</xdr:row>
      <xdr:rowOff>1121833</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6D915986-14D4-4C68-B163-1BE86A51DF10}"/>
            </a:ext>
          </a:extLst>
        </xdr:cNvPr>
        <xdr:cNvSpPr/>
      </xdr:nvSpPr>
      <xdr:spPr>
        <a:xfrm>
          <a:off x="13376275" y="22825075"/>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152400</xdr:colOff>
      <xdr:row>13</xdr:row>
      <xdr:rowOff>1447800</xdr:rowOff>
    </xdr:from>
    <xdr:to>
      <xdr:col>3</xdr:col>
      <xdr:colOff>5061858</xdr:colOff>
      <xdr:row>13</xdr:row>
      <xdr:rowOff>1493519</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9AF33E37-72D2-472C-B1BD-AEB7F00E927C}"/>
            </a:ext>
          </a:extLst>
        </xdr:cNvPr>
        <xdr:cNvSpPr/>
      </xdr:nvSpPr>
      <xdr:spPr>
        <a:xfrm>
          <a:off x="13496925" y="23383875"/>
          <a:ext cx="4909458"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13</xdr:row>
      <xdr:rowOff>1868806</xdr:rowOff>
    </xdr:from>
    <xdr:to>
      <xdr:col>3</xdr:col>
      <xdr:colOff>1019175</xdr:colOff>
      <xdr:row>13</xdr:row>
      <xdr:rowOff>1914525</xdr:rowOff>
    </xdr:to>
    <xdr:sp macro="" textlink="">
      <xdr:nvSpPr>
        <xdr:cNvPr id="14" name="Rectangle 13">
          <a:hlinkClick xmlns:r="http://schemas.openxmlformats.org/officeDocument/2006/relationships" r:id="rId7"/>
          <a:extLst>
            <a:ext uri="{FF2B5EF4-FFF2-40B4-BE49-F238E27FC236}">
              <a16:creationId xmlns:a16="http://schemas.microsoft.com/office/drawing/2014/main" id="{2379E4EE-5C15-4757-91C3-013B4603BA97}"/>
            </a:ext>
          </a:extLst>
        </xdr:cNvPr>
        <xdr:cNvSpPr/>
      </xdr:nvSpPr>
      <xdr:spPr>
        <a:xfrm>
          <a:off x="13430250" y="23804881"/>
          <a:ext cx="9334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5</xdr:row>
      <xdr:rowOff>1088571</xdr:rowOff>
    </xdr:from>
    <xdr:to>
      <xdr:col>3</xdr:col>
      <xdr:colOff>1110343</xdr:colOff>
      <xdr:row>5</xdr:row>
      <xdr:rowOff>1251857</xdr:rowOff>
    </xdr:to>
    <xdr:sp macro="" textlink="">
      <xdr:nvSpPr>
        <xdr:cNvPr id="15" name="Rectangle 14">
          <a:hlinkClick xmlns:r="http://schemas.openxmlformats.org/officeDocument/2006/relationships" r:id="rId7"/>
          <a:extLst>
            <a:ext uri="{FF2B5EF4-FFF2-40B4-BE49-F238E27FC236}">
              <a16:creationId xmlns:a16="http://schemas.microsoft.com/office/drawing/2014/main" id="{6A7CCF41-EEE4-48D6-8CB4-0DBC08E1DCC2}"/>
            </a:ext>
          </a:extLst>
        </xdr:cNvPr>
        <xdr:cNvSpPr/>
      </xdr:nvSpPr>
      <xdr:spPr>
        <a:xfrm>
          <a:off x="13366297" y="6184446"/>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605</xdr:colOff>
      <xdr:row>8</xdr:row>
      <xdr:rowOff>336249</xdr:rowOff>
    </xdr:from>
    <xdr:to>
      <xdr:col>3</xdr:col>
      <xdr:colOff>6857999</xdr:colOff>
      <xdr:row>8</xdr:row>
      <xdr:rowOff>730251</xdr:rowOff>
    </xdr:to>
    <xdr:sp macro="" textlink="">
      <xdr:nvSpPr>
        <xdr:cNvPr id="16" name="Rectangle 15">
          <a:hlinkClick xmlns:r="http://schemas.openxmlformats.org/officeDocument/2006/relationships" r:id="rId4"/>
          <a:extLst>
            <a:ext uri="{FF2B5EF4-FFF2-40B4-BE49-F238E27FC236}">
              <a16:creationId xmlns:a16="http://schemas.microsoft.com/office/drawing/2014/main" id="{311898E8-E4D2-477F-98A3-C812D9F6C9AB}"/>
            </a:ext>
          </a:extLst>
        </xdr:cNvPr>
        <xdr:cNvSpPr/>
      </xdr:nvSpPr>
      <xdr:spPr>
        <a:xfrm>
          <a:off x="13345130" y="11747199"/>
          <a:ext cx="6781194" cy="3940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8</xdr:row>
      <xdr:rowOff>881742</xdr:rowOff>
    </xdr:from>
    <xdr:to>
      <xdr:col>3</xdr:col>
      <xdr:colOff>1110343</xdr:colOff>
      <xdr:row>8</xdr:row>
      <xdr:rowOff>1045028</xdr:rowOff>
    </xdr:to>
    <xdr:sp macro="" textlink="">
      <xdr:nvSpPr>
        <xdr:cNvPr id="17" name="Rectangle 16">
          <a:hlinkClick xmlns:r="http://schemas.openxmlformats.org/officeDocument/2006/relationships" r:id="rId7"/>
          <a:extLst>
            <a:ext uri="{FF2B5EF4-FFF2-40B4-BE49-F238E27FC236}">
              <a16:creationId xmlns:a16="http://schemas.microsoft.com/office/drawing/2014/main" id="{C39DD87C-BD16-4B3F-A915-A0C94C47D127}"/>
            </a:ext>
          </a:extLst>
        </xdr:cNvPr>
        <xdr:cNvSpPr/>
      </xdr:nvSpPr>
      <xdr:spPr>
        <a:xfrm>
          <a:off x="13366297" y="12292692"/>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8</xdr:row>
      <xdr:rowOff>920750</xdr:rowOff>
    </xdr:from>
    <xdr:to>
      <xdr:col>3</xdr:col>
      <xdr:colOff>5207000</xdr:colOff>
      <xdr:row>8</xdr:row>
      <xdr:rowOff>1153583</xdr:rowOff>
    </xdr:to>
    <xdr:sp macro="" textlink="">
      <xdr:nvSpPr>
        <xdr:cNvPr id="18" name="Rectangle 17">
          <a:hlinkClick xmlns:r="http://schemas.openxmlformats.org/officeDocument/2006/relationships" r:id="rId4"/>
          <a:extLst>
            <a:ext uri="{FF2B5EF4-FFF2-40B4-BE49-F238E27FC236}">
              <a16:creationId xmlns:a16="http://schemas.microsoft.com/office/drawing/2014/main" id="{A89F3704-3264-4A64-A874-0CF0DC6087EE}"/>
            </a:ext>
          </a:extLst>
        </xdr:cNvPr>
        <xdr:cNvSpPr/>
      </xdr:nvSpPr>
      <xdr:spPr>
        <a:xfrm>
          <a:off x="13344525" y="12331700"/>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42334</xdr:colOff>
      <xdr:row>6</xdr:row>
      <xdr:rowOff>878417</xdr:rowOff>
    </xdr:from>
    <xdr:to>
      <xdr:col>3</xdr:col>
      <xdr:colOff>5249334</xdr:colOff>
      <xdr:row>6</xdr:row>
      <xdr:rowOff>1111250</xdr:rowOff>
    </xdr:to>
    <xdr:sp macro="" textlink="">
      <xdr:nvSpPr>
        <xdr:cNvPr id="19" name="Rectangle 18">
          <a:hlinkClick xmlns:r="http://schemas.openxmlformats.org/officeDocument/2006/relationships" r:id="rId4"/>
          <a:extLst>
            <a:ext uri="{FF2B5EF4-FFF2-40B4-BE49-F238E27FC236}">
              <a16:creationId xmlns:a16="http://schemas.microsoft.com/office/drawing/2014/main" id="{2DDBFA57-4EF8-462F-BFFC-32FC14B9CDCE}"/>
            </a:ext>
          </a:extLst>
        </xdr:cNvPr>
        <xdr:cNvSpPr/>
      </xdr:nvSpPr>
      <xdr:spPr>
        <a:xfrm>
          <a:off x="13386859" y="8079317"/>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349250</xdr:rowOff>
    </xdr:from>
    <xdr:to>
      <xdr:col>3</xdr:col>
      <xdr:colOff>6857394</xdr:colOff>
      <xdr:row>6</xdr:row>
      <xdr:rowOff>743252</xdr:rowOff>
    </xdr:to>
    <xdr:sp macro="" textlink="">
      <xdr:nvSpPr>
        <xdr:cNvPr id="20" name="Rectangle 19">
          <a:hlinkClick xmlns:r="http://schemas.openxmlformats.org/officeDocument/2006/relationships" r:id="rId4"/>
          <a:extLst>
            <a:ext uri="{FF2B5EF4-FFF2-40B4-BE49-F238E27FC236}">
              <a16:creationId xmlns:a16="http://schemas.microsoft.com/office/drawing/2014/main" id="{84D3D483-B80A-497A-A040-914A0F888417}"/>
            </a:ext>
          </a:extLst>
        </xdr:cNvPr>
        <xdr:cNvSpPr/>
      </xdr:nvSpPr>
      <xdr:spPr>
        <a:xfrm>
          <a:off x="13344525" y="7550150"/>
          <a:ext cx="6781194" cy="3940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6413501</xdr:colOff>
      <xdr:row>7</xdr:row>
      <xdr:rowOff>349250</xdr:rowOff>
    </xdr:from>
    <xdr:to>
      <xdr:col>3</xdr:col>
      <xdr:colOff>6900334</xdr:colOff>
      <xdr:row>7</xdr:row>
      <xdr:rowOff>740834</xdr:rowOff>
    </xdr:to>
    <xdr:sp macro="" textlink="">
      <xdr:nvSpPr>
        <xdr:cNvPr id="21" name="Rectangle 20">
          <a:hlinkClick xmlns:r="http://schemas.openxmlformats.org/officeDocument/2006/relationships" r:id="rId6"/>
          <a:extLst>
            <a:ext uri="{FF2B5EF4-FFF2-40B4-BE49-F238E27FC236}">
              <a16:creationId xmlns:a16="http://schemas.microsoft.com/office/drawing/2014/main" id="{1D8AD661-0364-4F6C-B339-B6C3C8C2CB14}"/>
            </a:ext>
          </a:extLst>
        </xdr:cNvPr>
        <xdr:cNvSpPr/>
      </xdr:nvSpPr>
      <xdr:spPr>
        <a:xfrm>
          <a:off x="13347701" y="9655175"/>
          <a:ext cx="6782858" cy="391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42334</xdr:colOff>
      <xdr:row>7</xdr:row>
      <xdr:rowOff>889000</xdr:rowOff>
    </xdr:from>
    <xdr:to>
      <xdr:col>3</xdr:col>
      <xdr:colOff>5249334</xdr:colOff>
      <xdr:row>7</xdr:row>
      <xdr:rowOff>1121833</xdr:rowOff>
    </xdr:to>
    <xdr:sp macro="" textlink="">
      <xdr:nvSpPr>
        <xdr:cNvPr id="22" name="Rectangle 21">
          <a:hlinkClick xmlns:r="http://schemas.openxmlformats.org/officeDocument/2006/relationships" r:id="rId4"/>
          <a:extLst>
            <a:ext uri="{FF2B5EF4-FFF2-40B4-BE49-F238E27FC236}">
              <a16:creationId xmlns:a16="http://schemas.microsoft.com/office/drawing/2014/main" id="{E179CFE7-7800-40D8-8DCE-8B285F4C4997}"/>
            </a:ext>
          </a:extLst>
        </xdr:cNvPr>
        <xdr:cNvSpPr/>
      </xdr:nvSpPr>
      <xdr:spPr>
        <a:xfrm>
          <a:off x="13386859" y="10194925"/>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9</xdr:row>
      <xdr:rowOff>349250</xdr:rowOff>
    </xdr:from>
    <xdr:to>
      <xdr:col>3</xdr:col>
      <xdr:colOff>6942667</xdr:colOff>
      <xdr:row>9</xdr:row>
      <xdr:rowOff>740834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F378F930-6B03-45B8-8322-CB3818EB6F8A}"/>
            </a:ext>
          </a:extLst>
        </xdr:cNvPr>
        <xdr:cNvSpPr/>
      </xdr:nvSpPr>
      <xdr:spPr>
        <a:xfrm>
          <a:off x="13376275" y="13865225"/>
          <a:ext cx="6748992" cy="391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9</xdr:row>
      <xdr:rowOff>878417</xdr:rowOff>
    </xdr:from>
    <xdr:to>
      <xdr:col>3</xdr:col>
      <xdr:colOff>5217583</xdr:colOff>
      <xdr:row>9</xdr:row>
      <xdr:rowOff>1111250</xdr:rowOff>
    </xdr:to>
    <xdr:sp macro="" textlink="">
      <xdr:nvSpPr>
        <xdr:cNvPr id="24" name="Rectangle 23">
          <a:hlinkClick xmlns:r="http://schemas.openxmlformats.org/officeDocument/2006/relationships" r:id="rId4"/>
          <a:extLst>
            <a:ext uri="{FF2B5EF4-FFF2-40B4-BE49-F238E27FC236}">
              <a16:creationId xmlns:a16="http://schemas.microsoft.com/office/drawing/2014/main" id="{E1D6DB30-2CC9-4186-B1FD-FAD129EFE3A8}"/>
            </a:ext>
          </a:extLst>
        </xdr:cNvPr>
        <xdr:cNvSpPr/>
      </xdr:nvSpPr>
      <xdr:spPr>
        <a:xfrm>
          <a:off x="13355108" y="14394392"/>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10</xdr:row>
      <xdr:rowOff>674915</xdr:rowOff>
    </xdr:from>
    <xdr:to>
      <xdr:col>3</xdr:col>
      <xdr:colOff>1328058</xdr:colOff>
      <xdr:row>10</xdr:row>
      <xdr:rowOff>849086</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4029A9A7-8C4B-4D04-ABA7-8ADFBD2A275E}"/>
            </a:ext>
          </a:extLst>
        </xdr:cNvPr>
        <xdr:cNvSpPr/>
      </xdr:nvSpPr>
      <xdr:spPr>
        <a:xfrm>
          <a:off x="13366297" y="16295915"/>
          <a:ext cx="1306286" cy="1741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10</xdr:row>
      <xdr:rowOff>881742</xdr:rowOff>
    </xdr:from>
    <xdr:to>
      <xdr:col>3</xdr:col>
      <xdr:colOff>1110343</xdr:colOff>
      <xdr:row>10</xdr:row>
      <xdr:rowOff>1045028</xdr:rowOff>
    </xdr:to>
    <xdr:sp macro="" textlink="">
      <xdr:nvSpPr>
        <xdr:cNvPr id="26" name="Rectangle 25">
          <a:hlinkClick xmlns:r="http://schemas.openxmlformats.org/officeDocument/2006/relationships" r:id="rId7"/>
          <a:extLst>
            <a:ext uri="{FF2B5EF4-FFF2-40B4-BE49-F238E27FC236}">
              <a16:creationId xmlns:a16="http://schemas.microsoft.com/office/drawing/2014/main" id="{ED0EB9F4-7A80-43C4-AF5B-43B36833679C}"/>
            </a:ext>
          </a:extLst>
        </xdr:cNvPr>
        <xdr:cNvSpPr/>
      </xdr:nvSpPr>
      <xdr:spPr>
        <a:xfrm>
          <a:off x="13366297" y="16502742"/>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10584</xdr:colOff>
      <xdr:row>10</xdr:row>
      <xdr:rowOff>211666</xdr:rowOff>
    </xdr:from>
    <xdr:to>
      <xdr:col>3</xdr:col>
      <xdr:colOff>1111251</xdr:colOff>
      <xdr:row>10</xdr:row>
      <xdr:rowOff>412749</xdr:rowOff>
    </xdr:to>
    <xdr:sp macro="" textlink="">
      <xdr:nvSpPr>
        <xdr:cNvPr id="27" name="Rectangle 26">
          <a:hlinkClick xmlns:r="http://schemas.openxmlformats.org/officeDocument/2006/relationships" r:id="rId5"/>
          <a:extLst>
            <a:ext uri="{FF2B5EF4-FFF2-40B4-BE49-F238E27FC236}">
              <a16:creationId xmlns:a16="http://schemas.microsoft.com/office/drawing/2014/main" id="{F500A8C3-C64E-49C8-AD6A-A7DEDCD66EEC}"/>
            </a:ext>
          </a:extLst>
        </xdr:cNvPr>
        <xdr:cNvSpPr/>
      </xdr:nvSpPr>
      <xdr:spPr>
        <a:xfrm>
          <a:off x="13355109" y="15832666"/>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10584</xdr:colOff>
      <xdr:row>10</xdr:row>
      <xdr:rowOff>560919</xdr:rowOff>
    </xdr:from>
    <xdr:to>
      <xdr:col>3</xdr:col>
      <xdr:colOff>6921501</xdr:colOff>
      <xdr:row>10</xdr:row>
      <xdr:rowOff>952503</xdr:rowOff>
    </xdr:to>
    <xdr:sp macro="" textlink="">
      <xdr:nvSpPr>
        <xdr:cNvPr id="28" name="Rectangle 27">
          <a:hlinkClick xmlns:r="http://schemas.openxmlformats.org/officeDocument/2006/relationships" r:id="rId6"/>
          <a:extLst>
            <a:ext uri="{FF2B5EF4-FFF2-40B4-BE49-F238E27FC236}">
              <a16:creationId xmlns:a16="http://schemas.microsoft.com/office/drawing/2014/main" id="{324312CB-3E13-4A70-976C-25BEE4B0C25D}"/>
            </a:ext>
          </a:extLst>
        </xdr:cNvPr>
        <xdr:cNvSpPr/>
      </xdr:nvSpPr>
      <xdr:spPr>
        <a:xfrm>
          <a:off x="13355109" y="16181919"/>
          <a:ext cx="6768042" cy="391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1047750</xdr:rowOff>
    </xdr:from>
    <xdr:to>
      <xdr:col>3</xdr:col>
      <xdr:colOff>5228166</xdr:colOff>
      <xdr:row>10</xdr:row>
      <xdr:rowOff>1280583</xdr:rowOff>
    </xdr:to>
    <xdr:sp macro="" textlink="">
      <xdr:nvSpPr>
        <xdr:cNvPr id="29" name="Rectangle 28">
          <a:hlinkClick xmlns:r="http://schemas.openxmlformats.org/officeDocument/2006/relationships" r:id="rId4"/>
          <a:extLst>
            <a:ext uri="{FF2B5EF4-FFF2-40B4-BE49-F238E27FC236}">
              <a16:creationId xmlns:a16="http://schemas.microsoft.com/office/drawing/2014/main" id="{6D5F0E02-91FD-4859-A747-ECF28BE1D537}"/>
            </a:ext>
          </a:extLst>
        </xdr:cNvPr>
        <xdr:cNvSpPr/>
      </xdr:nvSpPr>
      <xdr:spPr>
        <a:xfrm>
          <a:off x="13365691" y="16668750"/>
          <a:ext cx="5207000"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674915</xdr:rowOff>
    </xdr:from>
    <xdr:to>
      <xdr:col>3</xdr:col>
      <xdr:colOff>1328058</xdr:colOff>
      <xdr:row>14</xdr:row>
      <xdr:rowOff>849086</xdr:rowOff>
    </xdr:to>
    <xdr:sp macro="" textlink="">
      <xdr:nvSpPr>
        <xdr:cNvPr id="30" name="Rectangle 29">
          <a:hlinkClick xmlns:r="http://schemas.openxmlformats.org/officeDocument/2006/relationships" r:id="rId4"/>
          <a:extLst>
            <a:ext uri="{FF2B5EF4-FFF2-40B4-BE49-F238E27FC236}">
              <a16:creationId xmlns:a16="http://schemas.microsoft.com/office/drawing/2014/main" id="{9D4BA0F6-23FC-410F-8451-1ACB8108FC35}"/>
            </a:ext>
          </a:extLst>
        </xdr:cNvPr>
        <xdr:cNvSpPr/>
      </xdr:nvSpPr>
      <xdr:spPr>
        <a:xfrm>
          <a:off x="13366297" y="25849490"/>
          <a:ext cx="1306286" cy="1741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881742</xdr:rowOff>
    </xdr:from>
    <xdr:to>
      <xdr:col>3</xdr:col>
      <xdr:colOff>1110343</xdr:colOff>
      <xdr:row>14</xdr:row>
      <xdr:rowOff>1045028</xdr:rowOff>
    </xdr:to>
    <xdr:sp macro="" textlink="">
      <xdr:nvSpPr>
        <xdr:cNvPr id="31" name="Rectangle 30">
          <a:hlinkClick xmlns:r="http://schemas.openxmlformats.org/officeDocument/2006/relationships" r:id="rId7"/>
          <a:extLst>
            <a:ext uri="{FF2B5EF4-FFF2-40B4-BE49-F238E27FC236}">
              <a16:creationId xmlns:a16="http://schemas.microsoft.com/office/drawing/2014/main" id="{5A02F954-A0AD-43B1-B27B-AA7D08FC4BA1}"/>
            </a:ext>
          </a:extLst>
        </xdr:cNvPr>
        <xdr:cNvSpPr/>
      </xdr:nvSpPr>
      <xdr:spPr>
        <a:xfrm>
          <a:off x="13366297" y="2605631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6402917</xdr:colOff>
      <xdr:row>14</xdr:row>
      <xdr:rowOff>867833</xdr:rowOff>
    </xdr:from>
    <xdr:to>
      <xdr:col>3</xdr:col>
      <xdr:colOff>5185833</xdr:colOff>
      <xdr:row>14</xdr:row>
      <xdr:rowOff>1100666</xdr:rowOff>
    </xdr:to>
    <xdr:sp macro="" textlink="">
      <xdr:nvSpPr>
        <xdr:cNvPr id="32" name="Rectangle 31">
          <a:hlinkClick xmlns:r="http://schemas.openxmlformats.org/officeDocument/2006/relationships" r:id="rId4"/>
          <a:extLst>
            <a:ext uri="{FF2B5EF4-FFF2-40B4-BE49-F238E27FC236}">
              <a16:creationId xmlns:a16="http://schemas.microsoft.com/office/drawing/2014/main" id="{8AD5AAD6-A09C-4567-B941-774B27512FB8}"/>
            </a:ext>
          </a:extLst>
        </xdr:cNvPr>
        <xdr:cNvSpPr/>
      </xdr:nvSpPr>
      <xdr:spPr>
        <a:xfrm>
          <a:off x="13346642" y="26042408"/>
          <a:ext cx="5183716"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6413501</xdr:colOff>
      <xdr:row>14</xdr:row>
      <xdr:rowOff>349250</xdr:rowOff>
    </xdr:from>
    <xdr:to>
      <xdr:col>3</xdr:col>
      <xdr:colOff>6846811</xdr:colOff>
      <xdr:row>14</xdr:row>
      <xdr:rowOff>743252</xdr:rowOff>
    </xdr:to>
    <xdr:sp macro="" textlink="">
      <xdr:nvSpPr>
        <xdr:cNvPr id="33" name="Rectangle 32">
          <a:hlinkClick xmlns:r="http://schemas.openxmlformats.org/officeDocument/2006/relationships" r:id="rId4"/>
          <a:extLst>
            <a:ext uri="{FF2B5EF4-FFF2-40B4-BE49-F238E27FC236}">
              <a16:creationId xmlns:a16="http://schemas.microsoft.com/office/drawing/2014/main" id="{FF6DAD6C-E38F-4CCC-A4E1-31D4E0BF09A2}"/>
            </a:ext>
          </a:extLst>
        </xdr:cNvPr>
        <xdr:cNvSpPr/>
      </xdr:nvSpPr>
      <xdr:spPr>
        <a:xfrm>
          <a:off x="13347701" y="25523825"/>
          <a:ext cx="6776960" cy="3940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15</xdr:row>
      <xdr:rowOff>881742</xdr:rowOff>
    </xdr:from>
    <xdr:to>
      <xdr:col>3</xdr:col>
      <xdr:colOff>1110343</xdr:colOff>
      <xdr:row>15</xdr:row>
      <xdr:rowOff>1045028</xdr:rowOff>
    </xdr:to>
    <xdr:sp macro="" textlink="">
      <xdr:nvSpPr>
        <xdr:cNvPr id="34" name="Rectangle 33">
          <a:hlinkClick xmlns:r="http://schemas.openxmlformats.org/officeDocument/2006/relationships" r:id="rId7"/>
          <a:extLst>
            <a:ext uri="{FF2B5EF4-FFF2-40B4-BE49-F238E27FC236}">
              <a16:creationId xmlns:a16="http://schemas.microsoft.com/office/drawing/2014/main" id="{51B760BD-8EF9-442B-B011-5C6CA5F893C5}"/>
            </a:ext>
          </a:extLst>
        </xdr:cNvPr>
        <xdr:cNvSpPr/>
      </xdr:nvSpPr>
      <xdr:spPr>
        <a:xfrm>
          <a:off x="13366297" y="2716121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35" name="Rectangle 34">
          <a:hlinkClick xmlns:r="http://schemas.openxmlformats.org/officeDocument/2006/relationships" r:id="rId5"/>
          <a:extLst>
            <a:ext uri="{FF2B5EF4-FFF2-40B4-BE49-F238E27FC236}">
              <a16:creationId xmlns:a16="http://schemas.microsoft.com/office/drawing/2014/main" id="{0AD64B49-0331-4F86-B24D-21C798B78D9C}"/>
            </a:ext>
          </a:extLst>
        </xdr:cNvPr>
        <xdr:cNvSpPr/>
      </xdr:nvSpPr>
      <xdr:spPr>
        <a:xfrm>
          <a:off x="13365691" y="2703830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6413501</xdr:colOff>
      <xdr:row>12</xdr:row>
      <xdr:rowOff>624416</xdr:rowOff>
    </xdr:from>
    <xdr:to>
      <xdr:col>3</xdr:col>
      <xdr:colOff>1090084</xdr:colOff>
      <xdr:row>12</xdr:row>
      <xdr:rowOff>825499</xdr:rowOff>
    </xdr:to>
    <xdr:sp macro="" textlink="">
      <xdr:nvSpPr>
        <xdr:cNvPr id="36" name="Rectangle 35">
          <a:hlinkClick xmlns:r="http://schemas.openxmlformats.org/officeDocument/2006/relationships" r:id="rId5"/>
          <a:extLst>
            <a:ext uri="{FF2B5EF4-FFF2-40B4-BE49-F238E27FC236}">
              <a16:creationId xmlns:a16="http://schemas.microsoft.com/office/drawing/2014/main" id="{2DCC5CF2-26A8-49D0-B73B-84C0BF8771A5}"/>
            </a:ext>
          </a:extLst>
        </xdr:cNvPr>
        <xdr:cNvSpPr/>
      </xdr:nvSpPr>
      <xdr:spPr>
        <a:xfrm>
          <a:off x="13347701" y="20455466"/>
          <a:ext cx="1086908"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21167</xdr:colOff>
      <xdr:row>11</xdr:row>
      <xdr:rowOff>613833</xdr:rowOff>
    </xdr:from>
    <xdr:to>
      <xdr:col>3</xdr:col>
      <xdr:colOff>1121834</xdr:colOff>
      <xdr:row>11</xdr:row>
      <xdr:rowOff>814916</xdr:rowOff>
    </xdr:to>
    <xdr:sp macro="" textlink="">
      <xdr:nvSpPr>
        <xdr:cNvPr id="37" name="Rectangle 36">
          <a:hlinkClick xmlns:r="http://schemas.openxmlformats.org/officeDocument/2006/relationships" r:id="rId5"/>
          <a:extLst>
            <a:ext uri="{FF2B5EF4-FFF2-40B4-BE49-F238E27FC236}">
              <a16:creationId xmlns:a16="http://schemas.microsoft.com/office/drawing/2014/main" id="{9D114131-06B5-49E9-A7E2-06510A9358E9}"/>
            </a:ext>
          </a:extLst>
        </xdr:cNvPr>
        <xdr:cNvSpPr/>
      </xdr:nvSpPr>
      <xdr:spPr>
        <a:xfrm>
          <a:off x="13365692" y="18339858"/>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17</xdr:row>
      <xdr:rowOff>624417</xdr:rowOff>
    </xdr:from>
    <xdr:to>
      <xdr:col>3</xdr:col>
      <xdr:colOff>1100667</xdr:colOff>
      <xdr:row>17</xdr:row>
      <xdr:rowOff>825500</xdr:rowOff>
    </xdr:to>
    <xdr:sp macro="" textlink="">
      <xdr:nvSpPr>
        <xdr:cNvPr id="38" name="Rectangle 37">
          <a:hlinkClick xmlns:r="http://schemas.openxmlformats.org/officeDocument/2006/relationships" r:id="rId5"/>
          <a:extLst>
            <a:ext uri="{FF2B5EF4-FFF2-40B4-BE49-F238E27FC236}">
              <a16:creationId xmlns:a16="http://schemas.microsoft.com/office/drawing/2014/main" id="{E1F7B1B4-4D9B-452D-A487-33D4FDF762A0}"/>
            </a:ext>
          </a:extLst>
        </xdr:cNvPr>
        <xdr:cNvSpPr/>
      </xdr:nvSpPr>
      <xdr:spPr>
        <a:xfrm>
          <a:off x="13344525" y="29237517"/>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21772</xdr:colOff>
      <xdr:row>3</xdr:row>
      <xdr:rowOff>881742</xdr:rowOff>
    </xdr:from>
    <xdr:to>
      <xdr:col>3</xdr:col>
      <xdr:colOff>1110343</xdr:colOff>
      <xdr:row>3</xdr:row>
      <xdr:rowOff>1045028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A436AA7-2E20-4CA4-8B05-A4C3F9BDFFAE}"/>
            </a:ext>
          </a:extLst>
        </xdr:cNvPr>
        <xdr:cNvSpPr/>
      </xdr:nvSpPr>
      <xdr:spPr>
        <a:xfrm>
          <a:off x="13366297" y="26438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2A3E80E-8AA9-41BA-A844-5718F1F90962}"/>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4FA6724-A21E-49D8-8ECD-5A5FC996FE24}"/>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3</xdr:row>
      <xdr:rowOff>328083</xdr:rowOff>
    </xdr:from>
    <xdr:to>
      <xdr:col>3</xdr:col>
      <xdr:colOff>1100667</xdr:colOff>
      <xdr:row>3</xdr:row>
      <xdr:rowOff>478366</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ED29E424-7008-4E96-B2B5-2DE53E4AEF9E}"/>
            </a:ext>
          </a:extLst>
        </xdr:cNvPr>
        <xdr:cNvSpPr/>
      </xdr:nvSpPr>
      <xdr:spPr>
        <a:xfrm>
          <a:off x="13344525" y="20902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235D4F79-DF6C-469B-A976-8C49CEB9CF4F}"/>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4B01D397-98C1-4880-BA62-AFC0EC366E87}"/>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3</xdr:row>
      <xdr:rowOff>328083</xdr:rowOff>
    </xdr:from>
    <xdr:to>
      <xdr:col>3</xdr:col>
      <xdr:colOff>1100667</xdr:colOff>
      <xdr:row>3</xdr:row>
      <xdr:rowOff>478366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259DA500-1812-4ECD-921C-A516F3F9F70B}"/>
            </a:ext>
          </a:extLst>
        </xdr:cNvPr>
        <xdr:cNvSpPr/>
      </xdr:nvSpPr>
      <xdr:spPr>
        <a:xfrm>
          <a:off x="13344525" y="20902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B187DE3E-CAC7-4F10-AD84-2235E3C1EDBC}"/>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3</xdr:row>
      <xdr:rowOff>881742</xdr:rowOff>
    </xdr:from>
    <xdr:to>
      <xdr:col>3</xdr:col>
      <xdr:colOff>1110343</xdr:colOff>
      <xdr:row>3</xdr:row>
      <xdr:rowOff>1045028</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160676-74C8-4245-A856-AAB65E02320B}"/>
            </a:ext>
          </a:extLst>
        </xdr:cNvPr>
        <xdr:cNvSpPr/>
      </xdr:nvSpPr>
      <xdr:spPr>
        <a:xfrm>
          <a:off x="13366297" y="26438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3</xdr:row>
      <xdr:rowOff>635000</xdr:rowOff>
    </xdr:from>
    <xdr:to>
      <xdr:col>3</xdr:col>
      <xdr:colOff>1121833</xdr:colOff>
      <xdr:row>3</xdr:row>
      <xdr:rowOff>836083</xdr:rowOff>
    </xdr:to>
    <xdr:sp macro="" textlink="">
      <xdr:nvSpPr>
        <xdr:cNvPr id="11" name="Rectangle 10">
          <a:hlinkClick xmlns:r="http://schemas.openxmlformats.org/officeDocument/2006/relationships" r:id="rId2"/>
          <a:extLst>
            <a:ext uri="{FF2B5EF4-FFF2-40B4-BE49-F238E27FC236}">
              <a16:creationId xmlns:a16="http://schemas.microsoft.com/office/drawing/2014/main" id="{6E737AA4-D980-46B5-A18F-627C443C0715}"/>
            </a:ext>
          </a:extLst>
        </xdr:cNvPr>
        <xdr:cNvSpPr/>
      </xdr:nvSpPr>
      <xdr:spPr>
        <a:xfrm>
          <a:off x="13365691" y="23971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4</xdr:row>
      <xdr:rowOff>881742</xdr:rowOff>
    </xdr:from>
    <xdr:to>
      <xdr:col>3</xdr:col>
      <xdr:colOff>1110343</xdr:colOff>
      <xdr:row>4</xdr:row>
      <xdr:rowOff>1045028</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id="{581610F3-20D1-4797-A280-C33107082ED4}"/>
            </a:ext>
          </a:extLst>
        </xdr:cNvPr>
        <xdr:cNvSpPr/>
      </xdr:nvSpPr>
      <xdr:spPr>
        <a:xfrm>
          <a:off x="13366297" y="4358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3" name="Rectangle 12">
          <a:hlinkClick xmlns:r="http://schemas.openxmlformats.org/officeDocument/2006/relationships" r:id="rId2"/>
          <a:extLst>
            <a:ext uri="{FF2B5EF4-FFF2-40B4-BE49-F238E27FC236}">
              <a16:creationId xmlns:a16="http://schemas.microsoft.com/office/drawing/2014/main" id="{7A74904B-86FE-4A57-834F-8D831EA5C730}"/>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 name="Rectangle 13">
          <a:hlinkClick xmlns:r="http://schemas.openxmlformats.org/officeDocument/2006/relationships" r:id="rId2"/>
          <a:extLst>
            <a:ext uri="{FF2B5EF4-FFF2-40B4-BE49-F238E27FC236}">
              <a16:creationId xmlns:a16="http://schemas.microsoft.com/office/drawing/2014/main" id="{57B4E9EC-1F07-45C4-9588-BE2F0F873140}"/>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4</xdr:row>
      <xdr:rowOff>328083</xdr:rowOff>
    </xdr:from>
    <xdr:to>
      <xdr:col>3</xdr:col>
      <xdr:colOff>1100667</xdr:colOff>
      <xdr:row>4</xdr:row>
      <xdr:rowOff>478366</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95FC98A6-69FD-4482-989F-911530FA89E2}"/>
            </a:ext>
          </a:extLst>
        </xdr:cNvPr>
        <xdr:cNvSpPr/>
      </xdr:nvSpPr>
      <xdr:spPr>
        <a:xfrm>
          <a:off x="13344525" y="3804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6" name="Rectangle 15">
          <a:hlinkClick xmlns:r="http://schemas.openxmlformats.org/officeDocument/2006/relationships" r:id="rId2"/>
          <a:extLst>
            <a:ext uri="{FF2B5EF4-FFF2-40B4-BE49-F238E27FC236}">
              <a16:creationId xmlns:a16="http://schemas.microsoft.com/office/drawing/2014/main" id="{2BE231D2-9128-40D7-8B43-A21886D11037}"/>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7" name="Rectangle 16">
          <a:hlinkClick xmlns:r="http://schemas.openxmlformats.org/officeDocument/2006/relationships" r:id="rId2"/>
          <a:extLst>
            <a:ext uri="{FF2B5EF4-FFF2-40B4-BE49-F238E27FC236}">
              <a16:creationId xmlns:a16="http://schemas.microsoft.com/office/drawing/2014/main" id="{88F73438-F696-45DE-9FA1-0D9965B0B744}"/>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4</xdr:row>
      <xdr:rowOff>328083</xdr:rowOff>
    </xdr:from>
    <xdr:to>
      <xdr:col>3</xdr:col>
      <xdr:colOff>1100667</xdr:colOff>
      <xdr:row>4</xdr:row>
      <xdr:rowOff>478366</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79C0B5BB-96C6-46C7-B691-2BACC1CA82F3}"/>
            </a:ext>
          </a:extLst>
        </xdr:cNvPr>
        <xdr:cNvSpPr/>
      </xdr:nvSpPr>
      <xdr:spPr>
        <a:xfrm>
          <a:off x="13344525" y="3804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325317AB-1BA2-46F2-BB5A-2FE4887B0703}"/>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4</xdr:row>
      <xdr:rowOff>881742</xdr:rowOff>
    </xdr:from>
    <xdr:to>
      <xdr:col>3</xdr:col>
      <xdr:colOff>1110343</xdr:colOff>
      <xdr:row>4</xdr:row>
      <xdr:rowOff>1045028</xdr:rowOff>
    </xdr:to>
    <xdr:sp macro="" textlink="">
      <xdr:nvSpPr>
        <xdr:cNvPr id="20" name="Rectangle 19">
          <a:hlinkClick xmlns:r="http://schemas.openxmlformats.org/officeDocument/2006/relationships" r:id="rId1"/>
          <a:extLst>
            <a:ext uri="{FF2B5EF4-FFF2-40B4-BE49-F238E27FC236}">
              <a16:creationId xmlns:a16="http://schemas.microsoft.com/office/drawing/2014/main" id="{E1EE457A-9111-44BE-95B3-8E9A4BF70E95}"/>
            </a:ext>
          </a:extLst>
        </xdr:cNvPr>
        <xdr:cNvSpPr/>
      </xdr:nvSpPr>
      <xdr:spPr>
        <a:xfrm>
          <a:off x="13366297" y="4358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21" name="Rectangle 20">
          <a:hlinkClick xmlns:r="http://schemas.openxmlformats.org/officeDocument/2006/relationships" r:id="rId2"/>
          <a:extLst>
            <a:ext uri="{FF2B5EF4-FFF2-40B4-BE49-F238E27FC236}">
              <a16:creationId xmlns:a16="http://schemas.microsoft.com/office/drawing/2014/main" id="{6CD0A2C1-222D-4DB8-B265-45FB3883EEE0}"/>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5</xdr:row>
      <xdr:rowOff>881742</xdr:rowOff>
    </xdr:from>
    <xdr:to>
      <xdr:col>3</xdr:col>
      <xdr:colOff>1110343</xdr:colOff>
      <xdr:row>5</xdr:row>
      <xdr:rowOff>1045028</xdr:rowOff>
    </xdr:to>
    <xdr:sp macro="" textlink="">
      <xdr:nvSpPr>
        <xdr:cNvPr id="22" name="Rectangle 21">
          <a:hlinkClick xmlns:r="http://schemas.openxmlformats.org/officeDocument/2006/relationships" r:id="rId1"/>
          <a:extLst>
            <a:ext uri="{FF2B5EF4-FFF2-40B4-BE49-F238E27FC236}">
              <a16:creationId xmlns:a16="http://schemas.microsoft.com/office/drawing/2014/main" id="{C512E897-8CDC-44A6-BD21-F9010A001D3F}"/>
            </a:ext>
          </a:extLst>
        </xdr:cNvPr>
        <xdr:cNvSpPr/>
      </xdr:nvSpPr>
      <xdr:spPr>
        <a:xfrm>
          <a:off x="13366297" y="7406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23" name="Rectangle 22">
          <a:hlinkClick xmlns:r="http://schemas.openxmlformats.org/officeDocument/2006/relationships" r:id="rId2"/>
          <a:extLst>
            <a:ext uri="{FF2B5EF4-FFF2-40B4-BE49-F238E27FC236}">
              <a16:creationId xmlns:a16="http://schemas.microsoft.com/office/drawing/2014/main" id="{2C473CC5-036F-42BB-BD1F-890B28E638AC}"/>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24" name="Rectangle 23">
          <a:hlinkClick xmlns:r="http://schemas.openxmlformats.org/officeDocument/2006/relationships" r:id="rId2"/>
          <a:extLst>
            <a:ext uri="{FF2B5EF4-FFF2-40B4-BE49-F238E27FC236}">
              <a16:creationId xmlns:a16="http://schemas.microsoft.com/office/drawing/2014/main" id="{B098DEC6-A751-4DBF-BF99-75C91DC75A85}"/>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5</xdr:row>
      <xdr:rowOff>328083</xdr:rowOff>
    </xdr:from>
    <xdr:to>
      <xdr:col>3</xdr:col>
      <xdr:colOff>1100667</xdr:colOff>
      <xdr:row>5</xdr:row>
      <xdr:rowOff>478366</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EB15B9BF-3BC3-4025-A1B3-B7A8966F47BD}"/>
            </a:ext>
          </a:extLst>
        </xdr:cNvPr>
        <xdr:cNvSpPr/>
      </xdr:nvSpPr>
      <xdr:spPr>
        <a:xfrm>
          <a:off x="13344525" y="6852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26" name="Rectangle 25">
          <a:hlinkClick xmlns:r="http://schemas.openxmlformats.org/officeDocument/2006/relationships" r:id="rId2"/>
          <a:extLst>
            <a:ext uri="{FF2B5EF4-FFF2-40B4-BE49-F238E27FC236}">
              <a16:creationId xmlns:a16="http://schemas.microsoft.com/office/drawing/2014/main" id="{CADB6913-7973-4C52-85EC-CDBFE6E14BC5}"/>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27" name="Rectangle 26">
          <a:hlinkClick xmlns:r="http://schemas.openxmlformats.org/officeDocument/2006/relationships" r:id="rId2"/>
          <a:extLst>
            <a:ext uri="{FF2B5EF4-FFF2-40B4-BE49-F238E27FC236}">
              <a16:creationId xmlns:a16="http://schemas.microsoft.com/office/drawing/2014/main" id="{9AAEF740-22CA-48FA-B356-11D1A9D5919E}"/>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5</xdr:row>
      <xdr:rowOff>328083</xdr:rowOff>
    </xdr:from>
    <xdr:to>
      <xdr:col>3</xdr:col>
      <xdr:colOff>1100667</xdr:colOff>
      <xdr:row>5</xdr:row>
      <xdr:rowOff>478366</xdr:rowOff>
    </xdr:to>
    <xdr:sp macro="" textlink="">
      <xdr:nvSpPr>
        <xdr:cNvPr id="28" name="Rectangle 27">
          <a:hlinkClick xmlns:r="http://schemas.openxmlformats.org/officeDocument/2006/relationships" r:id="rId2"/>
          <a:extLst>
            <a:ext uri="{FF2B5EF4-FFF2-40B4-BE49-F238E27FC236}">
              <a16:creationId xmlns:a16="http://schemas.microsoft.com/office/drawing/2014/main" id="{E5062F7D-6F90-4E03-B71D-40095B57638D}"/>
            </a:ext>
          </a:extLst>
        </xdr:cNvPr>
        <xdr:cNvSpPr/>
      </xdr:nvSpPr>
      <xdr:spPr>
        <a:xfrm>
          <a:off x="13344525" y="6852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29" name="Rectangle 28">
          <a:hlinkClick xmlns:r="http://schemas.openxmlformats.org/officeDocument/2006/relationships" r:id="rId2"/>
          <a:extLst>
            <a:ext uri="{FF2B5EF4-FFF2-40B4-BE49-F238E27FC236}">
              <a16:creationId xmlns:a16="http://schemas.microsoft.com/office/drawing/2014/main" id="{0B30B2B0-C8BD-4CAC-A91A-BE7623002471}"/>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5</xdr:row>
      <xdr:rowOff>881742</xdr:rowOff>
    </xdr:from>
    <xdr:to>
      <xdr:col>3</xdr:col>
      <xdr:colOff>1110343</xdr:colOff>
      <xdr:row>5</xdr:row>
      <xdr:rowOff>1045028</xdr:rowOff>
    </xdr:to>
    <xdr:sp macro="" textlink="">
      <xdr:nvSpPr>
        <xdr:cNvPr id="30" name="Rectangle 29">
          <a:hlinkClick xmlns:r="http://schemas.openxmlformats.org/officeDocument/2006/relationships" r:id="rId1"/>
          <a:extLst>
            <a:ext uri="{FF2B5EF4-FFF2-40B4-BE49-F238E27FC236}">
              <a16:creationId xmlns:a16="http://schemas.microsoft.com/office/drawing/2014/main" id="{2A3DF0A5-C798-4144-A8D8-F145B69D48CA}"/>
            </a:ext>
          </a:extLst>
        </xdr:cNvPr>
        <xdr:cNvSpPr/>
      </xdr:nvSpPr>
      <xdr:spPr>
        <a:xfrm>
          <a:off x="13366297" y="7406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31" name="Rectangle 30">
          <a:hlinkClick xmlns:r="http://schemas.openxmlformats.org/officeDocument/2006/relationships" r:id="rId2"/>
          <a:extLst>
            <a:ext uri="{FF2B5EF4-FFF2-40B4-BE49-F238E27FC236}">
              <a16:creationId xmlns:a16="http://schemas.microsoft.com/office/drawing/2014/main" id="{75EF209E-EDDA-4447-B234-08FEE35616AD}"/>
            </a:ext>
          </a:extLst>
        </xdr:cNvPr>
        <xdr:cNvSpPr/>
      </xdr:nvSpPr>
      <xdr:spPr>
        <a:xfrm>
          <a:off x="13365691" y="7159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881742</xdr:rowOff>
    </xdr:from>
    <xdr:to>
      <xdr:col>3</xdr:col>
      <xdr:colOff>1110343</xdr:colOff>
      <xdr:row>6</xdr:row>
      <xdr:rowOff>1045028</xdr:rowOff>
    </xdr:to>
    <xdr:sp macro="" textlink="">
      <xdr:nvSpPr>
        <xdr:cNvPr id="32" name="Rectangle 31">
          <a:hlinkClick xmlns:r="http://schemas.openxmlformats.org/officeDocument/2006/relationships" r:id="rId1"/>
          <a:extLst>
            <a:ext uri="{FF2B5EF4-FFF2-40B4-BE49-F238E27FC236}">
              <a16:creationId xmlns:a16="http://schemas.microsoft.com/office/drawing/2014/main" id="{596E56CC-A097-44A5-812C-E5259A198EFD}"/>
            </a:ext>
          </a:extLst>
        </xdr:cNvPr>
        <xdr:cNvSpPr/>
      </xdr:nvSpPr>
      <xdr:spPr>
        <a:xfrm>
          <a:off x="13366297" y="8549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3" name="Rectangle 32">
          <a:hlinkClick xmlns:r="http://schemas.openxmlformats.org/officeDocument/2006/relationships" r:id="rId2"/>
          <a:extLst>
            <a:ext uri="{FF2B5EF4-FFF2-40B4-BE49-F238E27FC236}">
              <a16:creationId xmlns:a16="http://schemas.microsoft.com/office/drawing/2014/main" id="{937E7FDD-D767-42D1-9617-CA5E912DA419}"/>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4" name="Rectangle 33">
          <a:hlinkClick xmlns:r="http://schemas.openxmlformats.org/officeDocument/2006/relationships" r:id="rId2"/>
          <a:extLst>
            <a:ext uri="{FF2B5EF4-FFF2-40B4-BE49-F238E27FC236}">
              <a16:creationId xmlns:a16="http://schemas.microsoft.com/office/drawing/2014/main" id="{F2472103-3F92-450E-A933-268B70BF2DAE}"/>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328083</xdr:rowOff>
    </xdr:from>
    <xdr:to>
      <xdr:col>3</xdr:col>
      <xdr:colOff>1100667</xdr:colOff>
      <xdr:row>6</xdr:row>
      <xdr:rowOff>478366</xdr:rowOff>
    </xdr:to>
    <xdr:sp macro="" textlink="">
      <xdr:nvSpPr>
        <xdr:cNvPr id="35" name="Rectangle 34">
          <a:hlinkClick xmlns:r="http://schemas.openxmlformats.org/officeDocument/2006/relationships" r:id="rId2"/>
          <a:extLst>
            <a:ext uri="{FF2B5EF4-FFF2-40B4-BE49-F238E27FC236}">
              <a16:creationId xmlns:a16="http://schemas.microsoft.com/office/drawing/2014/main" id="{CBA13883-D898-4C52-BB43-53F83C5F587F}"/>
            </a:ext>
          </a:extLst>
        </xdr:cNvPr>
        <xdr:cNvSpPr/>
      </xdr:nvSpPr>
      <xdr:spPr>
        <a:xfrm>
          <a:off x="13344525" y="7995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6" name="Rectangle 35">
          <a:hlinkClick xmlns:r="http://schemas.openxmlformats.org/officeDocument/2006/relationships" r:id="rId2"/>
          <a:extLst>
            <a:ext uri="{FF2B5EF4-FFF2-40B4-BE49-F238E27FC236}">
              <a16:creationId xmlns:a16="http://schemas.microsoft.com/office/drawing/2014/main" id="{72BE1AE4-A2A3-4376-90CA-640E764941D7}"/>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7" name="Rectangle 36">
          <a:hlinkClick xmlns:r="http://schemas.openxmlformats.org/officeDocument/2006/relationships" r:id="rId2"/>
          <a:extLst>
            <a:ext uri="{FF2B5EF4-FFF2-40B4-BE49-F238E27FC236}">
              <a16:creationId xmlns:a16="http://schemas.microsoft.com/office/drawing/2014/main" id="{185EE27E-4CEA-4E23-9118-A06D1BFC94FD}"/>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328083</xdr:rowOff>
    </xdr:from>
    <xdr:to>
      <xdr:col>3</xdr:col>
      <xdr:colOff>1100667</xdr:colOff>
      <xdr:row>6</xdr:row>
      <xdr:rowOff>478366</xdr:rowOff>
    </xdr:to>
    <xdr:sp macro="" textlink="">
      <xdr:nvSpPr>
        <xdr:cNvPr id="38" name="Rectangle 37">
          <a:hlinkClick xmlns:r="http://schemas.openxmlformats.org/officeDocument/2006/relationships" r:id="rId2"/>
          <a:extLst>
            <a:ext uri="{FF2B5EF4-FFF2-40B4-BE49-F238E27FC236}">
              <a16:creationId xmlns:a16="http://schemas.microsoft.com/office/drawing/2014/main" id="{7952257D-2AEC-4B5B-9E25-7699BB24936E}"/>
            </a:ext>
          </a:extLst>
        </xdr:cNvPr>
        <xdr:cNvSpPr/>
      </xdr:nvSpPr>
      <xdr:spPr>
        <a:xfrm>
          <a:off x="13344525" y="7995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DBC2FA72-CBBC-49AC-ADC6-7BCC52F807C0}"/>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881742</xdr:rowOff>
    </xdr:from>
    <xdr:to>
      <xdr:col>3</xdr:col>
      <xdr:colOff>1110343</xdr:colOff>
      <xdr:row>6</xdr:row>
      <xdr:rowOff>1045028</xdr:rowOff>
    </xdr:to>
    <xdr:sp macro="" textlink="">
      <xdr:nvSpPr>
        <xdr:cNvPr id="40" name="Rectangle 39">
          <a:hlinkClick xmlns:r="http://schemas.openxmlformats.org/officeDocument/2006/relationships" r:id="rId1"/>
          <a:extLst>
            <a:ext uri="{FF2B5EF4-FFF2-40B4-BE49-F238E27FC236}">
              <a16:creationId xmlns:a16="http://schemas.microsoft.com/office/drawing/2014/main" id="{65D540C0-ADA6-4A68-990A-73DEB6FEC8D6}"/>
            </a:ext>
          </a:extLst>
        </xdr:cNvPr>
        <xdr:cNvSpPr/>
      </xdr:nvSpPr>
      <xdr:spPr>
        <a:xfrm>
          <a:off x="13366297" y="8549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41" name="Rectangle 40">
          <a:hlinkClick xmlns:r="http://schemas.openxmlformats.org/officeDocument/2006/relationships" r:id="rId2"/>
          <a:extLst>
            <a:ext uri="{FF2B5EF4-FFF2-40B4-BE49-F238E27FC236}">
              <a16:creationId xmlns:a16="http://schemas.microsoft.com/office/drawing/2014/main" id="{9B2CCC11-27B5-450C-9B8A-B4C252502C79}"/>
            </a:ext>
          </a:extLst>
        </xdr:cNvPr>
        <xdr:cNvSpPr/>
      </xdr:nvSpPr>
      <xdr:spPr>
        <a:xfrm>
          <a:off x="13365691" y="8302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7</xdr:row>
      <xdr:rowOff>881742</xdr:rowOff>
    </xdr:from>
    <xdr:to>
      <xdr:col>3</xdr:col>
      <xdr:colOff>1110343</xdr:colOff>
      <xdr:row>7</xdr:row>
      <xdr:rowOff>1045028</xdr:rowOff>
    </xdr:to>
    <xdr:sp macro="" textlink="">
      <xdr:nvSpPr>
        <xdr:cNvPr id="42" name="Rectangle 41">
          <a:hlinkClick xmlns:r="http://schemas.openxmlformats.org/officeDocument/2006/relationships" r:id="rId1"/>
          <a:extLst>
            <a:ext uri="{FF2B5EF4-FFF2-40B4-BE49-F238E27FC236}">
              <a16:creationId xmlns:a16="http://schemas.microsoft.com/office/drawing/2014/main" id="{E705461E-99D8-48D7-8B6C-259F6501904D}"/>
            </a:ext>
          </a:extLst>
        </xdr:cNvPr>
        <xdr:cNvSpPr/>
      </xdr:nvSpPr>
      <xdr:spPr>
        <a:xfrm>
          <a:off x="13366297" y="957806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3" name="Rectangle 42">
          <a:hlinkClick xmlns:r="http://schemas.openxmlformats.org/officeDocument/2006/relationships" r:id="rId2"/>
          <a:extLst>
            <a:ext uri="{FF2B5EF4-FFF2-40B4-BE49-F238E27FC236}">
              <a16:creationId xmlns:a16="http://schemas.microsoft.com/office/drawing/2014/main" id="{CEA500C8-8617-4880-9F83-92963EA177B9}"/>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4" name="Rectangle 43">
          <a:hlinkClick xmlns:r="http://schemas.openxmlformats.org/officeDocument/2006/relationships" r:id="rId2"/>
          <a:extLst>
            <a:ext uri="{FF2B5EF4-FFF2-40B4-BE49-F238E27FC236}">
              <a16:creationId xmlns:a16="http://schemas.microsoft.com/office/drawing/2014/main" id="{EDB4D30C-F074-450B-B7FE-DC00A20B544B}"/>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7</xdr:row>
      <xdr:rowOff>328083</xdr:rowOff>
    </xdr:from>
    <xdr:to>
      <xdr:col>3</xdr:col>
      <xdr:colOff>1100667</xdr:colOff>
      <xdr:row>7</xdr:row>
      <xdr:rowOff>478366</xdr:rowOff>
    </xdr:to>
    <xdr:sp macro="" textlink="">
      <xdr:nvSpPr>
        <xdr:cNvPr id="45" name="Rectangle 44">
          <a:hlinkClick xmlns:r="http://schemas.openxmlformats.org/officeDocument/2006/relationships" r:id="rId2"/>
          <a:extLst>
            <a:ext uri="{FF2B5EF4-FFF2-40B4-BE49-F238E27FC236}">
              <a16:creationId xmlns:a16="http://schemas.microsoft.com/office/drawing/2014/main" id="{248CEF45-27E1-4147-B393-6C36EAEAFB84}"/>
            </a:ext>
          </a:extLst>
        </xdr:cNvPr>
        <xdr:cNvSpPr/>
      </xdr:nvSpPr>
      <xdr:spPr>
        <a:xfrm>
          <a:off x="13344525" y="9148233"/>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6" name="Rectangle 45">
          <a:hlinkClick xmlns:r="http://schemas.openxmlformats.org/officeDocument/2006/relationships" r:id="rId2"/>
          <a:extLst>
            <a:ext uri="{FF2B5EF4-FFF2-40B4-BE49-F238E27FC236}">
              <a16:creationId xmlns:a16="http://schemas.microsoft.com/office/drawing/2014/main" id="{8CFB8B6A-0552-41CD-987F-4C7DF41B6CAE}"/>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7" name="Rectangle 46">
          <a:hlinkClick xmlns:r="http://schemas.openxmlformats.org/officeDocument/2006/relationships" r:id="rId2"/>
          <a:extLst>
            <a:ext uri="{FF2B5EF4-FFF2-40B4-BE49-F238E27FC236}">
              <a16:creationId xmlns:a16="http://schemas.microsoft.com/office/drawing/2014/main" id="{4701EFB6-DAF3-4B31-8681-05AA5281DEBD}"/>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7</xdr:row>
      <xdr:rowOff>74084</xdr:rowOff>
    </xdr:from>
    <xdr:to>
      <xdr:col>3</xdr:col>
      <xdr:colOff>1100667</xdr:colOff>
      <xdr:row>7</xdr:row>
      <xdr:rowOff>224367</xdr:rowOff>
    </xdr:to>
    <xdr:sp macro="" textlink="">
      <xdr:nvSpPr>
        <xdr:cNvPr id="48" name="Rectangle 47">
          <a:hlinkClick xmlns:r="http://schemas.openxmlformats.org/officeDocument/2006/relationships" r:id="rId2"/>
          <a:extLst>
            <a:ext uri="{FF2B5EF4-FFF2-40B4-BE49-F238E27FC236}">
              <a16:creationId xmlns:a16="http://schemas.microsoft.com/office/drawing/2014/main" id="{08ACB3C4-4EC8-425D-A4EE-FFF3391EFBE6}"/>
            </a:ext>
          </a:extLst>
        </xdr:cNvPr>
        <xdr:cNvSpPr/>
      </xdr:nvSpPr>
      <xdr:spPr>
        <a:xfrm>
          <a:off x="13344525" y="8894234"/>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9" name="Rectangle 48">
          <a:hlinkClick xmlns:r="http://schemas.openxmlformats.org/officeDocument/2006/relationships" r:id="rId2"/>
          <a:extLst>
            <a:ext uri="{FF2B5EF4-FFF2-40B4-BE49-F238E27FC236}">
              <a16:creationId xmlns:a16="http://schemas.microsoft.com/office/drawing/2014/main" id="{30764073-8A57-4008-8725-2E236D5BBEDB}"/>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7</xdr:row>
      <xdr:rowOff>881742</xdr:rowOff>
    </xdr:from>
    <xdr:to>
      <xdr:col>3</xdr:col>
      <xdr:colOff>1110343</xdr:colOff>
      <xdr:row>7</xdr:row>
      <xdr:rowOff>1045028</xdr:rowOff>
    </xdr:to>
    <xdr:sp macro="" textlink="">
      <xdr:nvSpPr>
        <xdr:cNvPr id="50" name="Rectangle 49">
          <a:hlinkClick xmlns:r="http://schemas.openxmlformats.org/officeDocument/2006/relationships" r:id="rId1"/>
          <a:extLst>
            <a:ext uri="{FF2B5EF4-FFF2-40B4-BE49-F238E27FC236}">
              <a16:creationId xmlns:a16="http://schemas.microsoft.com/office/drawing/2014/main" id="{9BD08739-CAC0-47E6-8DBF-05D02AE052E9}"/>
            </a:ext>
          </a:extLst>
        </xdr:cNvPr>
        <xdr:cNvSpPr/>
      </xdr:nvSpPr>
      <xdr:spPr>
        <a:xfrm>
          <a:off x="13366297" y="957806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51" name="Rectangle 50">
          <a:hlinkClick xmlns:r="http://schemas.openxmlformats.org/officeDocument/2006/relationships" r:id="rId2"/>
          <a:extLst>
            <a:ext uri="{FF2B5EF4-FFF2-40B4-BE49-F238E27FC236}">
              <a16:creationId xmlns:a16="http://schemas.microsoft.com/office/drawing/2014/main" id="{14DC9B24-DCF4-4CFE-87E3-152A5ABC51A3}"/>
            </a:ext>
          </a:extLst>
        </xdr:cNvPr>
        <xdr:cNvSpPr/>
      </xdr:nvSpPr>
      <xdr:spPr>
        <a:xfrm>
          <a:off x="13365691" y="9455150"/>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8</xdr:row>
      <xdr:rowOff>881742</xdr:rowOff>
    </xdr:from>
    <xdr:to>
      <xdr:col>3</xdr:col>
      <xdr:colOff>1110343</xdr:colOff>
      <xdr:row>8</xdr:row>
      <xdr:rowOff>1045028</xdr:rowOff>
    </xdr:to>
    <xdr:sp macro="" textlink="">
      <xdr:nvSpPr>
        <xdr:cNvPr id="52" name="Rectangle 51">
          <a:hlinkClick xmlns:r="http://schemas.openxmlformats.org/officeDocument/2006/relationships" r:id="rId1"/>
          <a:extLst>
            <a:ext uri="{FF2B5EF4-FFF2-40B4-BE49-F238E27FC236}">
              <a16:creationId xmlns:a16="http://schemas.microsoft.com/office/drawing/2014/main" id="{E48A3D7C-CC38-4C4F-B21C-6BDA2D369F68}"/>
            </a:ext>
          </a:extLst>
        </xdr:cNvPr>
        <xdr:cNvSpPr/>
      </xdr:nvSpPr>
      <xdr:spPr>
        <a:xfrm>
          <a:off x="13366297" y="1034959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53" name="Rectangle 52">
          <a:hlinkClick xmlns:r="http://schemas.openxmlformats.org/officeDocument/2006/relationships" r:id="rId2"/>
          <a:extLst>
            <a:ext uri="{FF2B5EF4-FFF2-40B4-BE49-F238E27FC236}">
              <a16:creationId xmlns:a16="http://schemas.microsoft.com/office/drawing/2014/main" id="{198A71BA-516D-41A4-94DF-DB4B8C9FE8A6}"/>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54" name="Rectangle 53">
          <a:hlinkClick xmlns:r="http://schemas.openxmlformats.org/officeDocument/2006/relationships" r:id="rId2"/>
          <a:extLst>
            <a:ext uri="{FF2B5EF4-FFF2-40B4-BE49-F238E27FC236}">
              <a16:creationId xmlns:a16="http://schemas.microsoft.com/office/drawing/2014/main" id="{7A51D33A-F83D-45F2-9C61-257F90345931}"/>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8</xdr:row>
      <xdr:rowOff>328083</xdr:rowOff>
    </xdr:from>
    <xdr:to>
      <xdr:col>3</xdr:col>
      <xdr:colOff>1100667</xdr:colOff>
      <xdr:row>8</xdr:row>
      <xdr:rowOff>478366</xdr:rowOff>
    </xdr:to>
    <xdr:sp macro="" textlink="">
      <xdr:nvSpPr>
        <xdr:cNvPr id="55" name="Rectangle 54">
          <a:hlinkClick xmlns:r="http://schemas.openxmlformats.org/officeDocument/2006/relationships" r:id="rId2"/>
          <a:extLst>
            <a:ext uri="{FF2B5EF4-FFF2-40B4-BE49-F238E27FC236}">
              <a16:creationId xmlns:a16="http://schemas.microsoft.com/office/drawing/2014/main" id="{A205348B-2E0F-47E8-AAAC-E9A9BECEC042}"/>
            </a:ext>
          </a:extLst>
        </xdr:cNvPr>
        <xdr:cNvSpPr/>
      </xdr:nvSpPr>
      <xdr:spPr>
        <a:xfrm>
          <a:off x="13344525" y="9910233"/>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56" name="Rectangle 55">
          <a:hlinkClick xmlns:r="http://schemas.openxmlformats.org/officeDocument/2006/relationships" r:id="rId2"/>
          <a:extLst>
            <a:ext uri="{FF2B5EF4-FFF2-40B4-BE49-F238E27FC236}">
              <a16:creationId xmlns:a16="http://schemas.microsoft.com/office/drawing/2014/main" id="{D893DF44-4CA5-46A1-9EEF-3B18E097F6BC}"/>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57" name="Rectangle 56">
          <a:hlinkClick xmlns:r="http://schemas.openxmlformats.org/officeDocument/2006/relationships" r:id="rId2"/>
          <a:extLst>
            <a:ext uri="{FF2B5EF4-FFF2-40B4-BE49-F238E27FC236}">
              <a16:creationId xmlns:a16="http://schemas.microsoft.com/office/drawing/2014/main" id="{2F94A832-98CC-4291-91AF-CA91A376D7D5}"/>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8</xdr:row>
      <xdr:rowOff>328083</xdr:rowOff>
    </xdr:from>
    <xdr:to>
      <xdr:col>3</xdr:col>
      <xdr:colOff>1100667</xdr:colOff>
      <xdr:row>8</xdr:row>
      <xdr:rowOff>478366</xdr:rowOff>
    </xdr:to>
    <xdr:sp macro="" textlink="">
      <xdr:nvSpPr>
        <xdr:cNvPr id="58" name="Rectangle 57">
          <a:hlinkClick xmlns:r="http://schemas.openxmlformats.org/officeDocument/2006/relationships" r:id="rId2"/>
          <a:extLst>
            <a:ext uri="{FF2B5EF4-FFF2-40B4-BE49-F238E27FC236}">
              <a16:creationId xmlns:a16="http://schemas.microsoft.com/office/drawing/2014/main" id="{4BA98353-81F0-44C6-B169-76CEDBB52CA9}"/>
            </a:ext>
          </a:extLst>
        </xdr:cNvPr>
        <xdr:cNvSpPr/>
      </xdr:nvSpPr>
      <xdr:spPr>
        <a:xfrm>
          <a:off x="13344525" y="9910233"/>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59" name="Rectangle 58">
          <a:hlinkClick xmlns:r="http://schemas.openxmlformats.org/officeDocument/2006/relationships" r:id="rId2"/>
          <a:extLst>
            <a:ext uri="{FF2B5EF4-FFF2-40B4-BE49-F238E27FC236}">
              <a16:creationId xmlns:a16="http://schemas.microsoft.com/office/drawing/2014/main" id="{C8451768-0E4F-4861-962E-B2E6C7C9CC0D}"/>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8</xdr:row>
      <xdr:rowOff>881742</xdr:rowOff>
    </xdr:from>
    <xdr:to>
      <xdr:col>3</xdr:col>
      <xdr:colOff>1110343</xdr:colOff>
      <xdr:row>8</xdr:row>
      <xdr:rowOff>1045028</xdr:rowOff>
    </xdr:to>
    <xdr:sp macro="" textlink="">
      <xdr:nvSpPr>
        <xdr:cNvPr id="60" name="Rectangle 59">
          <a:hlinkClick xmlns:r="http://schemas.openxmlformats.org/officeDocument/2006/relationships" r:id="rId1"/>
          <a:extLst>
            <a:ext uri="{FF2B5EF4-FFF2-40B4-BE49-F238E27FC236}">
              <a16:creationId xmlns:a16="http://schemas.microsoft.com/office/drawing/2014/main" id="{C5B069C0-D506-4E13-8AAE-D54322ED0446}"/>
            </a:ext>
          </a:extLst>
        </xdr:cNvPr>
        <xdr:cNvSpPr/>
      </xdr:nvSpPr>
      <xdr:spPr>
        <a:xfrm>
          <a:off x="13366297" y="1034959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61" name="Rectangle 60">
          <a:hlinkClick xmlns:r="http://schemas.openxmlformats.org/officeDocument/2006/relationships" r:id="rId2"/>
          <a:extLst>
            <a:ext uri="{FF2B5EF4-FFF2-40B4-BE49-F238E27FC236}">
              <a16:creationId xmlns:a16="http://schemas.microsoft.com/office/drawing/2014/main" id="{977FE8E2-0F7D-4FF9-8260-E9B25C5172B2}"/>
            </a:ext>
          </a:extLst>
        </xdr:cNvPr>
        <xdr:cNvSpPr/>
      </xdr:nvSpPr>
      <xdr:spPr>
        <a:xfrm>
          <a:off x="13365691" y="1021715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9</xdr:row>
      <xdr:rowOff>881742</xdr:rowOff>
    </xdr:from>
    <xdr:to>
      <xdr:col>3</xdr:col>
      <xdr:colOff>1110343</xdr:colOff>
      <xdr:row>9</xdr:row>
      <xdr:rowOff>1045028</xdr:rowOff>
    </xdr:to>
    <xdr:sp macro="" textlink="">
      <xdr:nvSpPr>
        <xdr:cNvPr id="62" name="Rectangle 61">
          <a:hlinkClick xmlns:r="http://schemas.openxmlformats.org/officeDocument/2006/relationships" r:id="rId1"/>
          <a:extLst>
            <a:ext uri="{FF2B5EF4-FFF2-40B4-BE49-F238E27FC236}">
              <a16:creationId xmlns:a16="http://schemas.microsoft.com/office/drawing/2014/main" id="{8F947AAA-79A4-4225-8718-5E3285B94C8E}"/>
            </a:ext>
          </a:extLst>
        </xdr:cNvPr>
        <xdr:cNvSpPr/>
      </xdr:nvSpPr>
      <xdr:spPr>
        <a:xfrm>
          <a:off x="13366297" y="1111159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63" name="Rectangle 62">
          <a:hlinkClick xmlns:r="http://schemas.openxmlformats.org/officeDocument/2006/relationships" r:id="rId2"/>
          <a:extLst>
            <a:ext uri="{FF2B5EF4-FFF2-40B4-BE49-F238E27FC236}">
              <a16:creationId xmlns:a16="http://schemas.microsoft.com/office/drawing/2014/main" id="{48D2CE8A-07FD-4E19-A044-51E131DB03B4}"/>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64" name="Rectangle 63">
          <a:hlinkClick xmlns:r="http://schemas.openxmlformats.org/officeDocument/2006/relationships" r:id="rId2"/>
          <a:extLst>
            <a:ext uri="{FF2B5EF4-FFF2-40B4-BE49-F238E27FC236}">
              <a16:creationId xmlns:a16="http://schemas.microsoft.com/office/drawing/2014/main" id="{EC492612-DE23-4F53-AA3D-3DD822E1CACF}"/>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328083</xdr:rowOff>
    </xdr:from>
    <xdr:to>
      <xdr:col>3</xdr:col>
      <xdr:colOff>1100667</xdr:colOff>
      <xdr:row>9</xdr:row>
      <xdr:rowOff>478366</xdr:rowOff>
    </xdr:to>
    <xdr:sp macro="" textlink="">
      <xdr:nvSpPr>
        <xdr:cNvPr id="65" name="Rectangle 64">
          <a:hlinkClick xmlns:r="http://schemas.openxmlformats.org/officeDocument/2006/relationships" r:id="rId2"/>
          <a:extLst>
            <a:ext uri="{FF2B5EF4-FFF2-40B4-BE49-F238E27FC236}">
              <a16:creationId xmlns:a16="http://schemas.microsoft.com/office/drawing/2014/main" id="{E0A356FB-A858-42A2-A6BE-6D0F48C194C3}"/>
            </a:ext>
          </a:extLst>
        </xdr:cNvPr>
        <xdr:cNvSpPr/>
      </xdr:nvSpPr>
      <xdr:spPr>
        <a:xfrm>
          <a:off x="13344525" y="1068175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66" name="Rectangle 65">
          <a:hlinkClick xmlns:r="http://schemas.openxmlformats.org/officeDocument/2006/relationships" r:id="rId2"/>
          <a:extLst>
            <a:ext uri="{FF2B5EF4-FFF2-40B4-BE49-F238E27FC236}">
              <a16:creationId xmlns:a16="http://schemas.microsoft.com/office/drawing/2014/main" id="{6C5ADAFB-3B57-427A-B17B-F7A483F97DCB}"/>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67" name="Rectangle 66">
          <a:hlinkClick xmlns:r="http://schemas.openxmlformats.org/officeDocument/2006/relationships" r:id="rId2"/>
          <a:extLst>
            <a:ext uri="{FF2B5EF4-FFF2-40B4-BE49-F238E27FC236}">
              <a16:creationId xmlns:a16="http://schemas.microsoft.com/office/drawing/2014/main" id="{0B5D5039-9167-4A64-816E-5870488FDAFA}"/>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328083</xdr:rowOff>
    </xdr:from>
    <xdr:to>
      <xdr:col>3</xdr:col>
      <xdr:colOff>1100667</xdr:colOff>
      <xdr:row>9</xdr:row>
      <xdr:rowOff>478366</xdr:rowOff>
    </xdr:to>
    <xdr:sp macro="" textlink="">
      <xdr:nvSpPr>
        <xdr:cNvPr id="68" name="Rectangle 67">
          <a:hlinkClick xmlns:r="http://schemas.openxmlformats.org/officeDocument/2006/relationships" r:id="rId2"/>
          <a:extLst>
            <a:ext uri="{FF2B5EF4-FFF2-40B4-BE49-F238E27FC236}">
              <a16:creationId xmlns:a16="http://schemas.microsoft.com/office/drawing/2014/main" id="{C60A7182-0410-4159-A659-8C479D453FC8}"/>
            </a:ext>
          </a:extLst>
        </xdr:cNvPr>
        <xdr:cNvSpPr/>
      </xdr:nvSpPr>
      <xdr:spPr>
        <a:xfrm>
          <a:off x="13344525" y="1068175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69" name="Rectangle 68">
          <a:hlinkClick xmlns:r="http://schemas.openxmlformats.org/officeDocument/2006/relationships" r:id="rId2"/>
          <a:extLst>
            <a:ext uri="{FF2B5EF4-FFF2-40B4-BE49-F238E27FC236}">
              <a16:creationId xmlns:a16="http://schemas.microsoft.com/office/drawing/2014/main" id="{995EDE02-568D-4316-BD30-3EC2801CCAB6}"/>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9</xdr:row>
      <xdr:rowOff>881742</xdr:rowOff>
    </xdr:from>
    <xdr:to>
      <xdr:col>3</xdr:col>
      <xdr:colOff>1110343</xdr:colOff>
      <xdr:row>9</xdr:row>
      <xdr:rowOff>1045028</xdr:rowOff>
    </xdr:to>
    <xdr:sp macro="" textlink="">
      <xdr:nvSpPr>
        <xdr:cNvPr id="70" name="Rectangle 69">
          <a:hlinkClick xmlns:r="http://schemas.openxmlformats.org/officeDocument/2006/relationships" r:id="rId1"/>
          <a:extLst>
            <a:ext uri="{FF2B5EF4-FFF2-40B4-BE49-F238E27FC236}">
              <a16:creationId xmlns:a16="http://schemas.microsoft.com/office/drawing/2014/main" id="{663E1555-DEBD-40E5-B26E-A8CD3E41B2E5}"/>
            </a:ext>
          </a:extLst>
        </xdr:cNvPr>
        <xdr:cNvSpPr/>
      </xdr:nvSpPr>
      <xdr:spPr>
        <a:xfrm>
          <a:off x="13366297" y="1111159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71" name="Rectangle 70">
          <a:hlinkClick xmlns:r="http://schemas.openxmlformats.org/officeDocument/2006/relationships" r:id="rId2"/>
          <a:extLst>
            <a:ext uri="{FF2B5EF4-FFF2-40B4-BE49-F238E27FC236}">
              <a16:creationId xmlns:a16="http://schemas.microsoft.com/office/drawing/2014/main" id="{57A8DD8D-DF79-41D0-9AB5-1744E4F98348}"/>
            </a:ext>
          </a:extLst>
        </xdr:cNvPr>
        <xdr:cNvSpPr/>
      </xdr:nvSpPr>
      <xdr:spPr>
        <a:xfrm>
          <a:off x="13365691" y="1098867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10</xdr:row>
      <xdr:rowOff>881742</xdr:rowOff>
    </xdr:from>
    <xdr:to>
      <xdr:col>3</xdr:col>
      <xdr:colOff>1110343</xdr:colOff>
      <xdr:row>10</xdr:row>
      <xdr:rowOff>1045028</xdr:rowOff>
    </xdr:to>
    <xdr:sp macro="" textlink="">
      <xdr:nvSpPr>
        <xdr:cNvPr id="72" name="Rectangle 71">
          <a:hlinkClick xmlns:r="http://schemas.openxmlformats.org/officeDocument/2006/relationships" r:id="rId1"/>
          <a:extLst>
            <a:ext uri="{FF2B5EF4-FFF2-40B4-BE49-F238E27FC236}">
              <a16:creationId xmlns:a16="http://schemas.microsoft.com/office/drawing/2014/main" id="{A7A4862D-453C-4B92-ACE0-54F295836A2F}"/>
            </a:ext>
          </a:extLst>
        </xdr:cNvPr>
        <xdr:cNvSpPr/>
      </xdr:nvSpPr>
      <xdr:spPr>
        <a:xfrm>
          <a:off x="13366297" y="1188311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73" name="Rectangle 72">
          <a:hlinkClick xmlns:r="http://schemas.openxmlformats.org/officeDocument/2006/relationships" r:id="rId2"/>
          <a:extLst>
            <a:ext uri="{FF2B5EF4-FFF2-40B4-BE49-F238E27FC236}">
              <a16:creationId xmlns:a16="http://schemas.microsoft.com/office/drawing/2014/main" id="{0C923662-E14D-4786-A10F-891F0AD26EDB}"/>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74" name="Rectangle 73">
          <a:hlinkClick xmlns:r="http://schemas.openxmlformats.org/officeDocument/2006/relationships" r:id="rId2"/>
          <a:extLst>
            <a:ext uri="{FF2B5EF4-FFF2-40B4-BE49-F238E27FC236}">
              <a16:creationId xmlns:a16="http://schemas.microsoft.com/office/drawing/2014/main" id="{F2635B9B-A111-402E-94BD-0CF3F11BF893}"/>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10</xdr:row>
      <xdr:rowOff>328083</xdr:rowOff>
    </xdr:from>
    <xdr:to>
      <xdr:col>3</xdr:col>
      <xdr:colOff>1100667</xdr:colOff>
      <xdr:row>10</xdr:row>
      <xdr:rowOff>478366</xdr:rowOff>
    </xdr:to>
    <xdr:sp macro="" textlink="">
      <xdr:nvSpPr>
        <xdr:cNvPr id="75" name="Rectangle 74">
          <a:hlinkClick xmlns:r="http://schemas.openxmlformats.org/officeDocument/2006/relationships" r:id="rId2"/>
          <a:extLst>
            <a:ext uri="{FF2B5EF4-FFF2-40B4-BE49-F238E27FC236}">
              <a16:creationId xmlns:a16="http://schemas.microsoft.com/office/drawing/2014/main" id="{57E2B6BA-99C8-48B7-BD0F-32DD4CF3FB16}"/>
            </a:ext>
          </a:extLst>
        </xdr:cNvPr>
        <xdr:cNvSpPr/>
      </xdr:nvSpPr>
      <xdr:spPr>
        <a:xfrm>
          <a:off x="13344525" y="1144375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76" name="Rectangle 75">
          <a:hlinkClick xmlns:r="http://schemas.openxmlformats.org/officeDocument/2006/relationships" r:id="rId2"/>
          <a:extLst>
            <a:ext uri="{FF2B5EF4-FFF2-40B4-BE49-F238E27FC236}">
              <a16:creationId xmlns:a16="http://schemas.microsoft.com/office/drawing/2014/main" id="{384A7C4E-6604-44F0-A265-BF8CC14118DD}"/>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77" name="Rectangle 76">
          <a:hlinkClick xmlns:r="http://schemas.openxmlformats.org/officeDocument/2006/relationships" r:id="rId2"/>
          <a:extLst>
            <a:ext uri="{FF2B5EF4-FFF2-40B4-BE49-F238E27FC236}">
              <a16:creationId xmlns:a16="http://schemas.microsoft.com/office/drawing/2014/main" id="{A02646BC-0BAB-4302-A250-25385EEB0EAD}"/>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10</xdr:row>
      <xdr:rowOff>328083</xdr:rowOff>
    </xdr:from>
    <xdr:to>
      <xdr:col>3</xdr:col>
      <xdr:colOff>1100667</xdr:colOff>
      <xdr:row>10</xdr:row>
      <xdr:rowOff>478366</xdr:rowOff>
    </xdr:to>
    <xdr:sp macro="" textlink="">
      <xdr:nvSpPr>
        <xdr:cNvPr id="78" name="Rectangle 77">
          <a:hlinkClick xmlns:r="http://schemas.openxmlformats.org/officeDocument/2006/relationships" r:id="rId2"/>
          <a:extLst>
            <a:ext uri="{FF2B5EF4-FFF2-40B4-BE49-F238E27FC236}">
              <a16:creationId xmlns:a16="http://schemas.microsoft.com/office/drawing/2014/main" id="{BB0FC87B-1AE3-40AB-A71F-E67D38C974F6}"/>
            </a:ext>
          </a:extLst>
        </xdr:cNvPr>
        <xdr:cNvSpPr/>
      </xdr:nvSpPr>
      <xdr:spPr>
        <a:xfrm>
          <a:off x="13344525" y="1144375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79" name="Rectangle 78">
          <a:hlinkClick xmlns:r="http://schemas.openxmlformats.org/officeDocument/2006/relationships" r:id="rId2"/>
          <a:extLst>
            <a:ext uri="{FF2B5EF4-FFF2-40B4-BE49-F238E27FC236}">
              <a16:creationId xmlns:a16="http://schemas.microsoft.com/office/drawing/2014/main" id="{25A98902-3D65-4F87-942F-3FDA16BC7AD0}"/>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10</xdr:row>
      <xdr:rowOff>881742</xdr:rowOff>
    </xdr:from>
    <xdr:to>
      <xdr:col>3</xdr:col>
      <xdr:colOff>1110343</xdr:colOff>
      <xdr:row>10</xdr:row>
      <xdr:rowOff>1045028</xdr:rowOff>
    </xdr:to>
    <xdr:sp macro="" textlink="">
      <xdr:nvSpPr>
        <xdr:cNvPr id="80" name="Rectangle 79">
          <a:hlinkClick xmlns:r="http://schemas.openxmlformats.org/officeDocument/2006/relationships" r:id="rId1"/>
          <a:extLst>
            <a:ext uri="{FF2B5EF4-FFF2-40B4-BE49-F238E27FC236}">
              <a16:creationId xmlns:a16="http://schemas.microsoft.com/office/drawing/2014/main" id="{B8C52ED9-10E6-46C2-8945-EA545D7F4D34}"/>
            </a:ext>
          </a:extLst>
        </xdr:cNvPr>
        <xdr:cNvSpPr/>
      </xdr:nvSpPr>
      <xdr:spPr>
        <a:xfrm>
          <a:off x="13366297" y="1188311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10</xdr:row>
      <xdr:rowOff>635000</xdr:rowOff>
    </xdr:from>
    <xdr:to>
      <xdr:col>3</xdr:col>
      <xdr:colOff>1121833</xdr:colOff>
      <xdr:row>10</xdr:row>
      <xdr:rowOff>836083</xdr:rowOff>
    </xdr:to>
    <xdr:sp macro="" textlink="">
      <xdr:nvSpPr>
        <xdr:cNvPr id="81" name="Rectangle 80">
          <a:hlinkClick xmlns:r="http://schemas.openxmlformats.org/officeDocument/2006/relationships" r:id="rId2"/>
          <a:extLst>
            <a:ext uri="{FF2B5EF4-FFF2-40B4-BE49-F238E27FC236}">
              <a16:creationId xmlns:a16="http://schemas.microsoft.com/office/drawing/2014/main" id="{001490BC-27BC-445D-A529-25DDFB4FB023}"/>
            </a:ext>
          </a:extLst>
        </xdr:cNvPr>
        <xdr:cNvSpPr/>
      </xdr:nvSpPr>
      <xdr:spPr>
        <a:xfrm>
          <a:off x="13365691" y="1175067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11</xdr:row>
      <xdr:rowOff>881742</xdr:rowOff>
    </xdr:from>
    <xdr:to>
      <xdr:col>3</xdr:col>
      <xdr:colOff>1110343</xdr:colOff>
      <xdr:row>11</xdr:row>
      <xdr:rowOff>1045028</xdr:rowOff>
    </xdr:to>
    <xdr:sp macro="" textlink="">
      <xdr:nvSpPr>
        <xdr:cNvPr id="82" name="Rectangle 81">
          <a:hlinkClick xmlns:r="http://schemas.openxmlformats.org/officeDocument/2006/relationships" r:id="rId1"/>
          <a:extLst>
            <a:ext uri="{FF2B5EF4-FFF2-40B4-BE49-F238E27FC236}">
              <a16:creationId xmlns:a16="http://schemas.microsoft.com/office/drawing/2014/main" id="{A06E9613-80C6-43A1-A287-AFEE9147DAE0}"/>
            </a:ext>
          </a:extLst>
        </xdr:cNvPr>
        <xdr:cNvSpPr/>
      </xdr:nvSpPr>
      <xdr:spPr>
        <a:xfrm>
          <a:off x="13366297" y="126546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83" name="Rectangle 82">
          <a:hlinkClick xmlns:r="http://schemas.openxmlformats.org/officeDocument/2006/relationships" r:id="rId2"/>
          <a:extLst>
            <a:ext uri="{FF2B5EF4-FFF2-40B4-BE49-F238E27FC236}">
              <a16:creationId xmlns:a16="http://schemas.microsoft.com/office/drawing/2014/main" id="{5C10A99D-A47F-419C-A7F5-57B551351B54}"/>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84" name="Rectangle 83">
          <a:hlinkClick xmlns:r="http://schemas.openxmlformats.org/officeDocument/2006/relationships" r:id="rId2"/>
          <a:extLst>
            <a:ext uri="{FF2B5EF4-FFF2-40B4-BE49-F238E27FC236}">
              <a16:creationId xmlns:a16="http://schemas.microsoft.com/office/drawing/2014/main" id="{D94A96E7-3481-416F-A383-DC16A7B93288}"/>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11</xdr:row>
      <xdr:rowOff>328083</xdr:rowOff>
    </xdr:from>
    <xdr:to>
      <xdr:col>3</xdr:col>
      <xdr:colOff>1100667</xdr:colOff>
      <xdr:row>11</xdr:row>
      <xdr:rowOff>478366</xdr:rowOff>
    </xdr:to>
    <xdr:sp macro="" textlink="">
      <xdr:nvSpPr>
        <xdr:cNvPr id="85" name="Rectangle 84">
          <a:hlinkClick xmlns:r="http://schemas.openxmlformats.org/officeDocument/2006/relationships" r:id="rId2"/>
          <a:extLst>
            <a:ext uri="{FF2B5EF4-FFF2-40B4-BE49-F238E27FC236}">
              <a16:creationId xmlns:a16="http://schemas.microsoft.com/office/drawing/2014/main" id="{2AD5F074-85FD-45FE-9648-AC7581A5E100}"/>
            </a:ext>
          </a:extLst>
        </xdr:cNvPr>
        <xdr:cNvSpPr/>
      </xdr:nvSpPr>
      <xdr:spPr>
        <a:xfrm>
          <a:off x="13344525" y="12215283"/>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86" name="Rectangle 85">
          <a:hlinkClick xmlns:r="http://schemas.openxmlformats.org/officeDocument/2006/relationships" r:id="rId2"/>
          <a:extLst>
            <a:ext uri="{FF2B5EF4-FFF2-40B4-BE49-F238E27FC236}">
              <a16:creationId xmlns:a16="http://schemas.microsoft.com/office/drawing/2014/main" id="{3FB795A5-7122-410B-B10D-7262C77C028F}"/>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87" name="Rectangle 86">
          <a:hlinkClick xmlns:r="http://schemas.openxmlformats.org/officeDocument/2006/relationships" r:id="rId2"/>
          <a:extLst>
            <a:ext uri="{FF2B5EF4-FFF2-40B4-BE49-F238E27FC236}">
              <a16:creationId xmlns:a16="http://schemas.microsoft.com/office/drawing/2014/main" id="{30FB3A66-9F44-4CB8-A5DA-536E5F087251}"/>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11</xdr:row>
      <xdr:rowOff>328083</xdr:rowOff>
    </xdr:from>
    <xdr:to>
      <xdr:col>3</xdr:col>
      <xdr:colOff>1100667</xdr:colOff>
      <xdr:row>11</xdr:row>
      <xdr:rowOff>478366</xdr:rowOff>
    </xdr:to>
    <xdr:sp macro="" textlink="">
      <xdr:nvSpPr>
        <xdr:cNvPr id="88" name="Rectangle 87">
          <a:hlinkClick xmlns:r="http://schemas.openxmlformats.org/officeDocument/2006/relationships" r:id="rId2"/>
          <a:extLst>
            <a:ext uri="{FF2B5EF4-FFF2-40B4-BE49-F238E27FC236}">
              <a16:creationId xmlns:a16="http://schemas.microsoft.com/office/drawing/2014/main" id="{9F47D9A0-3F04-42C4-8007-F2F0A6C5BBE0}"/>
            </a:ext>
          </a:extLst>
        </xdr:cNvPr>
        <xdr:cNvSpPr/>
      </xdr:nvSpPr>
      <xdr:spPr>
        <a:xfrm>
          <a:off x="13344525" y="12215283"/>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89" name="Rectangle 88">
          <a:hlinkClick xmlns:r="http://schemas.openxmlformats.org/officeDocument/2006/relationships" r:id="rId2"/>
          <a:extLst>
            <a:ext uri="{FF2B5EF4-FFF2-40B4-BE49-F238E27FC236}">
              <a16:creationId xmlns:a16="http://schemas.microsoft.com/office/drawing/2014/main" id="{73512BD6-817A-4FF9-B2D5-B65226F8CDD5}"/>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11</xdr:row>
      <xdr:rowOff>881742</xdr:rowOff>
    </xdr:from>
    <xdr:to>
      <xdr:col>3</xdr:col>
      <xdr:colOff>1110343</xdr:colOff>
      <xdr:row>11</xdr:row>
      <xdr:rowOff>1045028</xdr:rowOff>
    </xdr:to>
    <xdr:sp macro="" textlink="">
      <xdr:nvSpPr>
        <xdr:cNvPr id="90" name="Rectangle 89">
          <a:hlinkClick xmlns:r="http://schemas.openxmlformats.org/officeDocument/2006/relationships" r:id="rId1"/>
          <a:extLst>
            <a:ext uri="{FF2B5EF4-FFF2-40B4-BE49-F238E27FC236}">
              <a16:creationId xmlns:a16="http://schemas.microsoft.com/office/drawing/2014/main" id="{F7C318A1-9AF9-4EC7-BA16-60DD6B76426B}"/>
            </a:ext>
          </a:extLst>
        </xdr:cNvPr>
        <xdr:cNvSpPr/>
      </xdr:nvSpPr>
      <xdr:spPr>
        <a:xfrm>
          <a:off x="13366297" y="126546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11</xdr:row>
      <xdr:rowOff>635000</xdr:rowOff>
    </xdr:from>
    <xdr:to>
      <xdr:col>3</xdr:col>
      <xdr:colOff>1121833</xdr:colOff>
      <xdr:row>11</xdr:row>
      <xdr:rowOff>836083</xdr:rowOff>
    </xdr:to>
    <xdr:sp macro="" textlink="">
      <xdr:nvSpPr>
        <xdr:cNvPr id="91" name="Rectangle 90">
          <a:hlinkClick xmlns:r="http://schemas.openxmlformats.org/officeDocument/2006/relationships" r:id="rId2"/>
          <a:extLst>
            <a:ext uri="{FF2B5EF4-FFF2-40B4-BE49-F238E27FC236}">
              <a16:creationId xmlns:a16="http://schemas.microsoft.com/office/drawing/2014/main" id="{B9475D27-6859-454A-900A-20882A2B9032}"/>
            </a:ext>
          </a:extLst>
        </xdr:cNvPr>
        <xdr:cNvSpPr/>
      </xdr:nvSpPr>
      <xdr:spPr>
        <a:xfrm>
          <a:off x="13365691" y="12522200"/>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12</xdr:row>
      <xdr:rowOff>881742</xdr:rowOff>
    </xdr:from>
    <xdr:to>
      <xdr:col>3</xdr:col>
      <xdr:colOff>1110343</xdr:colOff>
      <xdr:row>12</xdr:row>
      <xdr:rowOff>1045028</xdr:rowOff>
    </xdr:to>
    <xdr:sp macro="" textlink="">
      <xdr:nvSpPr>
        <xdr:cNvPr id="92" name="Rectangle 91">
          <a:hlinkClick xmlns:r="http://schemas.openxmlformats.org/officeDocument/2006/relationships" r:id="rId1"/>
          <a:extLst>
            <a:ext uri="{FF2B5EF4-FFF2-40B4-BE49-F238E27FC236}">
              <a16:creationId xmlns:a16="http://schemas.microsoft.com/office/drawing/2014/main" id="{C2FA7135-ED63-4F01-BDCA-5301F8837E37}"/>
            </a:ext>
          </a:extLst>
        </xdr:cNvPr>
        <xdr:cNvSpPr/>
      </xdr:nvSpPr>
      <xdr:spPr>
        <a:xfrm>
          <a:off x="13366297" y="13540467"/>
          <a:ext cx="1088571" cy="680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93" name="Rectangle 92">
          <a:hlinkClick xmlns:r="http://schemas.openxmlformats.org/officeDocument/2006/relationships" r:id="rId2"/>
          <a:extLst>
            <a:ext uri="{FF2B5EF4-FFF2-40B4-BE49-F238E27FC236}">
              <a16:creationId xmlns:a16="http://schemas.microsoft.com/office/drawing/2014/main" id="{12E2B7F9-5B88-4142-87FD-A40BB86BF836}"/>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94" name="Rectangle 93">
          <a:hlinkClick xmlns:r="http://schemas.openxmlformats.org/officeDocument/2006/relationships" r:id="rId2"/>
          <a:extLst>
            <a:ext uri="{FF2B5EF4-FFF2-40B4-BE49-F238E27FC236}">
              <a16:creationId xmlns:a16="http://schemas.microsoft.com/office/drawing/2014/main" id="{E1BC8FF9-4AA4-4DBD-86AB-531C8C141746}"/>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12</xdr:row>
      <xdr:rowOff>328083</xdr:rowOff>
    </xdr:from>
    <xdr:to>
      <xdr:col>3</xdr:col>
      <xdr:colOff>1100667</xdr:colOff>
      <xdr:row>12</xdr:row>
      <xdr:rowOff>478366</xdr:rowOff>
    </xdr:to>
    <xdr:sp macro="" textlink="">
      <xdr:nvSpPr>
        <xdr:cNvPr id="95" name="Rectangle 94">
          <a:hlinkClick xmlns:r="http://schemas.openxmlformats.org/officeDocument/2006/relationships" r:id="rId2"/>
          <a:extLst>
            <a:ext uri="{FF2B5EF4-FFF2-40B4-BE49-F238E27FC236}">
              <a16:creationId xmlns:a16="http://schemas.microsoft.com/office/drawing/2014/main" id="{8A1779D0-E761-4D35-8372-BB6D0E4BC5E8}"/>
            </a:ext>
          </a:extLst>
        </xdr:cNvPr>
        <xdr:cNvSpPr/>
      </xdr:nvSpPr>
      <xdr:spPr>
        <a:xfrm>
          <a:off x="13344525" y="129868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96" name="Rectangle 95">
          <a:hlinkClick xmlns:r="http://schemas.openxmlformats.org/officeDocument/2006/relationships" r:id="rId2"/>
          <a:extLst>
            <a:ext uri="{FF2B5EF4-FFF2-40B4-BE49-F238E27FC236}">
              <a16:creationId xmlns:a16="http://schemas.microsoft.com/office/drawing/2014/main" id="{266531F6-EE19-494E-8585-7D82A3AFE6CD}"/>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97" name="Rectangle 96">
          <a:hlinkClick xmlns:r="http://schemas.openxmlformats.org/officeDocument/2006/relationships" r:id="rId2"/>
          <a:extLst>
            <a:ext uri="{FF2B5EF4-FFF2-40B4-BE49-F238E27FC236}">
              <a16:creationId xmlns:a16="http://schemas.microsoft.com/office/drawing/2014/main" id="{890A633C-0E84-407D-B88C-BF0E1640F3FA}"/>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12</xdr:row>
      <xdr:rowOff>328083</xdr:rowOff>
    </xdr:from>
    <xdr:to>
      <xdr:col>3</xdr:col>
      <xdr:colOff>1100667</xdr:colOff>
      <xdr:row>12</xdr:row>
      <xdr:rowOff>478366</xdr:rowOff>
    </xdr:to>
    <xdr:sp macro="" textlink="">
      <xdr:nvSpPr>
        <xdr:cNvPr id="98" name="Rectangle 97">
          <a:hlinkClick xmlns:r="http://schemas.openxmlformats.org/officeDocument/2006/relationships" r:id="rId2"/>
          <a:extLst>
            <a:ext uri="{FF2B5EF4-FFF2-40B4-BE49-F238E27FC236}">
              <a16:creationId xmlns:a16="http://schemas.microsoft.com/office/drawing/2014/main" id="{FC41B94D-150D-44E6-BCD1-A06917C2F248}"/>
            </a:ext>
          </a:extLst>
        </xdr:cNvPr>
        <xdr:cNvSpPr/>
      </xdr:nvSpPr>
      <xdr:spPr>
        <a:xfrm>
          <a:off x="13344525" y="129868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99" name="Rectangle 98">
          <a:hlinkClick xmlns:r="http://schemas.openxmlformats.org/officeDocument/2006/relationships" r:id="rId2"/>
          <a:extLst>
            <a:ext uri="{FF2B5EF4-FFF2-40B4-BE49-F238E27FC236}">
              <a16:creationId xmlns:a16="http://schemas.microsoft.com/office/drawing/2014/main" id="{6471B5A9-2E14-4088-A83A-BA82D183538A}"/>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12</xdr:row>
      <xdr:rowOff>881742</xdr:rowOff>
    </xdr:from>
    <xdr:to>
      <xdr:col>3</xdr:col>
      <xdr:colOff>1110343</xdr:colOff>
      <xdr:row>12</xdr:row>
      <xdr:rowOff>1045028</xdr:rowOff>
    </xdr:to>
    <xdr:sp macro="" textlink="">
      <xdr:nvSpPr>
        <xdr:cNvPr id="100" name="Rectangle 99">
          <a:hlinkClick xmlns:r="http://schemas.openxmlformats.org/officeDocument/2006/relationships" r:id="rId1"/>
          <a:extLst>
            <a:ext uri="{FF2B5EF4-FFF2-40B4-BE49-F238E27FC236}">
              <a16:creationId xmlns:a16="http://schemas.microsoft.com/office/drawing/2014/main" id="{5E18CE98-2C98-4BC3-ABA1-E18E1059EFA8}"/>
            </a:ext>
          </a:extLst>
        </xdr:cNvPr>
        <xdr:cNvSpPr/>
      </xdr:nvSpPr>
      <xdr:spPr>
        <a:xfrm>
          <a:off x="13366297" y="13540467"/>
          <a:ext cx="1088571" cy="680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12</xdr:row>
      <xdr:rowOff>635000</xdr:rowOff>
    </xdr:from>
    <xdr:to>
      <xdr:col>3</xdr:col>
      <xdr:colOff>1121833</xdr:colOff>
      <xdr:row>12</xdr:row>
      <xdr:rowOff>836083</xdr:rowOff>
    </xdr:to>
    <xdr:sp macro="" textlink="">
      <xdr:nvSpPr>
        <xdr:cNvPr id="101" name="Rectangle 100">
          <a:hlinkClick xmlns:r="http://schemas.openxmlformats.org/officeDocument/2006/relationships" r:id="rId2"/>
          <a:extLst>
            <a:ext uri="{FF2B5EF4-FFF2-40B4-BE49-F238E27FC236}">
              <a16:creationId xmlns:a16="http://schemas.microsoft.com/office/drawing/2014/main" id="{B5F7A108-808A-42C4-9B18-74B2793F4388}"/>
            </a:ext>
          </a:extLst>
        </xdr:cNvPr>
        <xdr:cNvSpPr/>
      </xdr:nvSpPr>
      <xdr:spPr>
        <a:xfrm>
          <a:off x="13365691" y="132937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13</xdr:row>
      <xdr:rowOff>881742</xdr:rowOff>
    </xdr:from>
    <xdr:to>
      <xdr:col>3</xdr:col>
      <xdr:colOff>1110343</xdr:colOff>
      <xdr:row>13</xdr:row>
      <xdr:rowOff>1045028</xdr:rowOff>
    </xdr:to>
    <xdr:sp macro="" textlink="">
      <xdr:nvSpPr>
        <xdr:cNvPr id="102" name="Rectangle 101">
          <a:hlinkClick xmlns:r="http://schemas.openxmlformats.org/officeDocument/2006/relationships" r:id="rId1"/>
          <a:extLst>
            <a:ext uri="{FF2B5EF4-FFF2-40B4-BE49-F238E27FC236}">
              <a16:creationId xmlns:a16="http://schemas.microsoft.com/office/drawing/2014/main" id="{0B26976C-447C-485F-B582-F8836BBCB2CC}"/>
            </a:ext>
          </a:extLst>
        </xdr:cNvPr>
        <xdr:cNvSpPr/>
      </xdr:nvSpPr>
      <xdr:spPr>
        <a:xfrm>
          <a:off x="13366297" y="141786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13</xdr:row>
      <xdr:rowOff>328083</xdr:rowOff>
    </xdr:from>
    <xdr:to>
      <xdr:col>3</xdr:col>
      <xdr:colOff>1100667</xdr:colOff>
      <xdr:row>13</xdr:row>
      <xdr:rowOff>478366</xdr:rowOff>
    </xdr:to>
    <xdr:sp macro="" textlink="">
      <xdr:nvSpPr>
        <xdr:cNvPr id="103" name="Rectangle 102">
          <a:hlinkClick xmlns:r="http://schemas.openxmlformats.org/officeDocument/2006/relationships" r:id="rId2"/>
          <a:extLst>
            <a:ext uri="{FF2B5EF4-FFF2-40B4-BE49-F238E27FC236}">
              <a16:creationId xmlns:a16="http://schemas.microsoft.com/office/drawing/2014/main" id="{E07BC9CC-14FE-4B55-94FE-315F642255E8}"/>
            </a:ext>
          </a:extLst>
        </xdr:cNvPr>
        <xdr:cNvSpPr/>
      </xdr:nvSpPr>
      <xdr:spPr>
        <a:xfrm>
          <a:off x="13344525" y="139393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13</xdr:row>
      <xdr:rowOff>328083</xdr:rowOff>
    </xdr:from>
    <xdr:to>
      <xdr:col>3</xdr:col>
      <xdr:colOff>1100667</xdr:colOff>
      <xdr:row>13</xdr:row>
      <xdr:rowOff>478366</xdr:rowOff>
    </xdr:to>
    <xdr:sp macro="" textlink="">
      <xdr:nvSpPr>
        <xdr:cNvPr id="104" name="Rectangle 103">
          <a:hlinkClick xmlns:r="http://schemas.openxmlformats.org/officeDocument/2006/relationships" r:id="rId2"/>
          <a:extLst>
            <a:ext uri="{FF2B5EF4-FFF2-40B4-BE49-F238E27FC236}">
              <a16:creationId xmlns:a16="http://schemas.microsoft.com/office/drawing/2014/main" id="{1740548F-0F49-42A1-A75E-E13F1EAEB70C}"/>
            </a:ext>
          </a:extLst>
        </xdr:cNvPr>
        <xdr:cNvSpPr/>
      </xdr:nvSpPr>
      <xdr:spPr>
        <a:xfrm>
          <a:off x="13344525" y="139393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13</xdr:row>
      <xdr:rowOff>881742</xdr:rowOff>
    </xdr:from>
    <xdr:to>
      <xdr:col>3</xdr:col>
      <xdr:colOff>1110343</xdr:colOff>
      <xdr:row>13</xdr:row>
      <xdr:rowOff>1045028</xdr:rowOff>
    </xdr:to>
    <xdr:sp macro="" textlink="">
      <xdr:nvSpPr>
        <xdr:cNvPr id="105" name="Rectangle 104">
          <a:hlinkClick xmlns:r="http://schemas.openxmlformats.org/officeDocument/2006/relationships" r:id="rId1"/>
          <a:extLst>
            <a:ext uri="{FF2B5EF4-FFF2-40B4-BE49-F238E27FC236}">
              <a16:creationId xmlns:a16="http://schemas.microsoft.com/office/drawing/2014/main" id="{E07DE9DA-7398-470C-B9C3-45CA2857CFF7}"/>
            </a:ext>
          </a:extLst>
        </xdr:cNvPr>
        <xdr:cNvSpPr/>
      </xdr:nvSpPr>
      <xdr:spPr>
        <a:xfrm>
          <a:off x="13366297" y="141786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0</xdr:rowOff>
    </xdr:from>
    <xdr:to>
      <xdr:col>3</xdr:col>
      <xdr:colOff>1110343</xdr:colOff>
      <xdr:row>14</xdr:row>
      <xdr:rowOff>0</xdr:rowOff>
    </xdr:to>
    <xdr:sp macro="" textlink="">
      <xdr:nvSpPr>
        <xdr:cNvPr id="106" name="Rectangle 105">
          <a:hlinkClick xmlns:r="http://schemas.openxmlformats.org/officeDocument/2006/relationships" r:id="rId1"/>
          <a:extLst>
            <a:ext uri="{FF2B5EF4-FFF2-40B4-BE49-F238E27FC236}">
              <a16:creationId xmlns:a16="http://schemas.microsoft.com/office/drawing/2014/main" id="{E100E9C7-3239-4A07-9994-028B082CF8A7}"/>
            </a:ext>
          </a:extLst>
        </xdr:cNvPr>
        <xdr:cNvSpPr/>
      </xdr:nvSpPr>
      <xdr:spPr>
        <a:xfrm>
          <a:off x="13366297" y="141827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07" name="Rectangle 106">
          <a:hlinkClick xmlns:r="http://schemas.openxmlformats.org/officeDocument/2006/relationships" r:id="rId2"/>
          <a:extLst>
            <a:ext uri="{FF2B5EF4-FFF2-40B4-BE49-F238E27FC236}">
              <a16:creationId xmlns:a16="http://schemas.microsoft.com/office/drawing/2014/main" id="{EDBE1A9B-B72C-4514-A4FD-267984F283CA}"/>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08" name="Rectangle 107">
          <a:hlinkClick xmlns:r="http://schemas.openxmlformats.org/officeDocument/2006/relationships" r:id="rId2"/>
          <a:extLst>
            <a:ext uri="{FF2B5EF4-FFF2-40B4-BE49-F238E27FC236}">
              <a16:creationId xmlns:a16="http://schemas.microsoft.com/office/drawing/2014/main" id="{7822FCE5-85A3-4EB8-BA6B-8F67846C4891}"/>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09" name="Rectangle 108">
          <a:hlinkClick xmlns:r="http://schemas.openxmlformats.org/officeDocument/2006/relationships" r:id="rId2"/>
          <a:extLst>
            <a:ext uri="{FF2B5EF4-FFF2-40B4-BE49-F238E27FC236}">
              <a16:creationId xmlns:a16="http://schemas.microsoft.com/office/drawing/2014/main" id="{80C5B54F-9498-4CF4-B8AC-E2B838F15903}"/>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0" name="Rectangle 109">
          <a:hlinkClick xmlns:r="http://schemas.openxmlformats.org/officeDocument/2006/relationships" r:id="rId2"/>
          <a:extLst>
            <a:ext uri="{FF2B5EF4-FFF2-40B4-BE49-F238E27FC236}">
              <a16:creationId xmlns:a16="http://schemas.microsoft.com/office/drawing/2014/main" id="{5A3C40E1-239F-42B4-8F81-F67566C0219D}"/>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1" name="Rectangle 110">
          <a:hlinkClick xmlns:r="http://schemas.openxmlformats.org/officeDocument/2006/relationships" r:id="rId2"/>
          <a:extLst>
            <a:ext uri="{FF2B5EF4-FFF2-40B4-BE49-F238E27FC236}">
              <a16:creationId xmlns:a16="http://schemas.microsoft.com/office/drawing/2014/main" id="{36495301-3F47-4005-B643-DBF1CC11CC9E}"/>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0</xdr:rowOff>
    </xdr:from>
    <xdr:to>
      <xdr:col>3</xdr:col>
      <xdr:colOff>1110343</xdr:colOff>
      <xdr:row>14</xdr:row>
      <xdr:rowOff>0</xdr:rowOff>
    </xdr:to>
    <xdr:sp macro="" textlink="">
      <xdr:nvSpPr>
        <xdr:cNvPr id="112" name="Rectangle 111">
          <a:hlinkClick xmlns:r="http://schemas.openxmlformats.org/officeDocument/2006/relationships" r:id="rId1"/>
          <a:extLst>
            <a:ext uri="{FF2B5EF4-FFF2-40B4-BE49-F238E27FC236}">
              <a16:creationId xmlns:a16="http://schemas.microsoft.com/office/drawing/2014/main" id="{6E780557-96CD-4E9C-A487-A53FC251A265}"/>
            </a:ext>
          </a:extLst>
        </xdr:cNvPr>
        <xdr:cNvSpPr/>
      </xdr:nvSpPr>
      <xdr:spPr>
        <a:xfrm>
          <a:off x="13366297" y="141827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3" name="Rectangle 112">
          <a:hlinkClick xmlns:r="http://schemas.openxmlformats.org/officeDocument/2006/relationships" r:id="rId2"/>
          <a:extLst>
            <a:ext uri="{FF2B5EF4-FFF2-40B4-BE49-F238E27FC236}">
              <a16:creationId xmlns:a16="http://schemas.microsoft.com/office/drawing/2014/main" id="{A1CD8522-9CB8-4025-BE4E-FF689FD0075B}"/>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0</xdr:rowOff>
    </xdr:from>
    <xdr:to>
      <xdr:col>3</xdr:col>
      <xdr:colOff>1110343</xdr:colOff>
      <xdr:row>14</xdr:row>
      <xdr:rowOff>0</xdr:rowOff>
    </xdr:to>
    <xdr:sp macro="" textlink="">
      <xdr:nvSpPr>
        <xdr:cNvPr id="114" name="Rectangle 113">
          <a:hlinkClick xmlns:r="http://schemas.openxmlformats.org/officeDocument/2006/relationships" r:id="rId1"/>
          <a:extLst>
            <a:ext uri="{FF2B5EF4-FFF2-40B4-BE49-F238E27FC236}">
              <a16:creationId xmlns:a16="http://schemas.microsoft.com/office/drawing/2014/main" id="{A3560B06-174F-4400-9A2C-FFA52040093E}"/>
            </a:ext>
          </a:extLst>
        </xdr:cNvPr>
        <xdr:cNvSpPr/>
      </xdr:nvSpPr>
      <xdr:spPr>
        <a:xfrm>
          <a:off x="13366297" y="141827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5" name="Rectangle 114">
          <a:hlinkClick xmlns:r="http://schemas.openxmlformats.org/officeDocument/2006/relationships" r:id="rId2"/>
          <a:extLst>
            <a:ext uri="{FF2B5EF4-FFF2-40B4-BE49-F238E27FC236}">
              <a16:creationId xmlns:a16="http://schemas.microsoft.com/office/drawing/2014/main" id="{4E3E9A47-1BFD-4CFE-886B-52697F5224FC}"/>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6" name="Rectangle 115">
          <a:hlinkClick xmlns:r="http://schemas.openxmlformats.org/officeDocument/2006/relationships" r:id="rId2"/>
          <a:extLst>
            <a:ext uri="{FF2B5EF4-FFF2-40B4-BE49-F238E27FC236}">
              <a16:creationId xmlns:a16="http://schemas.microsoft.com/office/drawing/2014/main" id="{2F5E7EA2-9E3F-476E-9CA4-C32CC2B0510D}"/>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14</xdr:row>
      <xdr:rowOff>0</xdr:rowOff>
    </xdr:from>
    <xdr:to>
      <xdr:col>3</xdr:col>
      <xdr:colOff>1100667</xdr:colOff>
      <xdr:row>14</xdr:row>
      <xdr:rowOff>0</xdr:rowOff>
    </xdr:to>
    <xdr:sp macro="" textlink="">
      <xdr:nvSpPr>
        <xdr:cNvPr id="117" name="Rectangle 116">
          <a:hlinkClick xmlns:r="http://schemas.openxmlformats.org/officeDocument/2006/relationships" r:id="rId2"/>
          <a:extLst>
            <a:ext uri="{FF2B5EF4-FFF2-40B4-BE49-F238E27FC236}">
              <a16:creationId xmlns:a16="http://schemas.microsoft.com/office/drawing/2014/main" id="{5660EE80-F108-44D4-B915-78FD9C798E80}"/>
            </a:ext>
          </a:extLst>
        </xdr:cNvPr>
        <xdr:cNvSpPr/>
      </xdr:nvSpPr>
      <xdr:spPr>
        <a:xfrm>
          <a:off x="13344525"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8" name="Rectangle 117">
          <a:hlinkClick xmlns:r="http://schemas.openxmlformats.org/officeDocument/2006/relationships" r:id="rId2"/>
          <a:extLst>
            <a:ext uri="{FF2B5EF4-FFF2-40B4-BE49-F238E27FC236}">
              <a16:creationId xmlns:a16="http://schemas.microsoft.com/office/drawing/2014/main" id="{757ADA09-C4C6-4EE3-B946-69A5D7BDE3E6}"/>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19" name="Rectangle 118">
          <a:hlinkClick xmlns:r="http://schemas.openxmlformats.org/officeDocument/2006/relationships" r:id="rId2"/>
          <a:extLst>
            <a:ext uri="{FF2B5EF4-FFF2-40B4-BE49-F238E27FC236}">
              <a16:creationId xmlns:a16="http://schemas.microsoft.com/office/drawing/2014/main" id="{1DD867A7-3E30-4289-9D7B-9CDB508ADBB6}"/>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14</xdr:row>
      <xdr:rowOff>0</xdr:rowOff>
    </xdr:from>
    <xdr:to>
      <xdr:col>3</xdr:col>
      <xdr:colOff>1100667</xdr:colOff>
      <xdr:row>14</xdr:row>
      <xdr:rowOff>0</xdr:rowOff>
    </xdr:to>
    <xdr:sp macro="" textlink="">
      <xdr:nvSpPr>
        <xdr:cNvPr id="120" name="Rectangle 119">
          <a:hlinkClick xmlns:r="http://schemas.openxmlformats.org/officeDocument/2006/relationships" r:id="rId2"/>
          <a:extLst>
            <a:ext uri="{FF2B5EF4-FFF2-40B4-BE49-F238E27FC236}">
              <a16:creationId xmlns:a16="http://schemas.microsoft.com/office/drawing/2014/main" id="{DD5F6D71-D3C4-421F-890F-1374245264BC}"/>
            </a:ext>
          </a:extLst>
        </xdr:cNvPr>
        <xdr:cNvSpPr/>
      </xdr:nvSpPr>
      <xdr:spPr>
        <a:xfrm>
          <a:off x="13344525"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21" name="Rectangle 120">
          <a:hlinkClick xmlns:r="http://schemas.openxmlformats.org/officeDocument/2006/relationships" r:id="rId2"/>
          <a:extLst>
            <a:ext uri="{FF2B5EF4-FFF2-40B4-BE49-F238E27FC236}">
              <a16:creationId xmlns:a16="http://schemas.microsoft.com/office/drawing/2014/main" id="{16B6CD30-B710-4D0F-A520-9AC8D2F21136}"/>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14</xdr:row>
      <xdr:rowOff>0</xdr:rowOff>
    </xdr:from>
    <xdr:to>
      <xdr:col>3</xdr:col>
      <xdr:colOff>1110343</xdr:colOff>
      <xdr:row>14</xdr:row>
      <xdr:rowOff>0</xdr:rowOff>
    </xdr:to>
    <xdr:sp macro="" textlink="">
      <xdr:nvSpPr>
        <xdr:cNvPr id="122" name="Rectangle 121">
          <a:hlinkClick xmlns:r="http://schemas.openxmlformats.org/officeDocument/2006/relationships" r:id="rId1"/>
          <a:extLst>
            <a:ext uri="{FF2B5EF4-FFF2-40B4-BE49-F238E27FC236}">
              <a16:creationId xmlns:a16="http://schemas.microsoft.com/office/drawing/2014/main" id="{02E7A076-3CC2-4BB7-B453-0E4227125578}"/>
            </a:ext>
          </a:extLst>
        </xdr:cNvPr>
        <xdr:cNvSpPr/>
      </xdr:nvSpPr>
      <xdr:spPr>
        <a:xfrm>
          <a:off x="13366297" y="141827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14</xdr:row>
      <xdr:rowOff>0</xdr:rowOff>
    </xdr:from>
    <xdr:to>
      <xdr:col>3</xdr:col>
      <xdr:colOff>1121833</xdr:colOff>
      <xdr:row>14</xdr:row>
      <xdr:rowOff>0</xdr:rowOff>
    </xdr:to>
    <xdr:sp macro="" textlink="">
      <xdr:nvSpPr>
        <xdr:cNvPr id="123" name="Rectangle 122">
          <a:hlinkClick xmlns:r="http://schemas.openxmlformats.org/officeDocument/2006/relationships" r:id="rId2"/>
          <a:extLst>
            <a:ext uri="{FF2B5EF4-FFF2-40B4-BE49-F238E27FC236}">
              <a16:creationId xmlns:a16="http://schemas.microsoft.com/office/drawing/2014/main" id="{A4893F58-9FD2-4C91-80AC-7F9F0818550B}"/>
            </a:ext>
          </a:extLst>
        </xdr:cNvPr>
        <xdr:cNvSpPr/>
      </xdr:nvSpPr>
      <xdr:spPr>
        <a:xfrm>
          <a:off x="13365691" y="141827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14</xdr:row>
      <xdr:rowOff>52916</xdr:rowOff>
    </xdr:from>
    <xdr:to>
      <xdr:col>3</xdr:col>
      <xdr:colOff>1100667</xdr:colOff>
      <xdr:row>14</xdr:row>
      <xdr:rowOff>203199</xdr:rowOff>
    </xdr:to>
    <xdr:sp macro="" textlink="">
      <xdr:nvSpPr>
        <xdr:cNvPr id="124" name="Rectangle 123">
          <a:hlinkClick xmlns:r="http://schemas.openxmlformats.org/officeDocument/2006/relationships" r:id="rId2"/>
          <a:extLst>
            <a:ext uri="{FF2B5EF4-FFF2-40B4-BE49-F238E27FC236}">
              <a16:creationId xmlns:a16="http://schemas.microsoft.com/office/drawing/2014/main" id="{043C4B94-0628-4BDF-BB71-086D84293497}"/>
            </a:ext>
          </a:extLst>
        </xdr:cNvPr>
        <xdr:cNvSpPr/>
      </xdr:nvSpPr>
      <xdr:spPr>
        <a:xfrm>
          <a:off x="13344525" y="14235641"/>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15</xdr:row>
      <xdr:rowOff>881742</xdr:rowOff>
    </xdr:from>
    <xdr:to>
      <xdr:col>3</xdr:col>
      <xdr:colOff>1110343</xdr:colOff>
      <xdr:row>15</xdr:row>
      <xdr:rowOff>1045028</xdr:rowOff>
    </xdr:to>
    <xdr:sp macro="" textlink="">
      <xdr:nvSpPr>
        <xdr:cNvPr id="125" name="Rectangle 124">
          <a:hlinkClick xmlns:r="http://schemas.openxmlformats.org/officeDocument/2006/relationships" r:id="rId1"/>
          <a:extLst>
            <a:ext uri="{FF2B5EF4-FFF2-40B4-BE49-F238E27FC236}">
              <a16:creationId xmlns:a16="http://schemas.microsoft.com/office/drawing/2014/main" id="{FB447C3B-A083-4175-937B-AF16C60104C9}"/>
            </a:ext>
          </a:extLst>
        </xdr:cNvPr>
        <xdr:cNvSpPr/>
      </xdr:nvSpPr>
      <xdr:spPr>
        <a:xfrm>
          <a:off x="13366297" y="1609316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26" name="Rectangle 125">
          <a:hlinkClick xmlns:r="http://schemas.openxmlformats.org/officeDocument/2006/relationships" r:id="rId2"/>
          <a:extLst>
            <a:ext uri="{FF2B5EF4-FFF2-40B4-BE49-F238E27FC236}">
              <a16:creationId xmlns:a16="http://schemas.microsoft.com/office/drawing/2014/main" id="{30D5A9EC-F625-4716-98F0-3B2F95F0C66D}"/>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27" name="Rectangle 126">
          <a:hlinkClick xmlns:r="http://schemas.openxmlformats.org/officeDocument/2006/relationships" r:id="rId2"/>
          <a:extLst>
            <a:ext uri="{FF2B5EF4-FFF2-40B4-BE49-F238E27FC236}">
              <a16:creationId xmlns:a16="http://schemas.microsoft.com/office/drawing/2014/main" id="{32176331-9795-4D78-BE14-26FC74A58F17}"/>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15</xdr:row>
      <xdr:rowOff>328083</xdr:rowOff>
    </xdr:from>
    <xdr:to>
      <xdr:col>3</xdr:col>
      <xdr:colOff>1100667</xdr:colOff>
      <xdr:row>15</xdr:row>
      <xdr:rowOff>478366</xdr:rowOff>
    </xdr:to>
    <xdr:sp macro="" textlink="">
      <xdr:nvSpPr>
        <xdr:cNvPr id="128" name="Rectangle 127">
          <a:hlinkClick xmlns:r="http://schemas.openxmlformats.org/officeDocument/2006/relationships" r:id="rId2"/>
          <a:extLst>
            <a:ext uri="{FF2B5EF4-FFF2-40B4-BE49-F238E27FC236}">
              <a16:creationId xmlns:a16="http://schemas.microsoft.com/office/drawing/2014/main" id="{B560F14E-E3EC-4184-B612-14A12F226FF9}"/>
            </a:ext>
          </a:extLst>
        </xdr:cNvPr>
        <xdr:cNvSpPr/>
      </xdr:nvSpPr>
      <xdr:spPr>
        <a:xfrm>
          <a:off x="13344525" y="156538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29" name="Rectangle 128">
          <a:hlinkClick xmlns:r="http://schemas.openxmlformats.org/officeDocument/2006/relationships" r:id="rId2"/>
          <a:extLst>
            <a:ext uri="{FF2B5EF4-FFF2-40B4-BE49-F238E27FC236}">
              <a16:creationId xmlns:a16="http://schemas.microsoft.com/office/drawing/2014/main" id="{3272A7D5-16A2-478F-A0BD-BAA38EFFAFBA}"/>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30" name="Rectangle 129">
          <a:hlinkClick xmlns:r="http://schemas.openxmlformats.org/officeDocument/2006/relationships" r:id="rId2"/>
          <a:extLst>
            <a:ext uri="{FF2B5EF4-FFF2-40B4-BE49-F238E27FC236}">
              <a16:creationId xmlns:a16="http://schemas.microsoft.com/office/drawing/2014/main" id="{7A95C85B-5A62-451E-8485-4FD771F14DE6}"/>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15</xdr:row>
      <xdr:rowOff>328083</xdr:rowOff>
    </xdr:from>
    <xdr:to>
      <xdr:col>3</xdr:col>
      <xdr:colOff>1100667</xdr:colOff>
      <xdr:row>15</xdr:row>
      <xdr:rowOff>478366</xdr:rowOff>
    </xdr:to>
    <xdr:sp macro="" textlink="">
      <xdr:nvSpPr>
        <xdr:cNvPr id="131" name="Rectangle 130">
          <a:hlinkClick xmlns:r="http://schemas.openxmlformats.org/officeDocument/2006/relationships" r:id="rId2"/>
          <a:extLst>
            <a:ext uri="{FF2B5EF4-FFF2-40B4-BE49-F238E27FC236}">
              <a16:creationId xmlns:a16="http://schemas.microsoft.com/office/drawing/2014/main" id="{3A96B895-6B6A-4477-89C2-3AD5F3098093}"/>
            </a:ext>
          </a:extLst>
        </xdr:cNvPr>
        <xdr:cNvSpPr/>
      </xdr:nvSpPr>
      <xdr:spPr>
        <a:xfrm>
          <a:off x="13344525" y="156538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32" name="Rectangle 131">
          <a:hlinkClick xmlns:r="http://schemas.openxmlformats.org/officeDocument/2006/relationships" r:id="rId2"/>
          <a:extLst>
            <a:ext uri="{FF2B5EF4-FFF2-40B4-BE49-F238E27FC236}">
              <a16:creationId xmlns:a16="http://schemas.microsoft.com/office/drawing/2014/main" id="{8AE80AAE-86BE-4DD5-8993-492D7DBBFEE8}"/>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15</xdr:row>
      <xdr:rowOff>881742</xdr:rowOff>
    </xdr:from>
    <xdr:to>
      <xdr:col>3</xdr:col>
      <xdr:colOff>1110343</xdr:colOff>
      <xdr:row>15</xdr:row>
      <xdr:rowOff>1045028</xdr:rowOff>
    </xdr:to>
    <xdr:sp macro="" textlink="">
      <xdr:nvSpPr>
        <xdr:cNvPr id="133" name="Rectangle 132">
          <a:hlinkClick xmlns:r="http://schemas.openxmlformats.org/officeDocument/2006/relationships" r:id="rId1"/>
          <a:extLst>
            <a:ext uri="{FF2B5EF4-FFF2-40B4-BE49-F238E27FC236}">
              <a16:creationId xmlns:a16="http://schemas.microsoft.com/office/drawing/2014/main" id="{69FE2796-E052-4446-80D9-1DB6C81AC81A}"/>
            </a:ext>
          </a:extLst>
        </xdr:cNvPr>
        <xdr:cNvSpPr/>
      </xdr:nvSpPr>
      <xdr:spPr>
        <a:xfrm>
          <a:off x="13366297" y="16093167"/>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15</xdr:row>
      <xdr:rowOff>635000</xdr:rowOff>
    </xdr:from>
    <xdr:to>
      <xdr:col>3</xdr:col>
      <xdr:colOff>1121833</xdr:colOff>
      <xdr:row>15</xdr:row>
      <xdr:rowOff>836083</xdr:rowOff>
    </xdr:to>
    <xdr:sp macro="" textlink="">
      <xdr:nvSpPr>
        <xdr:cNvPr id="134" name="Rectangle 133">
          <a:hlinkClick xmlns:r="http://schemas.openxmlformats.org/officeDocument/2006/relationships" r:id="rId2"/>
          <a:extLst>
            <a:ext uri="{FF2B5EF4-FFF2-40B4-BE49-F238E27FC236}">
              <a16:creationId xmlns:a16="http://schemas.microsoft.com/office/drawing/2014/main" id="{49A0433B-F6E0-4D61-840C-156FAD06C344}"/>
            </a:ext>
          </a:extLst>
        </xdr:cNvPr>
        <xdr:cNvSpPr/>
      </xdr:nvSpPr>
      <xdr:spPr>
        <a:xfrm>
          <a:off x="13365691" y="15960725"/>
          <a:ext cx="1100667" cy="134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14</xdr:row>
      <xdr:rowOff>719667</xdr:rowOff>
    </xdr:from>
    <xdr:to>
      <xdr:col>3</xdr:col>
      <xdr:colOff>2308225</xdr:colOff>
      <xdr:row>14</xdr:row>
      <xdr:rowOff>938742</xdr:rowOff>
    </xdr:to>
    <xdr:sp macro="" textlink="">
      <xdr:nvSpPr>
        <xdr:cNvPr id="135" name="Rectangle 134">
          <a:hlinkClick xmlns:r="http://schemas.openxmlformats.org/officeDocument/2006/relationships" r:id="rId3"/>
          <a:extLst>
            <a:ext uri="{FF2B5EF4-FFF2-40B4-BE49-F238E27FC236}">
              <a16:creationId xmlns:a16="http://schemas.microsoft.com/office/drawing/2014/main" id="{D5A8A5AF-EFBC-4876-8E86-8E85F1F3FD9C}"/>
            </a:ext>
          </a:extLst>
        </xdr:cNvPr>
        <xdr:cNvSpPr/>
      </xdr:nvSpPr>
      <xdr:spPr>
        <a:xfrm>
          <a:off x="13376275" y="14902392"/>
          <a:ext cx="2276475"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7</xdr:row>
      <xdr:rowOff>370416</xdr:rowOff>
    </xdr:from>
    <xdr:to>
      <xdr:col>3</xdr:col>
      <xdr:colOff>5259916</xdr:colOff>
      <xdr:row>7</xdr:row>
      <xdr:rowOff>613833</xdr:rowOff>
    </xdr:to>
    <xdr:sp macro="" textlink="">
      <xdr:nvSpPr>
        <xdr:cNvPr id="136" name="Rectangle 135">
          <a:hlinkClick xmlns:r="http://schemas.openxmlformats.org/officeDocument/2006/relationships" r:id="rId4"/>
          <a:extLst>
            <a:ext uri="{FF2B5EF4-FFF2-40B4-BE49-F238E27FC236}">
              <a16:creationId xmlns:a16="http://schemas.microsoft.com/office/drawing/2014/main" id="{3CDC533F-78FB-4230-BB4C-321E911EBEF5}"/>
            </a:ext>
          </a:extLst>
        </xdr:cNvPr>
        <xdr:cNvSpPr/>
      </xdr:nvSpPr>
      <xdr:spPr>
        <a:xfrm>
          <a:off x="13355108" y="9190566"/>
          <a:ext cx="5249333" cy="2434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14</xdr:row>
      <xdr:rowOff>381000</xdr:rowOff>
    </xdr:from>
    <xdr:to>
      <xdr:col>3</xdr:col>
      <xdr:colOff>984250</xdr:colOff>
      <xdr:row>14</xdr:row>
      <xdr:rowOff>603250</xdr:rowOff>
    </xdr:to>
    <xdr:sp macro="" textlink="">
      <xdr:nvSpPr>
        <xdr:cNvPr id="137" name="Rectangle 136">
          <a:hlinkClick xmlns:r="http://schemas.openxmlformats.org/officeDocument/2006/relationships" r:id="rId5"/>
          <a:extLst>
            <a:ext uri="{FF2B5EF4-FFF2-40B4-BE49-F238E27FC236}">
              <a16:creationId xmlns:a16="http://schemas.microsoft.com/office/drawing/2014/main" id="{DA6ECB26-30AF-42D6-8881-452E4E52AA1E}"/>
            </a:ext>
          </a:extLst>
        </xdr:cNvPr>
        <xdr:cNvSpPr/>
      </xdr:nvSpPr>
      <xdr:spPr>
        <a:xfrm>
          <a:off x="13355108" y="14563725"/>
          <a:ext cx="973667"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4</xdr:row>
      <xdr:rowOff>881742</xdr:rowOff>
    </xdr:from>
    <xdr:to>
      <xdr:col>3</xdr:col>
      <xdr:colOff>1110343</xdr:colOff>
      <xdr:row>4</xdr:row>
      <xdr:rowOff>1045028</xdr:rowOff>
    </xdr:to>
    <xdr:sp macro="" textlink="">
      <xdr:nvSpPr>
        <xdr:cNvPr id="138" name="Rectangle 137">
          <a:hlinkClick xmlns:r="http://schemas.openxmlformats.org/officeDocument/2006/relationships" r:id="rId1"/>
          <a:extLst>
            <a:ext uri="{FF2B5EF4-FFF2-40B4-BE49-F238E27FC236}">
              <a16:creationId xmlns:a16="http://schemas.microsoft.com/office/drawing/2014/main" id="{F2C60140-0145-4074-83F8-674B27F598A1}"/>
            </a:ext>
          </a:extLst>
        </xdr:cNvPr>
        <xdr:cNvSpPr/>
      </xdr:nvSpPr>
      <xdr:spPr>
        <a:xfrm>
          <a:off x="13366297" y="43583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39" name="Rectangle 138">
          <a:hlinkClick xmlns:r="http://schemas.openxmlformats.org/officeDocument/2006/relationships" r:id="rId2"/>
          <a:extLst>
            <a:ext uri="{FF2B5EF4-FFF2-40B4-BE49-F238E27FC236}">
              <a16:creationId xmlns:a16="http://schemas.microsoft.com/office/drawing/2014/main" id="{C215DECE-2B58-4172-8149-8DD2DF0482E4}"/>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0" name="Rectangle 139">
          <a:hlinkClick xmlns:r="http://schemas.openxmlformats.org/officeDocument/2006/relationships" r:id="rId2"/>
          <a:extLst>
            <a:ext uri="{FF2B5EF4-FFF2-40B4-BE49-F238E27FC236}">
              <a16:creationId xmlns:a16="http://schemas.microsoft.com/office/drawing/2014/main" id="{31ED3E10-4BF1-4751-858D-5B061484A4E8}"/>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4</xdr:row>
      <xdr:rowOff>328083</xdr:rowOff>
    </xdr:from>
    <xdr:to>
      <xdr:col>3</xdr:col>
      <xdr:colOff>1100667</xdr:colOff>
      <xdr:row>4</xdr:row>
      <xdr:rowOff>478366</xdr:rowOff>
    </xdr:to>
    <xdr:sp macro="" textlink="">
      <xdr:nvSpPr>
        <xdr:cNvPr id="141" name="Rectangle 140">
          <a:hlinkClick xmlns:r="http://schemas.openxmlformats.org/officeDocument/2006/relationships" r:id="rId2"/>
          <a:extLst>
            <a:ext uri="{FF2B5EF4-FFF2-40B4-BE49-F238E27FC236}">
              <a16:creationId xmlns:a16="http://schemas.microsoft.com/office/drawing/2014/main" id="{BCF0D82E-CD9C-4D1D-ABFE-4E6C2BED823A}"/>
            </a:ext>
          </a:extLst>
        </xdr:cNvPr>
        <xdr:cNvSpPr/>
      </xdr:nvSpPr>
      <xdr:spPr>
        <a:xfrm>
          <a:off x="13344525" y="3804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2" name="Rectangle 141">
          <a:hlinkClick xmlns:r="http://schemas.openxmlformats.org/officeDocument/2006/relationships" r:id="rId2"/>
          <a:extLst>
            <a:ext uri="{FF2B5EF4-FFF2-40B4-BE49-F238E27FC236}">
              <a16:creationId xmlns:a16="http://schemas.microsoft.com/office/drawing/2014/main" id="{430695CD-36FC-4DFA-8A01-1A84DD46631E}"/>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3" name="Rectangle 142">
          <a:hlinkClick xmlns:r="http://schemas.openxmlformats.org/officeDocument/2006/relationships" r:id="rId2"/>
          <a:extLst>
            <a:ext uri="{FF2B5EF4-FFF2-40B4-BE49-F238E27FC236}">
              <a16:creationId xmlns:a16="http://schemas.microsoft.com/office/drawing/2014/main" id="{B699DAF6-BDF0-489D-B059-B8390ECCB677}"/>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4</xdr:row>
      <xdr:rowOff>328083</xdr:rowOff>
    </xdr:from>
    <xdr:to>
      <xdr:col>3</xdr:col>
      <xdr:colOff>1100667</xdr:colOff>
      <xdr:row>4</xdr:row>
      <xdr:rowOff>478366</xdr:rowOff>
    </xdr:to>
    <xdr:sp macro="" textlink="">
      <xdr:nvSpPr>
        <xdr:cNvPr id="144" name="Rectangle 143">
          <a:hlinkClick xmlns:r="http://schemas.openxmlformats.org/officeDocument/2006/relationships" r:id="rId2"/>
          <a:extLst>
            <a:ext uri="{FF2B5EF4-FFF2-40B4-BE49-F238E27FC236}">
              <a16:creationId xmlns:a16="http://schemas.microsoft.com/office/drawing/2014/main" id="{F36946D8-0872-4176-838B-B0F209FA905D}"/>
            </a:ext>
          </a:extLst>
        </xdr:cNvPr>
        <xdr:cNvSpPr/>
      </xdr:nvSpPr>
      <xdr:spPr>
        <a:xfrm>
          <a:off x="13344525" y="38047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5" name="Rectangle 144">
          <a:hlinkClick xmlns:r="http://schemas.openxmlformats.org/officeDocument/2006/relationships" r:id="rId2"/>
          <a:extLst>
            <a:ext uri="{FF2B5EF4-FFF2-40B4-BE49-F238E27FC236}">
              <a16:creationId xmlns:a16="http://schemas.microsoft.com/office/drawing/2014/main" id="{C4BD14BD-840A-4EC8-98F8-9A2F2E0C8F6D}"/>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11189</xdr:colOff>
      <xdr:row>4</xdr:row>
      <xdr:rowOff>913492</xdr:rowOff>
    </xdr:from>
    <xdr:to>
      <xdr:col>3</xdr:col>
      <xdr:colOff>1099760</xdr:colOff>
      <xdr:row>4</xdr:row>
      <xdr:rowOff>1076778</xdr:rowOff>
    </xdr:to>
    <xdr:sp macro="" textlink="">
      <xdr:nvSpPr>
        <xdr:cNvPr id="146" name="Rectangle 145">
          <a:hlinkClick xmlns:r="http://schemas.openxmlformats.org/officeDocument/2006/relationships" r:id="rId1"/>
          <a:extLst>
            <a:ext uri="{FF2B5EF4-FFF2-40B4-BE49-F238E27FC236}">
              <a16:creationId xmlns:a16="http://schemas.microsoft.com/office/drawing/2014/main" id="{1F54F9A4-290C-46FF-8F85-17C1CA829044}"/>
            </a:ext>
          </a:extLst>
        </xdr:cNvPr>
        <xdr:cNvSpPr/>
      </xdr:nvSpPr>
      <xdr:spPr>
        <a:xfrm>
          <a:off x="13355714" y="439011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4</xdr:row>
      <xdr:rowOff>635000</xdr:rowOff>
    </xdr:from>
    <xdr:to>
      <xdr:col>3</xdr:col>
      <xdr:colOff>1121833</xdr:colOff>
      <xdr:row>4</xdr:row>
      <xdr:rowOff>836083</xdr:rowOff>
    </xdr:to>
    <xdr:sp macro="" textlink="">
      <xdr:nvSpPr>
        <xdr:cNvPr id="147" name="Rectangle 146">
          <a:hlinkClick xmlns:r="http://schemas.openxmlformats.org/officeDocument/2006/relationships" r:id="rId2"/>
          <a:extLst>
            <a:ext uri="{FF2B5EF4-FFF2-40B4-BE49-F238E27FC236}">
              <a16:creationId xmlns:a16="http://schemas.microsoft.com/office/drawing/2014/main" id="{B81DCDE7-12F4-423F-903E-DA310168F3D8}"/>
            </a:ext>
          </a:extLst>
        </xdr:cNvPr>
        <xdr:cNvSpPr/>
      </xdr:nvSpPr>
      <xdr:spPr>
        <a:xfrm>
          <a:off x="13365691" y="41116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21167</xdr:colOff>
      <xdr:row>4</xdr:row>
      <xdr:rowOff>1291167</xdr:rowOff>
    </xdr:from>
    <xdr:to>
      <xdr:col>3</xdr:col>
      <xdr:colOff>2297642</xdr:colOff>
      <xdr:row>4</xdr:row>
      <xdr:rowOff>1510242</xdr:rowOff>
    </xdr:to>
    <xdr:sp macro="" textlink="">
      <xdr:nvSpPr>
        <xdr:cNvPr id="148" name="Rectangle 147">
          <a:hlinkClick xmlns:r="http://schemas.openxmlformats.org/officeDocument/2006/relationships" r:id="rId3"/>
          <a:extLst>
            <a:ext uri="{FF2B5EF4-FFF2-40B4-BE49-F238E27FC236}">
              <a16:creationId xmlns:a16="http://schemas.microsoft.com/office/drawing/2014/main" id="{6E933592-5EC4-46BE-94ED-07948D15234A}"/>
            </a:ext>
          </a:extLst>
        </xdr:cNvPr>
        <xdr:cNvSpPr/>
      </xdr:nvSpPr>
      <xdr:spPr>
        <a:xfrm>
          <a:off x="13365692" y="4767792"/>
          <a:ext cx="2276475"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200025</xdr:colOff>
      <xdr:row>4</xdr:row>
      <xdr:rowOff>1735456</xdr:rowOff>
    </xdr:from>
    <xdr:to>
      <xdr:col>3</xdr:col>
      <xdr:colOff>2266950</xdr:colOff>
      <xdr:row>4</xdr:row>
      <xdr:rowOff>1781175</xdr:rowOff>
    </xdr:to>
    <xdr:sp macro="" textlink="">
      <xdr:nvSpPr>
        <xdr:cNvPr id="149" name="Rectangle 148">
          <a:hlinkClick xmlns:r="http://schemas.openxmlformats.org/officeDocument/2006/relationships" r:id="rId3"/>
          <a:extLst>
            <a:ext uri="{FF2B5EF4-FFF2-40B4-BE49-F238E27FC236}">
              <a16:creationId xmlns:a16="http://schemas.microsoft.com/office/drawing/2014/main" id="{F9DB0ED5-A70F-4DCB-8934-70FF370BD2C8}"/>
            </a:ext>
          </a:extLst>
        </xdr:cNvPr>
        <xdr:cNvSpPr/>
      </xdr:nvSpPr>
      <xdr:spPr>
        <a:xfrm>
          <a:off x="13544550" y="5212081"/>
          <a:ext cx="20669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21772</xdr:colOff>
      <xdr:row>2</xdr:row>
      <xdr:rowOff>0</xdr:rowOff>
    </xdr:from>
    <xdr:to>
      <xdr:col>3</xdr:col>
      <xdr:colOff>1110343</xdr:colOff>
      <xdr:row>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E9E63ED-7116-4162-82FD-C00980F0E7CD}"/>
            </a:ext>
          </a:extLst>
        </xdr:cNvPr>
        <xdr:cNvSpPr/>
      </xdr:nvSpPr>
      <xdr:spPr>
        <a:xfrm>
          <a:off x="13366297" y="11906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2</xdr:row>
      <xdr:rowOff>0</xdr:rowOff>
    </xdr:from>
    <xdr:to>
      <xdr:col>3</xdr:col>
      <xdr:colOff>1110343</xdr:colOff>
      <xdr:row>2</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3AA215E4-0C58-47F8-AB82-B6833F785022}"/>
            </a:ext>
          </a:extLst>
        </xdr:cNvPr>
        <xdr:cNvSpPr/>
      </xdr:nvSpPr>
      <xdr:spPr>
        <a:xfrm>
          <a:off x="13366297" y="11906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5</xdr:row>
      <xdr:rowOff>881742</xdr:rowOff>
    </xdr:from>
    <xdr:to>
      <xdr:col>3</xdr:col>
      <xdr:colOff>1110343</xdr:colOff>
      <xdr:row>5</xdr:row>
      <xdr:rowOff>1045028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695DE522-C2BF-4836-8361-85382C6909E9}"/>
            </a:ext>
          </a:extLst>
        </xdr:cNvPr>
        <xdr:cNvSpPr/>
      </xdr:nvSpPr>
      <xdr:spPr>
        <a:xfrm>
          <a:off x="13366297" y="56537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5</xdr:row>
      <xdr:rowOff>635000</xdr:rowOff>
    </xdr:from>
    <xdr:to>
      <xdr:col>3</xdr:col>
      <xdr:colOff>1121833</xdr:colOff>
      <xdr:row>5</xdr:row>
      <xdr:rowOff>836083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30C6B2B7-6A8B-4DD7-84D9-9778EC5DE33B}"/>
            </a:ext>
          </a:extLst>
        </xdr:cNvPr>
        <xdr:cNvSpPr/>
      </xdr:nvSpPr>
      <xdr:spPr>
        <a:xfrm>
          <a:off x="13365691" y="5407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0</xdr:rowOff>
    </xdr:from>
    <xdr:to>
      <xdr:col>3</xdr:col>
      <xdr:colOff>1110343</xdr:colOff>
      <xdr:row>6</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B339C902-F1A4-4115-AE25-A10D64FC8C28}"/>
            </a:ext>
          </a:extLst>
        </xdr:cNvPr>
        <xdr:cNvSpPr/>
      </xdr:nvSpPr>
      <xdr:spPr>
        <a:xfrm>
          <a:off x="13366297" y="59150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0</xdr:rowOff>
    </xdr:from>
    <xdr:to>
      <xdr:col>3</xdr:col>
      <xdr:colOff>1121833</xdr:colOff>
      <xdr:row>6</xdr:row>
      <xdr:rowOff>0</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36D1CABD-7EBC-4407-8688-DBB60284272B}"/>
            </a:ext>
          </a:extLst>
        </xdr:cNvPr>
        <xdr:cNvSpPr/>
      </xdr:nvSpPr>
      <xdr:spPr>
        <a:xfrm>
          <a:off x="13365691" y="59150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881742</xdr:rowOff>
    </xdr:from>
    <xdr:to>
      <xdr:col>3</xdr:col>
      <xdr:colOff>1110343</xdr:colOff>
      <xdr:row>6</xdr:row>
      <xdr:rowOff>1045028</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F0CA4290-8AC0-4021-821D-1402918B0353}"/>
            </a:ext>
          </a:extLst>
        </xdr:cNvPr>
        <xdr:cNvSpPr/>
      </xdr:nvSpPr>
      <xdr:spPr>
        <a:xfrm>
          <a:off x="13366297" y="6796767"/>
          <a:ext cx="1088571" cy="680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1196399F-426C-44E7-9ACD-7B858149365F}"/>
            </a:ext>
          </a:extLst>
        </xdr:cNvPr>
        <xdr:cNvSpPr/>
      </xdr:nvSpPr>
      <xdr:spPr>
        <a:xfrm>
          <a:off x="13365691" y="6550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7</xdr:row>
      <xdr:rowOff>881742</xdr:rowOff>
    </xdr:from>
    <xdr:to>
      <xdr:col>3</xdr:col>
      <xdr:colOff>1110343</xdr:colOff>
      <xdr:row>7</xdr:row>
      <xdr:rowOff>1045028</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EE57B1EB-9478-480C-99C3-C5897049A094}"/>
            </a:ext>
          </a:extLst>
        </xdr:cNvPr>
        <xdr:cNvSpPr/>
      </xdr:nvSpPr>
      <xdr:spPr>
        <a:xfrm>
          <a:off x="13366297" y="77492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11" name="Rectangle 10">
          <a:hlinkClick xmlns:r="http://schemas.openxmlformats.org/officeDocument/2006/relationships" r:id="rId2"/>
          <a:extLst>
            <a:ext uri="{FF2B5EF4-FFF2-40B4-BE49-F238E27FC236}">
              <a16:creationId xmlns:a16="http://schemas.microsoft.com/office/drawing/2014/main" id="{9A13EF86-C5DD-4856-9735-114EF76B9495}"/>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8</xdr:row>
      <xdr:rowOff>881742</xdr:rowOff>
    </xdr:from>
    <xdr:to>
      <xdr:col>3</xdr:col>
      <xdr:colOff>1110343</xdr:colOff>
      <xdr:row>8</xdr:row>
      <xdr:rowOff>1045028</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id="{AA37D41F-7F17-47CC-A52B-53BAAD8C76C2}"/>
            </a:ext>
          </a:extLst>
        </xdr:cNvPr>
        <xdr:cNvSpPr/>
      </xdr:nvSpPr>
      <xdr:spPr>
        <a:xfrm>
          <a:off x="13366297" y="87684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13" name="Rectangle 12">
          <a:hlinkClick xmlns:r="http://schemas.openxmlformats.org/officeDocument/2006/relationships" r:id="rId2"/>
          <a:extLst>
            <a:ext uri="{FF2B5EF4-FFF2-40B4-BE49-F238E27FC236}">
              <a16:creationId xmlns:a16="http://schemas.microsoft.com/office/drawing/2014/main" id="{5473EB67-D136-4AEB-BC46-B9B58C354866}"/>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9</xdr:row>
      <xdr:rowOff>0</xdr:rowOff>
    </xdr:from>
    <xdr:to>
      <xdr:col>3</xdr:col>
      <xdr:colOff>1110343</xdr:colOff>
      <xdr:row>9</xdr:row>
      <xdr:rowOff>0</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8807DCE8-C44C-4C4F-893D-C4958BA628C0}"/>
            </a:ext>
          </a:extLst>
        </xdr:cNvPr>
        <xdr:cNvSpPr/>
      </xdr:nvSpPr>
      <xdr:spPr>
        <a:xfrm>
          <a:off x="13366297" y="87725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FE120420-DA68-4B2C-A870-C42AAB4C7ABA}"/>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16" name="Rectangle 15">
          <a:hlinkClick xmlns:r="http://schemas.openxmlformats.org/officeDocument/2006/relationships" r:id="rId2"/>
          <a:extLst>
            <a:ext uri="{FF2B5EF4-FFF2-40B4-BE49-F238E27FC236}">
              <a16:creationId xmlns:a16="http://schemas.microsoft.com/office/drawing/2014/main" id="{07BE2AE4-1E92-4234-8202-B754ADC2077E}"/>
            </a:ext>
          </a:extLst>
        </xdr:cNvPr>
        <xdr:cNvSpPr/>
      </xdr:nvSpPr>
      <xdr:spPr>
        <a:xfrm>
          <a:off x="13365691" y="9407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5</xdr:row>
      <xdr:rowOff>328083</xdr:rowOff>
    </xdr:from>
    <xdr:to>
      <xdr:col>3</xdr:col>
      <xdr:colOff>1100667</xdr:colOff>
      <xdr:row>5</xdr:row>
      <xdr:rowOff>478366</xdr:rowOff>
    </xdr:to>
    <xdr:sp macro="" textlink="">
      <xdr:nvSpPr>
        <xdr:cNvPr id="17" name="Rectangle 16">
          <a:hlinkClick xmlns:r="http://schemas.openxmlformats.org/officeDocument/2006/relationships" r:id="rId2"/>
          <a:extLst>
            <a:ext uri="{FF2B5EF4-FFF2-40B4-BE49-F238E27FC236}">
              <a16:creationId xmlns:a16="http://schemas.microsoft.com/office/drawing/2014/main" id="{CAD210C5-42B8-49D6-BB87-6A1ADCFEA8AC}"/>
            </a:ext>
          </a:extLst>
        </xdr:cNvPr>
        <xdr:cNvSpPr/>
      </xdr:nvSpPr>
      <xdr:spPr>
        <a:xfrm>
          <a:off x="13344525" y="51001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0</xdr:rowOff>
    </xdr:from>
    <xdr:to>
      <xdr:col>3</xdr:col>
      <xdr:colOff>1121833</xdr:colOff>
      <xdr:row>6</xdr:row>
      <xdr:rowOff>0</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5F6D3366-F2F8-486C-BE3C-84DCE1BDA98E}"/>
            </a:ext>
          </a:extLst>
        </xdr:cNvPr>
        <xdr:cNvSpPr/>
      </xdr:nvSpPr>
      <xdr:spPr>
        <a:xfrm>
          <a:off x="13365691" y="59150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0</xdr:rowOff>
    </xdr:from>
    <xdr:to>
      <xdr:col>3</xdr:col>
      <xdr:colOff>1100667</xdr:colOff>
      <xdr:row>6</xdr:row>
      <xdr:rowOff>0</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66335AD3-02AE-4487-83F8-70B5710987F8}"/>
            </a:ext>
          </a:extLst>
        </xdr:cNvPr>
        <xdr:cNvSpPr/>
      </xdr:nvSpPr>
      <xdr:spPr>
        <a:xfrm>
          <a:off x="13344525" y="59150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20" name="Rectangle 19">
          <a:hlinkClick xmlns:r="http://schemas.openxmlformats.org/officeDocument/2006/relationships" r:id="rId2"/>
          <a:extLst>
            <a:ext uri="{FF2B5EF4-FFF2-40B4-BE49-F238E27FC236}">
              <a16:creationId xmlns:a16="http://schemas.microsoft.com/office/drawing/2014/main" id="{F2B4AC4D-E2B2-4EA6-97EC-419E188976D8}"/>
            </a:ext>
          </a:extLst>
        </xdr:cNvPr>
        <xdr:cNvSpPr/>
      </xdr:nvSpPr>
      <xdr:spPr>
        <a:xfrm>
          <a:off x="13365691" y="6550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328083</xdr:rowOff>
    </xdr:from>
    <xdr:to>
      <xdr:col>3</xdr:col>
      <xdr:colOff>1100667</xdr:colOff>
      <xdr:row>6</xdr:row>
      <xdr:rowOff>478366</xdr:rowOff>
    </xdr:to>
    <xdr:sp macro="" textlink="">
      <xdr:nvSpPr>
        <xdr:cNvPr id="21" name="Rectangle 20">
          <a:hlinkClick xmlns:r="http://schemas.openxmlformats.org/officeDocument/2006/relationships" r:id="rId2"/>
          <a:extLst>
            <a:ext uri="{FF2B5EF4-FFF2-40B4-BE49-F238E27FC236}">
              <a16:creationId xmlns:a16="http://schemas.microsoft.com/office/drawing/2014/main" id="{BB8105CC-1DD6-49E3-92E2-24E8E9FB2FAB}"/>
            </a:ext>
          </a:extLst>
        </xdr:cNvPr>
        <xdr:cNvSpPr/>
      </xdr:nvSpPr>
      <xdr:spPr>
        <a:xfrm>
          <a:off x="13344525" y="62431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22" name="Rectangle 21">
          <a:hlinkClick xmlns:r="http://schemas.openxmlformats.org/officeDocument/2006/relationships" r:id="rId2"/>
          <a:extLst>
            <a:ext uri="{FF2B5EF4-FFF2-40B4-BE49-F238E27FC236}">
              <a16:creationId xmlns:a16="http://schemas.microsoft.com/office/drawing/2014/main" id="{CA53C328-2BF5-4649-B6CC-045FA6356FB2}"/>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7</xdr:row>
      <xdr:rowOff>328083</xdr:rowOff>
    </xdr:from>
    <xdr:to>
      <xdr:col>3</xdr:col>
      <xdr:colOff>1100667</xdr:colOff>
      <xdr:row>7</xdr:row>
      <xdr:rowOff>478366</xdr:rowOff>
    </xdr:to>
    <xdr:sp macro="" textlink="">
      <xdr:nvSpPr>
        <xdr:cNvPr id="23" name="Rectangle 22">
          <a:hlinkClick xmlns:r="http://schemas.openxmlformats.org/officeDocument/2006/relationships" r:id="rId2"/>
          <a:extLst>
            <a:ext uri="{FF2B5EF4-FFF2-40B4-BE49-F238E27FC236}">
              <a16:creationId xmlns:a16="http://schemas.microsoft.com/office/drawing/2014/main" id="{F8BB0F08-4EAA-4989-B8A7-A1870E7B4C1E}"/>
            </a:ext>
          </a:extLst>
        </xdr:cNvPr>
        <xdr:cNvSpPr/>
      </xdr:nvSpPr>
      <xdr:spPr>
        <a:xfrm>
          <a:off x="13344525" y="7195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24" name="Rectangle 23">
          <a:hlinkClick xmlns:r="http://schemas.openxmlformats.org/officeDocument/2006/relationships" r:id="rId2"/>
          <a:extLst>
            <a:ext uri="{FF2B5EF4-FFF2-40B4-BE49-F238E27FC236}">
              <a16:creationId xmlns:a16="http://schemas.microsoft.com/office/drawing/2014/main" id="{351FF246-DC80-4C26-B1B0-BCC3312F9E23}"/>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8</xdr:row>
      <xdr:rowOff>328083</xdr:rowOff>
    </xdr:from>
    <xdr:to>
      <xdr:col>3</xdr:col>
      <xdr:colOff>1100667</xdr:colOff>
      <xdr:row>8</xdr:row>
      <xdr:rowOff>478366</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144CD376-83C9-439C-AF6A-859ABDF921D3}"/>
            </a:ext>
          </a:extLst>
        </xdr:cNvPr>
        <xdr:cNvSpPr/>
      </xdr:nvSpPr>
      <xdr:spPr>
        <a:xfrm>
          <a:off x="13344525" y="8338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26" name="Rectangle 25">
          <a:hlinkClick xmlns:r="http://schemas.openxmlformats.org/officeDocument/2006/relationships" r:id="rId2"/>
          <a:extLst>
            <a:ext uri="{FF2B5EF4-FFF2-40B4-BE49-F238E27FC236}">
              <a16:creationId xmlns:a16="http://schemas.microsoft.com/office/drawing/2014/main" id="{202B321E-6CAA-4FBE-832C-C935901B59E3}"/>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0</xdr:rowOff>
    </xdr:from>
    <xdr:to>
      <xdr:col>3</xdr:col>
      <xdr:colOff>1100667</xdr:colOff>
      <xdr:row>9</xdr:row>
      <xdr:rowOff>0</xdr:rowOff>
    </xdr:to>
    <xdr:sp macro="" textlink="">
      <xdr:nvSpPr>
        <xdr:cNvPr id="27" name="Rectangle 26">
          <a:hlinkClick xmlns:r="http://schemas.openxmlformats.org/officeDocument/2006/relationships" r:id="rId2"/>
          <a:extLst>
            <a:ext uri="{FF2B5EF4-FFF2-40B4-BE49-F238E27FC236}">
              <a16:creationId xmlns:a16="http://schemas.microsoft.com/office/drawing/2014/main" id="{01067868-E065-4177-ACA6-B4C099F885B1}"/>
            </a:ext>
          </a:extLst>
        </xdr:cNvPr>
        <xdr:cNvSpPr/>
      </xdr:nvSpPr>
      <xdr:spPr>
        <a:xfrm>
          <a:off x="13344525"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28" name="Rectangle 27">
          <a:hlinkClick xmlns:r="http://schemas.openxmlformats.org/officeDocument/2006/relationships" r:id="rId2"/>
          <a:extLst>
            <a:ext uri="{FF2B5EF4-FFF2-40B4-BE49-F238E27FC236}">
              <a16:creationId xmlns:a16="http://schemas.microsoft.com/office/drawing/2014/main" id="{C25537E8-6982-4A8E-9020-DC67C1B7A5C3}"/>
            </a:ext>
          </a:extLst>
        </xdr:cNvPr>
        <xdr:cNvSpPr/>
      </xdr:nvSpPr>
      <xdr:spPr>
        <a:xfrm>
          <a:off x="13365691" y="9407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328083</xdr:rowOff>
    </xdr:from>
    <xdr:to>
      <xdr:col>3</xdr:col>
      <xdr:colOff>1100667</xdr:colOff>
      <xdr:row>9</xdr:row>
      <xdr:rowOff>478366</xdr:rowOff>
    </xdr:to>
    <xdr:sp macro="" textlink="">
      <xdr:nvSpPr>
        <xdr:cNvPr id="29" name="Rectangle 28">
          <a:hlinkClick xmlns:r="http://schemas.openxmlformats.org/officeDocument/2006/relationships" r:id="rId2"/>
          <a:extLst>
            <a:ext uri="{FF2B5EF4-FFF2-40B4-BE49-F238E27FC236}">
              <a16:creationId xmlns:a16="http://schemas.microsoft.com/office/drawing/2014/main" id="{BD4FD275-6EED-4EFE-BF63-68DD01684B70}"/>
            </a:ext>
          </a:extLst>
        </xdr:cNvPr>
        <xdr:cNvSpPr/>
      </xdr:nvSpPr>
      <xdr:spPr>
        <a:xfrm>
          <a:off x="13344525" y="9100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0</xdr:rowOff>
    </xdr:from>
    <xdr:to>
      <xdr:col>3</xdr:col>
      <xdr:colOff>1110343</xdr:colOff>
      <xdr:row>6</xdr:row>
      <xdr:rowOff>0</xdr:rowOff>
    </xdr:to>
    <xdr:sp macro="" textlink="">
      <xdr:nvSpPr>
        <xdr:cNvPr id="30" name="Rectangle 29">
          <a:hlinkClick xmlns:r="http://schemas.openxmlformats.org/officeDocument/2006/relationships" r:id="rId1"/>
          <a:extLst>
            <a:ext uri="{FF2B5EF4-FFF2-40B4-BE49-F238E27FC236}">
              <a16:creationId xmlns:a16="http://schemas.microsoft.com/office/drawing/2014/main" id="{CD89135E-979D-4D5F-ABCD-4640A6A5154A}"/>
            </a:ext>
          </a:extLst>
        </xdr:cNvPr>
        <xdr:cNvSpPr/>
      </xdr:nvSpPr>
      <xdr:spPr>
        <a:xfrm>
          <a:off x="13366297" y="59150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0</xdr:rowOff>
    </xdr:from>
    <xdr:to>
      <xdr:col>3</xdr:col>
      <xdr:colOff>1121833</xdr:colOff>
      <xdr:row>6</xdr:row>
      <xdr:rowOff>0</xdr:rowOff>
    </xdr:to>
    <xdr:sp macro="" textlink="">
      <xdr:nvSpPr>
        <xdr:cNvPr id="31" name="Rectangle 30">
          <a:hlinkClick xmlns:r="http://schemas.openxmlformats.org/officeDocument/2006/relationships" r:id="rId2"/>
          <a:extLst>
            <a:ext uri="{FF2B5EF4-FFF2-40B4-BE49-F238E27FC236}">
              <a16:creationId xmlns:a16="http://schemas.microsoft.com/office/drawing/2014/main" id="{FCCC26DD-B065-4C02-84DF-2491F9FCE1FB}"/>
            </a:ext>
          </a:extLst>
        </xdr:cNvPr>
        <xdr:cNvSpPr/>
      </xdr:nvSpPr>
      <xdr:spPr>
        <a:xfrm>
          <a:off x="13365691" y="59150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2" name="Rectangle 31">
          <a:hlinkClick xmlns:r="http://schemas.openxmlformats.org/officeDocument/2006/relationships" r:id="rId2"/>
          <a:extLst>
            <a:ext uri="{FF2B5EF4-FFF2-40B4-BE49-F238E27FC236}">
              <a16:creationId xmlns:a16="http://schemas.microsoft.com/office/drawing/2014/main" id="{3BCF55FF-A97A-4161-A237-25184224F465}"/>
            </a:ext>
          </a:extLst>
        </xdr:cNvPr>
        <xdr:cNvSpPr/>
      </xdr:nvSpPr>
      <xdr:spPr>
        <a:xfrm>
          <a:off x="13365691" y="6550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3" name="Rectangle 32">
          <a:hlinkClick xmlns:r="http://schemas.openxmlformats.org/officeDocument/2006/relationships" r:id="rId2"/>
          <a:extLst>
            <a:ext uri="{FF2B5EF4-FFF2-40B4-BE49-F238E27FC236}">
              <a16:creationId xmlns:a16="http://schemas.microsoft.com/office/drawing/2014/main" id="{22F0F0E9-2477-460E-A27C-3D9EAD79D6BF}"/>
            </a:ext>
          </a:extLst>
        </xdr:cNvPr>
        <xdr:cNvSpPr/>
      </xdr:nvSpPr>
      <xdr:spPr>
        <a:xfrm>
          <a:off x="13365691" y="6550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6</xdr:row>
      <xdr:rowOff>328083</xdr:rowOff>
    </xdr:from>
    <xdr:to>
      <xdr:col>3</xdr:col>
      <xdr:colOff>1100667</xdr:colOff>
      <xdr:row>6</xdr:row>
      <xdr:rowOff>478366</xdr:rowOff>
    </xdr:to>
    <xdr:sp macro="" textlink="">
      <xdr:nvSpPr>
        <xdr:cNvPr id="34" name="Rectangle 33">
          <a:hlinkClick xmlns:r="http://schemas.openxmlformats.org/officeDocument/2006/relationships" r:id="rId2"/>
          <a:extLst>
            <a:ext uri="{FF2B5EF4-FFF2-40B4-BE49-F238E27FC236}">
              <a16:creationId xmlns:a16="http://schemas.microsoft.com/office/drawing/2014/main" id="{4266951D-B6F8-4F3D-B185-65E7E99656CE}"/>
            </a:ext>
          </a:extLst>
        </xdr:cNvPr>
        <xdr:cNvSpPr/>
      </xdr:nvSpPr>
      <xdr:spPr>
        <a:xfrm>
          <a:off x="13344525" y="62431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6</xdr:row>
      <xdr:rowOff>881742</xdr:rowOff>
    </xdr:from>
    <xdr:to>
      <xdr:col>3</xdr:col>
      <xdr:colOff>1110343</xdr:colOff>
      <xdr:row>6</xdr:row>
      <xdr:rowOff>1045028</xdr:rowOff>
    </xdr:to>
    <xdr:sp macro="" textlink="">
      <xdr:nvSpPr>
        <xdr:cNvPr id="35" name="Rectangle 34">
          <a:hlinkClick xmlns:r="http://schemas.openxmlformats.org/officeDocument/2006/relationships" r:id="rId1"/>
          <a:extLst>
            <a:ext uri="{FF2B5EF4-FFF2-40B4-BE49-F238E27FC236}">
              <a16:creationId xmlns:a16="http://schemas.microsoft.com/office/drawing/2014/main" id="{79802088-9458-447A-944B-153F63C05267}"/>
            </a:ext>
          </a:extLst>
        </xdr:cNvPr>
        <xdr:cNvSpPr/>
      </xdr:nvSpPr>
      <xdr:spPr>
        <a:xfrm>
          <a:off x="13366297" y="6796767"/>
          <a:ext cx="1088571" cy="680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6</xdr:row>
      <xdr:rowOff>635000</xdr:rowOff>
    </xdr:from>
    <xdr:to>
      <xdr:col>3</xdr:col>
      <xdr:colOff>1121833</xdr:colOff>
      <xdr:row>6</xdr:row>
      <xdr:rowOff>836083</xdr:rowOff>
    </xdr:to>
    <xdr:sp macro="" textlink="">
      <xdr:nvSpPr>
        <xdr:cNvPr id="36" name="Rectangle 35">
          <a:hlinkClick xmlns:r="http://schemas.openxmlformats.org/officeDocument/2006/relationships" r:id="rId2"/>
          <a:extLst>
            <a:ext uri="{FF2B5EF4-FFF2-40B4-BE49-F238E27FC236}">
              <a16:creationId xmlns:a16="http://schemas.microsoft.com/office/drawing/2014/main" id="{89539848-73A2-46C5-9F1A-B97F74509B39}"/>
            </a:ext>
          </a:extLst>
        </xdr:cNvPr>
        <xdr:cNvSpPr/>
      </xdr:nvSpPr>
      <xdr:spPr>
        <a:xfrm>
          <a:off x="13365691" y="65500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37" name="Rectangle 36">
          <a:hlinkClick xmlns:r="http://schemas.openxmlformats.org/officeDocument/2006/relationships" r:id="rId2"/>
          <a:extLst>
            <a:ext uri="{FF2B5EF4-FFF2-40B4-BE49-F238E27FC236}">
              <a16:creationId xmlns:a16="http://schemas.microsoft.com/office/drawing/2014/main" id="{2D09773C-EC07-4F18-B882-52CE820EB2E6}"/>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38" name="Rectangle 37">
          <a:hlinkClick xmlns:r="http://schemas.openxmlformats.org/officeDocument/2006/relationships" r:id="rId2"/>
          <a:extLst>
            <a:ext uri="{FF2B5EF4-FFF2-40B4-BE49-F238E27FC236}">
              <a16:creationId xmlns:a16="http://schemas.microsoft.com/office/drawing/2014/main" id="{B207DCDB-7470-48F3-BE0F-B66E763E9066}"/>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7</xdr:row>
      <xdr:rowOff>328083</xdr:rowOff>
    </xdr:from>
    <xdr:to>
      <xdr:col>3</xdr:col>
      <xdr:colOff>1100667</xdr:colOff>
      <xdr:row>7</xdr:row>
      <xdr:rowOff>478366</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57C03440-B605-4FF4-865A-C8205081F48D}"/>
            </a:ext>
          </a:extLst>
        </xdr:cNvPr>
        <xdr:cNvSpPr/>
      </xdr:nvSpPr>
      <xdr:spPr>
        <a:xfrm>
          <a:off x="13344525" y="7195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0" name="Rectangle 39">
          <a:hlinkClick xmlns:r="http://schemas.openxmlformats.org/officeDocument/2006/relationships" r:id="rId2"/>
          <a:extLst>
            <a:ext uri="{FF2B5EF4-FFF2-40B4-BE49-F238E27FC236}">
              <a16:creationId xmlns:a16="http://schemas.microsoft.com/office/drawing/2014/main" id="{B3943351-A995-41A5-A164-AE34996F73D2}"/>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7</xdr:row>
      <xdr:rowOff>881742</xdr:rowOff>
    </xdr:from>
    <xdr:to>
      <xdr:col>3</xdr:col>
      <xdr:colOff>1110343</xdr:colOff>
      <xdr:row>7</xdr:row>
      <xdr:rowOff>1045028</xdr:rowOff>
    </xdr:to>
    <xdr:sp macro="" textlink="">
      <xdr:nvSpPr>
        <xdr:cNvPr id="41" name="Rectangle 40">
          <a:hlinkClick xmlns:r="http://schemas.openxmlformats.org/officeDocument/2006/relationships" r:id="rId1"/>
          <a:extLst>
            <a:ext uri="{FF2B5EF4-FFF2-40B4-BE49-F238E27FC236}">
              <a16:creationId xmlns:a16="http://schemas.microsoft.com/office/drawing/2014/main" id="{573FDAE5-330D-43D7-9558-36586D7AB311}"/>
            </a:ext>
          </a:extLst>
        </xdr:cNvPr>
        <xdr:cNvSpPr/>
      </xdr:nvSpPr>
      <xdr:spPr>
        <a:xfrm>
          <a:off x="13366297" y="77492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7</xdr:row>
      <xdr:rowOff>635000</xdr:rowOff>
    </xdr:from>
    <xdr:to>
      <xdr:col>3</xdr:col>
      <xdr:colOff>1121833</xdr:colOff>
      <xdr:row>7</xdr:row>
      <xdr:rowOff>836083</xdr:rowOff>
    </xdr:to>
    <xdr:sp macro="" textlink="">
      <xdr:nvSpPr>
        <xdr:cNvPr id="42" name="Rectangle 41">
          <a:hlinkClick xmlns:r="http://schemas.openxmlformats.org/officeDocument/2006/relationships" r:id="rId2"/>
          <a:extLst>
            <a:ext uri="{FF2B5EF4-FFF2-40B4-BE49-F238E27FC236}">
              <a16:creationId xmlns:a16="http://schemas.microsoft.com/office/drawing/2014/main" id="{0CEABD9F-754C-4785-B7AC-E88CEECA18A4}"/>
            </a:ext>
          </a:extLst>
        </xdr:cNvPr>
        <xdr:cNvSpPr/>
      </xdr:nvSpPr>
      <xdr:spPr>
        <a:xfrm>
          <a:off x="13365691" y="7502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43" name="Rectangle 42">
          <a:hlinkClick xmlns:r="http://schemas.openxmlformats.org/officeDocument/2006/relationships" r:id="rId2"/>
          <a:extLst>
            <a:ext uri="{FF2B5EF4-FFF2-40B4-BE49-F238E27FC236}">
              <a16:creationId xmlns:a16="http://schemas.microsoft.com/office/drawing/2014/main" id="{212F05E1-5473-481B-9EEE-3481D1026757}"/>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44" name="Rectangle 43">
          <a:hlinkClick xmlns:r="http://schemas.openxmlformats.org/officeDocument/2006/relationships" r:id="rId2"/>
          <a:extLst>
            <a:ext uri="{FF2B5EF4-FFF2-40B4-BE49-F238E27FC236}">
              <a16:creationId xmlns:a16="http://schemas.microsoft.com/office/drawing/2014/main" id="{3B548D44-3A76-442C-A19F-EAB2F6DDFB06}"/>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8</xdr:row>
      <xdr:rowOff>328083</xdr:rowOff>
    </xdr:from>
    <xdr:to>
      <xdr:col>3</xdr:col>
      <xdr:colOff>1100667</xdr:colOff>
      <xdr:row>8</xdr:row>
      <xdr:rowOff>478366</xdr:rowOff>
    </xdr:to>
    <xdr:sp macro="" textlink="">
      <xdr:nvSpPr>
        <xdr:cNvPr id="45" name="Rectangle 44">
          <a:hlinkClick xmlns:r="http://schemas.openxmlformats.org/officeDocument/2006/relationships" r:id="rId2"/>
          <a:extLst>
            <a:ext uri="{FF2B5EF4-FFF2-40B4-BE49-F238E27FC236}">
              <a16:creationId xmlns:a16="http://schemas.microsoft.com/office/drawing/2014/main" id="{63EF7CE8-B6E9-4105-B582-B91B2AC7B1D1}"/>
            </a:ext>
          </a:extLst>
        </xdr:cNvPr>
        <xdr:cNvSpPr/>
      </xdr:nvSpPr>
      <xdr:spPr>
        <a:xfrm>
          <a:off x="13344525" y="8338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46" name="Rectangle 45">
          <a:hlinkClick xmlns:r="http://schemas.openxmlformats.org/officeDocument/2006/relationships" r:id="rId2"/>
          <a:extLst>
            <a:ext uri="{FF2B5EF4-FFF2-40B4-BE49-F238E27FC236}">
              <a16:creationId xmlns:a16="http://schemas.microsoft.com/office/drawing/2014/main" id="{848A013B-9B46-4B5E-B9B9-C10CCE5B6D2A}"/>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8</xdr:row>
      <xdr:rowOff>881742</xdr:rowOff>
    </xdr:from>
    <xdr:to>
      <xdr:col>3</xdr:col>
      <xdr:colOff>1110343</xdr:colOff>
      <xdr:row>8</xdr:row>
      <xdr:rowOff>1045028</xdr:rowOff>
    </xdr:to>
    <xdr:sp macro="" textlink="">
      <xdr:nvSpPr>
        <xdr:cNvPr id="47" name="Rectangle 46">
          <a:hlinkClick xmlns:r="http://schemas.openxmlformats.org/officeDocument/2006/relationships" r:id="rId1"/>
          <a:extLst>
            <a:ext uri="{FF2B5EF4-FFF2-40B4-BE49-F238E27FC236}">
              <a16:creationId xmlns:a16="http://schemas.microsoft.com/office/drawing/2014/main" id="{6A53F2C0-B87F-40FA-9536-84D21EA75C10}"/>
            </a:ext>
          </a:extLst>
        </xdr:cNvPr>
        <xdr:cNvSpPr/>
      </xdr:nvSpPr>
      <xdr:spPr>
        <a:xfrm>
          <a:off x="13366297" y="8768442"/>
          <a:ext cx="1088571" cy="1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8</xdr:row>
      <xdr:rowOff>635000</xdr:rowOff>
    </xdr:from>
    <xdr:to>
      <xdr:col>3</xdr:col>
      <xdr:colOff>1121833</xdr:colOff>
      <xdr:row>8</xdr:row>
      <xdr:rowOff>836083</xdr:rowOff>
    </xdr:to>
    <xdr:sp macro="" textlink="">
      <xdr:nvSpPr>
        <xdr:cNvPr id="48" name="Rectangle 47">
          <a:hlinkClick xmlns:r="http://schemas.openxmlformats.org/officeDocument/2006/relationships" r:id="rId2"/>
          <a:extLst>
            <a:ext uri="{FF2B5EF4-FFF2-40B4-BE49-F238E27FC236}">
              <a16:creationId xmlns:a16="http://schemas.microsoft.com/office/drawing/2014/main" id="{38FAC8F9-3236-4902-A167-287FE322AE02}"/>
            </a:ext>
          </a:extLst>
        </xdr:cNvPr>
        <xdr:cNvSpPr/>
      </xdr:nvSpPr>
      <xdr:spPr>
        <a:xfrm>
          <a:off x="13365691" y="8645525"/>
          <a:ext cx="1100667" cy="12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49" name="Rectangle 48">
          <a:hlinkClick xmlns:r="http://schemas.openxmlformats.org/officeDocument/2006/relationships" r:id="rId2"/>
          <a:extLst>
            <a:ext uri="{FF2B5EF4-FFF2-40B4-BE49-F238E27FC236}">
              <a16:creationId xmlns:a16="http://schemas.microsoft.com/office/drawing/2014/main" id="{7EB3E12E-C1E1-4065-9A21-E2C686A7BA6E}"/>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50" name="Rectangle 49">
          <a:hlinkClick xmlns:r="http://schemas.openxmlformats.org/officeDocument/2006/relationships" r:id="rId2"/>
          <a:extLst>
            <a:ext uri="{FF2B5EF4-FFF2-40B4-BE49-F238E27FC236}">
              <a16:creationId xmlns:a16="http://schemas.microsoft.com/office/drawing/2014/main" id="{5B550314-F56C-4ACB-A903-ADD066C29536}"/>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0</xdr:rowOff>
    </xdr:from>
    <xdr:to>
      <xdr:col>3</xdr:col>
      <xdr:colOff>1100667</xdr:colOff>
      <xdr:row>9</xdr:row>
      <xdr:rowOff>0</xdr:rowOff>
    </xdr:to>
    <xdr:sp macro="" textlink="">
      <xdr:nvSpPr>
        <xdr:cNvPr id="51" name="Rectangle 50">
          <a:hlinkClick xmlns:r="http://schemas.openxmlformats.org/officeDocument/2006/relationships" r:id="rId2"/>
          <a:extLst>
            <a:ext uri="{FF2B5EF4-FFF2-40B4-BE49-F238E27FC236}">
              <a16:creationId xmlns:a16="http://schemas.microsoft.com/office/drawing/2014/main" id="{BF7D4DFE-B2FE-4C7C-B524-4052B5358EF6}"/>
            </a:ext>
          </a:extLst>
        </xdr:cNvPr>
        <xdr:cNvSpPr/>
      </xdr:nvSpPr>
      <xdr:spPr>
        <a:xfrm>
          <a:off x="13344525"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52" name="Rectangle 51">
          <a:hlinkClick xmlns:r="http://schemas.openxmlformats.org/officeDocument/2006/relationships" r:id="rId2"/>
          <a:extLst>
            <a:ext uri="{FF2B5EF4-FFF2-40B4-BE49-F238E27FC236}">
              <a16:creationId xmlns:a16="http://schemas.microsoft.com/office/drawing/2014/main" id="{66990EFB-63B1-49D4-A527-F8346E248CE1}"/>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9</xdr:row>
      <xdr:rowOff>0</xdr:rowOff>
    </xdr:from>
    <xdr:to>
      <xdr:col>3</xdr:col>
      <xdr:colOff>1110343</xdr:colOff>
      <xdr:row>9</xdr:row>
      <xdr:rowOff>0</xdr:rowOff>
    </xdr:to>
    <xdr:sp macro="" textlink="">
      <xdr:nvSpPr>
        <xdr:cNvPr id="53" name="Rectangle 52">
          <a:hlinkClick xmlns:r="http://schemas.openxmlformats.org/officeDocument/2006/relationships" r:id="rId1"/>
          <a:extLst>
            <a:ext uri="{FF2B5EF4-FFF2-40B4-BE49-F238E27FC236}">
              <a16:creationId xmlns:a16="http://schemas.microsoft.com/office/drawing/2014/main" id="{3FE27368-3578-4450-8CAF-015F8D12A6D9}"/>
            </a:ext>
          </a:extLst>
        </xdr:cNvPr>
        <xdr:cNvSpPr/>
      </xdr:nvSpPr>
      <xdr:spPr>
        <a:xfrm>
          <a:off x="13366297" y="8772525"/>
          <a:ext cx="1088571"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0</xdr:rowOff>
    </xdr:from>
    <xdr:to>
      <xdr:col>3</xdr:col>
      <xdr:colOff>1121833</xdr:colOff>
      <xdr:row>9</xdr:row>
      <xdr:rowOff>0</xdr:rowOff>
    </xdr:to>
    <xdr:sp macro="" textlink="">
      <xdr:nvSpPr>
        <xdr:cNvPr id="54" name="Rectangle 53">
          <a:hlinkClick xmlns:r="http://schemas.openxmlformats.org/officeDocument/2006/relationships" r:id="rId2"/>
          <a:extLst>
            <a:ext uri="{FF2B5EF4-FFF2-40B4-BE49-F238E27FC236}">
              <a16:creationId xmlns:a16="http://schemas.microsoft.com/office/drawing/2014/main" id="{778DADCB-D005-4E7C-8331-0850DD2138B3}"/>
            </a:ext>
          </a:extLst>
        </xdr:cNvPr>
        <xdr:cNvSpPr/>
      </xdr:nvSpPr>
      <xdr:spPr>
        <a:xfrm>
          <a:off x="13365691" y="8772525"/>
          <a:ext cx="11006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55" name="Rectangle 54">
          <a:hlinkClick xmlns:r="http://schemas.openxmlformats.org/officeDocument/2006/relationships" r:id="rId2"/>
          <a:extLst>
            <a:ext uri="{FF2B5EF4-FFF2-40B4-BE49-F238E27FC236}">
              <a16:creationId xmlns:a16="http://schemas.microsoft.com/office/drawing/2014/main" id="{AF9A4579-8488-4C31-86D2-EF5B3636EF7E}"/>
            </a:ext>
          </a:extLst>
        </xdr:cNvPr>
        <xdr:cNvSpPr/>
      </xdr:nvSpPr>
      <xdr:spPr>
        <a:xfrm>
          <a:off x="13365691" y="9407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56" name="Rectangle 55">
          <a:hlinkClick xmlns:r="http://schemas.openxmlformats.org/officeDocument/2006/relationships" r:id="rId2"/>
          <a:extLst>
            <a:ext uri="{FF2B5EF4-FFF2-40B4-BE49-F238E27FC236}">
              <a16:creationId xmlns:a16="http://schemas.microsoft.com/office/drawing/2014/main" id="{6D576EEB-D38A-46DD-B64F-952F9B0FB04D}"/>
            </a:ext>
          </a:extLst>
        </xdr:cNvPr>
        <xdr:cNvSpPr/>
      </xdr:nvSpPr>
      <xdr:spPr>
        <a:xfrm>
          <a:off x="13365691" y="9407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9</xdr:row>
      <xdr:rowOff>328083</xdr:rowOff>
    </xdr:from>
    <xdr:to>
      <xdr:col>3</xdr:col>
      <xdr:colOff>1100667</xdr:colOff>
      <xdr:row>9</xdr:row>
      <xdr:rowOff>478366</xdr:rowOff>
    </xdr:to>
    <xdr:sp macro="" textlink="">
      <xdr:nvSpPr>
        <xdr:cNvPr id="57" name="Rectangle 56">
          <a:hlinkClick xmlns:r="http://schemas.openxmlformats.org/officeDocument/2006/relationships" r:id="rId2"/>
          <a:extLst>
            <a:ext uri="{FF2B5EF4-FFF2-40B4-BE49-F238E27FC236}">
              <a16:creationId xmlns:a16="http://schemas.microsoft.com/office/drawing/2014/main" id="{96D6D366-5D2B-4E95-ADFA-9F7E77E81A75}"/>
            </a:ext>
          </a:extLst>
        </xdr:cNvPr>
        <xdr:cNvSpPr/>
      </xdr:nvSpPr>
      <xdr:spPr>
        <a:xfrm>
          <a:off x="13344525" y="9100608"/>
          <a:ext cx="1100667" cy="150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21166</xdr:colOff>
      <xdr:row>9</xdr:row>
      <xdr:rowOff>635000</xdr:rowOff>
    </xdr:from>
    <xdr:to>
      <xdr:col>3</xdr:col>
      <xdr:colOff>1121833</xdr:colOff>
      <xdr:row>9</xdr:row>
      <xdr:rowOff>836083</xdr:rowOff>
    </xdr:to>
    <xdr:sp macro="" textlink="">
      <xdr:nvSpPr>
        <xdr:cNvPr id="58" name="Rectangle 57">
          <a:hlinkClick xmlns:r="http://schemas.openxmlformats.org/officeDocument/2006/relationships" r:id="rId2"/>
          <a:extLst>
            <a:ext uri="{FF2B5EF4-FFF2-40B4-BE49-F238E27FC236}">
              <a16:creationId xmlns:a16="http://schemas.microsoft.com/office/drawing/2014/main" id="{5ED74DCC-11A3-4B70-81F8-5ACEC1787860}"/>
            </a:ext>
          </a:extLst>
        </xdr:cNvPr>
        <xdr:cNvSpPr/>
      </xdr:nvSpPr>
      <xdr:spPr>
        <a:xfrm>
          <a:off x="13365691" y="940752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21772</xdr:colOff>
      <xdr:row>3</xdr:row>
      <xdr:rowOff>881742</xdr:rowOff>
    </xdr:from>
    <xdr:to>
      <xdr:col>3</xdr:col>
      <xdr:colOff>1110343</xdr:colOff>
      <xdr:row>3</xdr:row>
      <xdr:rowOff>1045028</xdr:rowOff>
    </xdr:to>
    <xdr:sp macro="" textlink="">
      <xdr:nvSpPr>
        <xdr:cNvPr id="59" name="Rectangle 58">
          <a:hlinkClick xmlns:r="http://schemas.openxmlformats.org/officeDocument/2006/relationships" r:id="rId1"/>
          <a:extLst>
            <a:ext uri="{FF2B5EF4-FFF2-40B4-BE49-F238E27FC236}">
              <a16:creationId xmlns:a16="http://schemas.microsoft.com/office/drawing/2014/main" id="{C03020AC-8539-4D4A-A37B-E5C5942E5E14}"/>
            </a:ext>
          </a:extLst>
        </xdr:cNvPr>
        <xdr:cNvSpPr/>
      </xdr:nvSpPr>
      <xdr:spPr>
        <a:xfrm>
          <a:off x="13366297" y="2605767"/>
          <a:ext cx="1088571" cy="163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10583</xdr:colOff>
      <xdr:row>3</xdr:row>
      <xdr:rowOff>412750</xdr:rowOff>
    </xdr:from>
    <xdr:to>
      <xdr:col>3</xdr:col>
      <xdr:colOff>1111250</xdr:colOff>
      <xdr:row>3</xdr:row>
      <xdr:rowOff>613833</xdr:rowOff>
    </xdr:to>
    <xdr:sp macro="" textlink="">
      <xdr:nvSpPr>
        <xdr:cNvPr id="60" name="Rectangle 59">
          <a:hlinkClick xmlns:r="http://schemas.openxmlformats.org/officeDocument/2006/relationships" r:id="rId2"/>
          <a:extLst>
            <a:ext uri="{FF2B5EF4-FFF2-40B4-BE49-F238E27FC236}">
              <a16:creationId xmlns:a16="http://schemas.microsoft.com/office/drawing/2014/main" id="{7394B28C-11BE-442C-AA1B-93E82606BDBC}"/>
            </a:ext>
          </a:extLst>
        </xdr:cNvPr>
        <xdr:cNvSpPr/>
      </xdr:nvSpPr>
      <xdr:spPr>
        <a:xfrm>
          <a:off x="13355108" y="2136775"/>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42333</xdr:colOff>
      <xdr:row>3</xdr:row>
      <xdr:rowOff>1676400</xdr:rowOff>
    </xdr:from>
    <xdr:to>
      <xdr:col>3</xdr:col>
      <xdr:colOff>1778000</xdr:colOff>
      <xdr:row>3</xdr:row>
      <xdr:rowOff>1752600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E9D1A48-9A28-4133-B686-D4C5C10592A3}"/>
            </a:ext>
          </a:extLst>
        </xdr:cNvPr>
        <xdr:cNvSpPr/>
      </xdr:nvSpPr>
      <xdr:spPr>
        <a:xfrm>
          <a:off x="13386858" y="3609975"/>
          <a:ext cx="1735667"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GB" sz="1100"/>
        </a:p>
      </xdr:txBody>
    </xdr:sp>
    <xdr:clientData/>
  </xdr:twoCellAnchor>
  <xdr:twoCellAnchor>
    <xdr:from>
      <xdr:col>3</xdr:col>
      <xdr:colOff>228600</xdr:colOff>
      <xdr:row>5</xdr:row>
      <xdr:rowOff>104775</xdr:rowOff>
    </xdr:from>
    <xdr:to>
      <xdr:col>3</xdr:col>
      <xdr:colOff>5562600</xdr:colOff>
      <xdr:row>5</xdr:row>
      <xdr:rowOff>152400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2EE7B7B-E9B5-4732-9525-CCB5D4C96E6D}"/>
            </a:ext>
          </a:extLst>
        </xdr:cNvPr>
        <xdr:cNvSpPr/>
      </xdr:nvSpPr>
      <xdr:spPr>
        <a:xfrm>
          <a:off x="13573125" y="6991350"/>
          <a:ext cx="533400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200025</xdr:colOff>
      <xdr:row>6</xdr:row>
      <xdr:rowOff>95250</xdr:rowOff>
    </xdr:from>
    <xdr:to>
      <xdr:col>3</xdr:col>
      <xdr:colOff>5886450</xdr:colOff>
      <xdr:row>6</xdr:row>
      <xdr:rowOff>140969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329E00FD-D6E2-42F1-8F6E-47F57409ED3C}"/>
            </a:ext>
          </a:extLst>
        </xdr:cNvPr>
        <xdr:cNvSpPr/>
      </xdr:nvSpPr>
      <xdr:spPr>
        <a:xfrm>
          <a:off x="13544550" y="8124825"/>
          <a:ext cx="56864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161925</xdr:colOff>
      <xdr:row>6</xdr:row>
      <xdr:rowOff>809625</xdr:rowOff>
    </xdr:from>
    <xdr:to>
      <xdr:col>3</xdr:col>
      <xdr:colOff>5305425</xdr:colOff>
      <xdr:row>6</xdr:row>
      <xdr:rowOff>855344</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1D6BDB47-5CB5-4909-89E2-649023ECB046}"/>
            </a:ext>
          </a:extLst>
        </xdr:cNvPr>
        <xdr:cNvSpPr/>
      </xdr:nvSpPr>
      <xdr:spPr>
        <a:xfrm>
          <a:off x="13506450" y="8839200"/>
          <a:ext cx="5143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200025</xdr:colOff>
      <xdr:row>6</xdr:row>
      <xdr:rowOff>1343025</xdr:rowOff>
    </xdr:from>
    <xdr:to>
      <xdr:col>3</xdr:col>
      <xdr:colOff>6105525</xdr:colOff>
      <xdr:row>6</xdr:row>
      <xdr:rowOff>1388744</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A959DC59-ECA2-4F35-AF76-15AB0EC72CD4}"/>
            </a:ext>
          </a:extLst>
        </xdr:cNvPr>
        <xdr:cNvSpPr/>
      </xdr:nvSpPr>
      <xdr:spPr>
        <a:xfrm>
          <a:off x="13544550" y="9372600"/>
          <a:ext cx="5905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28575</xdr:colOff>
      <xdr:row>3</xdr:row>
      <xdr:rowOff>9525</xdr:rowOff>
    </xdr:from>
    <xdr:to>
      <xdr:col>3</xdr:col>
      <xdr:colOff>2066925</xdr:colOff>
      <xdr:row>3</xdr:row>
      <xdr:rowOff>228600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0470717-CE32-4A75-9770-1F184B0D62A5}"/>
            </a:ext>
          </a:extLst>
        </xdr:cNvPr>
        <xdr:cNvSpPr/>
      </xdr:nvSpPr>
      <xdr:spPr>
        <a:xfrm>
          <a:off x="13373100" y="2028825"/>
          <a:ext cx="20383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3</xdr:row>
      <xdr:rowOff>342900</xdr:rowOff>
    </xdr:from>
    <xdr:to>
      <xdr:col>3</xdr:col>
      <xdr:colOff>3057525</xdr:colOff>
      <xdr:row>3</xdr:row>
      <xdr:rowOff>581025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0AC4208-CEFD-410B-A877-A4A6691F04DF}"/>
            </a:ext>
          </a:extLst>
        </xdr:cNvPr>
        <xdr:cNvSpPr/>
      </xdr:nvSpPr>
      <xdr:spPr>
        <a:xfrm>
          <a:off x="13363575" y="2362200"/>
          <a:ext cx="303847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28575</xdr:colOff>
      <xdr:row>5</xdr:row>
      <xdr:rowOff>190500</xdr:rowOff>
    </xdr:from>
    <xdr:to>
      <xdr:col>3</xdr:col>
      <xdr:colOff>3114675</xdr:colOff>
      <xdr:row>5</xdr:row>
      <xdr:rowOff>371475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2BB3A611-FE80-48A8-8A20-F9322EF06C88}"/>
            </a:ext>
          </a:extLst>
        </xdr:cNvPr>
        <xdr:cNvSpPr/>
      </xdr:nvSpPr>
      <xdr:spPr>
        <a:xfrm>
          <a:off x="13373100" y="4495800"/>
          <a:ext cx="30861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5</xdr:row>
      <xdr:rowOff>552450</xdr:rowOff>
    </xdr:from>
    <xdr:to>
      <xdr:col>3</xdr:col>
      <xdr:colOff>3476625</xdr:colOff>
      <xdr:row>5</xdr:row>
      <xdr:rowOff>723900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E12FF1BB-19E1-4B4F-8BE0-D39617255B01}"/>
            </a:ext>
          </a:extLst>
        </xdr:cNvPr>
        <xdr:cNvSpPr/>
      </xdr:nvSpPr>
      <xdr:spPr>
        <a:xfrm>
          <a:off x="13354050" y="4857750"/>
          <a:ext cx="34671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38100</xdr:colOff>
      <xdr:row>6</xdr:row>
      <xdr:rowOff>238125</xdr:rowOff>
    </xdr:from>
    <xdr:to>
      <xdr:col>3</xdr:col>
      <xdr:colOff>2943225</xdr:colOff>
      <xdr:row>6</xdr:row>
      <xdr:rowOff>361950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407E8F6E-E0EF-47AD-9C4C-67AD1DDCFCAE}"/>
            </a:ext>
          </a:extLst>
        </xdr:cNvPr>
        <xdr:cNvSpPr/>
      </xdr:nvSpPr>
      <xdr:spPr>
        <a:xfrm>
          <a:off x="13382625" y="5686425"/>
          <a:ext cx="2905125"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xdr:colOff>
      <xdr:row>6</xdr:row>
      <xdr:rowOff>533400</xdr:rowOff>
    </xdr:from>
    <xdr:to>
      <xdr:col>3</xdr:col>
      <xdr:colOff>4648200</xdr:colOff>
      <xdr:row>6</xdr:row>
      <xdr:rowOff>714375</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1035473C-7977-4114-A621-7F83D493B75F}"/>
            </a:ext>
          </a:extLst>
        </xdr:cNvPr>
        <xdr:cNvSpPr/>
      </xdr:nvSpPr>
      <xdr:spPr>
        <a:xfrm>
          <a:off x="13354050" y="5981700"/>
          <a:ext cx="463867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6</xdr:row>
      <xdr:rowOff>942975</xdr:rowOff>
    </xdr:from>
    <xdr:to>
      <xdr:col>3</xdr:col>
      <xdr:colOff>2076450</xdr:colOff>
      <xdr:row>6</xdr:row>
      <xdr:rowOff>1085850</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871EAB13-E46C-456D-ACA7-03C7ED3687E8}"/>
            </a:ext>
          </a:extLst>
        </xdr:cNvPr>
        <xdr:cNvSpPr/>
      </xdr:nvSpPr>
      <xdr:spPr>
        <a:xfrm>
          <a:off x="13363575" y="6391275"/>
          <a:ext cx="2057400"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28575</xdr:colOff>
      <xdr:row>7</xdr:row>
      <xdr:rowOff>228600</xdr:rowOff>
    </xdr:from>
    <xdr:to>
      <xdr:col>3</xdr:col>
      <xdr:colOff>5457825</xdr:colOff>
      <xdr:row>7</xdr:row>
      <xdr:rowOff>381000</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9FF39C45-10E1-427B-8A90-071E245693AE}"/>
            </a:ext>
          </a:extLst>
        </xdr:cNvPr>
        <xdr:cNvSpPr/>
      </xdr:nvSpPr>
      <xdr:spPr>
        <a:xfrm>
          <a:off x="13373100" y="7010400"/>
          <a:ext cx="54292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38100</xdr:colOff>
      <xdr:row>8</xdr:row>
      <xdr:rowOff>133350</xdr:rowOff>
    </xdr:from>
    <xdr:to>
      <xdr:col>3</xdr:col>
      <xdr:colOff>2905125</xdr:colOff>
      <xdr:row>8</xdr:row>
      <xdr:rowOff>219075</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051BC0CC-9AC9-4D35-9E15-8DB72DA87522}"/>
            </a:ext>
          </a:extLst>
        </xdr:cNvPr>
        <xdr:cNvSpPr/>
      </xdr:nvSpPr>
      <xdr:spPr>
        <a:xfrm>
          <a:off x="13382625" y="8058150"/>
          <a:ext cx="2867025"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28575</xdr:colOff>
      <xdr:row>8</xdr:row>
      <xdr:rowOff>409575</xdr:rowOff>
    </xdr:from>
    <xdr:to>
      <xdr:col>3</xdr:col>
      <xdr:colOff>3238500</xdr:colOff>
      <xdr:row>8</xdr:row>
      <xdr:rowOff>476250</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316D3B1B-7247-4653-AD38-A0C7EDDAE7BD}"/>
            </a:ext>
          </a:extLst>
        </xdr:cNvPr>
        <xdr:cNvSpPr/>
      </xdr:nvSpPr>
      <xdr:spPr>
        <a:xfrm>
          <a:off x="13373100" y="8334375"/>
          <a:ext cx="320992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8</xdr:row>
      <xdr:rowOff>714375</xdr:rowOff>
    </xdr:from>
    <xdr:to>
      <xdr:col>3</xdr:col>
      <xdr:colOff>2276475</xdr:colOff>
      <xdr:row>8</xdr:row>
      <xdr:rowOff>838200</xdr:rowOff>
    </xdr:to>
    <xdr:sp macro="" textlink="">
      <xdr:nvSpPr>
        <xdr:cNvPr id="12" name="Rectangle 11">
          <a:hlinkClick xmlns:r="http://schemas.openxmlformats.org/officeDocument/2006/relationships" r:id="rId11"/>
          <a:extLst>
            <a:ext uri="{FF2B5EF4-FFF2-40B4-BE49-F238E27FC236}">
              <a16:creationId xmlns:a16="http://schemas.microsoft.com/office/drawing/2014/main" id="{966C743E-9238-4BE2-B330-A9841B65033B}"/>
            </a:ext>
          </a:extLst>
        </xdr:cNvPr>
        <xdr:cNvSpPr/>
      </xdr:nvSpPr>
      <xdr:spPr>
        <a:xfrm>
          <a:off x="13363575" y="8639175"/>
          <a:ext cx="2257425"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28575</xdr:colOff>
      <xdr:row>4</xdr:row>
      <xdr:rowOff>9525</xdr:rowOff>
    </xdr:from>
    <xdr:to>
      <xdr:col>3</xdr:col>
      <xdr:colOff>2066925</xdr:colOff>
      <xdr:row>4</xdr:row>
      <xdr:rowOff>228600</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53B99DFD-11CA-41E8-BCA7-D9B9C3C6AEDF}"/>
            </a:ext>
          </a:extLst>
        </xdr:cNvPr>
        <xdr:cNvSpPr/>
      </xdr:nvSpPr>
      <xdr:spPr>
        <a:xfrm>
          <a:off x="13373100" y="3552825"/>
          <a:ext cx="20383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19050</xdr:colOff>
      <xdr:row>4</xdr:row>
      <xdr:rowOff>342900</xdr:rowOff>
    </xdr:from>
    <xdr:to>
      <xdr:col>3</xdr:col>
      <xdr:colOff>3057525</xdr:colOff>
      <xdr:row>4</xdr:row>
      <xdr:rowOff>581025</xdr:rowOff>
    </xdr:to>
    <xdr:sp macro="" textlink="">
      <xdr:nvSpPr>
        <xdr:cNvPr id="14" name="Rectangle 13">
          <a:hlinkClick xmlns:r="http://schemas.openxmlformats.org/officeDocument/2006/relationships" r:id="rId2"/>
          <a:extLst>
            <a:ext uri="{FF2B5EF4-FFF2-40B4-BE49-F238E27FC236}">
              <a16:creationId xmlns:a16="http://schemas.microsoft.com/office/drawing/2014/main" id="{1669536A-EFC8-4169-8C36-F74DB2035FC0}"/>
            </a:ext>
          </a:extLst>
        </xdr:cNvPr>
        <xdr:cNvSpPr/>
      </xdr:nvSpPr>
      <xdr:spPr>
        <a:xfrm>
          <a:off x="13363575" y="3886200"/>
          <a:ext cx="303847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95250</xdr:colOff>
      <xdr:row>7</xdr:row>
      <xdr:rowOff>811531</xdr:rowOff>
    </xdr:from>
    <xdr:to>
      <xdr:col>3</xdr:col>
      <xdr:colOff>1066800</xdr:colOff>
      <xdr:row>7</xdr:row>
      <xdr:rowOff>857250</xdr:rowOff>
    </xdr:to>
    <xdr:sp macro="" textlink="">
      <xdr:nvSpPr>
        <xdr:cNvPr id="15" name="Rectangle 14">
          <a:hlinkClick xmlns:r="http://schemas.openxmlformats.org/officeDocument/2006/relationships" r:id="rId12"/>
          <a:extLst>
            <a:ext uri="{FF2B5EF4-FFF2-40B4-BE49-F238E27FC236}">
              <a16:creationId xmlns:a16="http://schemas.microsoft.com/office/drawing/2014/main" id="{2E211BC8-080F-40E7-B45A-AA931F6DA015}"/>
            </a:ext>
          </a:extLst>
        </xdr:cNvPr>
        <xdr:cNvSpPr/>
      </xdr:nvSpPr>
      <xdr:spPr>
        <a:xfrm>
          <a:off x="13439775" y="7593331"/>
          <a:ext cx="9715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3</xdr:row>
      <xdr:rowOff>88900</xdr:rowOff>
    </xdr:from>
    <xdr:to>
      <xdr:col>3</xdr:col>
      <xdr:colOff>5740400</xdr:colOff>
      <xdr:row>3</xdr:row>
      <xdr:rowOff>139700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B61444A-5B7A-44F4-BED0-32A8E82B9E88}"/>
            </a:ext>
          </a:extLst>
        </xdr:cNvPr>
        <xdr:cNvSpPr/>
      </xdr:nvSpPr>
      <xdr:spPr>
        <a:xfrm>
          <a:off x="13487400" y="2041525"/>
          <a:ext cx="56642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xdr:row>
      <xdr:rowOff>444500</xdr:rowOff>
    </xdr:from>
    <xdr:to>
      <xdr:col>3</xdr:col>
      <xdr:colOff>4572000</xdr:colOff>
      <xdr:row>3</xdr:row>
      <xdr:rowOff>490219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26F411-1F8A-443A-B9C5-7570B580BDEB}"/>
            </a:ext>
          </a:extLst>
        </xdr:cNvPr>
        <xdr:cNvSpPr/>
      </xdr:nvSpPr>
      <xdr:spPr>
        <a:xfrm>
          <a:off x="13487400" y="2397125"/>
          <a:ext cx="4495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25400</xdr:colOff>
      <xdr:row>3</xdr:row>
      <xdr:rowOff>792481</xdr:rowOff>
    </xdr:from>
    <xdr:to>
      <xdr:col>3</xdr:col>
      <xdr:colOff>2768600</xdr:colOff>
      <xdr:row>3</xdr:row>
      <xdr:rowOff>838200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B2C7A293-E0CC-47EF-B6F9-CBE55EBDF614}"/>
            </a:ext>
          </a:extLst>
        </xdr:cNvPr>
        <xdr:cNvSpPr/>
      </xdr:nvSpPr>
      <xdr:spPr>
        <a:xfrm>
          <a:off x="13436600" y="2745106"/>
          <a:ext cx="2743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6413501</xdr:colOff>
      <xdr:row>7</xdr:row>
      <xdr:rowOff>624417</xdr:rowOff>
    </xdr:from>
    <xdr:to>
      <xdr:col>3</xdr:col>
      <xdr:colOff>1090084</xdr:colOff>
      <xdr:row>7</xdr:row>
      <xdr:rowOff>825500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C4C8151-6ACF-44F2-9761-615652F4A3B0}"/>
            </a:ext>
          </a:extLst>
        </xdr:cNvPr>
        <xdr:cNvSpPr/>
      </xdr:nvSpPr>
      <xdr:spPr>
        <a:xfrm>
          <a:off x="13414376" y="7291917"/>
          <a:ext cx="1086908"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127000</xdr:colOff>
      <xdr:row>4</xdr:row>
      <xdr:rowOff>101600</xdr:rowOff>
    </xdr:from>
    <xdr:to>
      <xdr:col>3</xdr:col>
      <xdr:colOff>6307667</xdr:colOff>
      <xdr:row>4</xdr:row>
      <xdr:rowOff>220133</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603B65D5-9AFD-4ECE-9AF6-F36B0361F311}"/>
            </a:ext>
          </a:extLst>
        </xdr:cNvPr>
        <xdr:cNvSpPr/>
      </xdr:nvSpPr>
      <xdr:spPr>
        <a:xfrm>
          <a:off x="13538200" y="2959100"/>
          <a:ext cx="6180667" cy="1185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11</xdr:row>
      <xdr:rowOff>497416</xdr:rowOff>
    </xdr:from>
    <xdr:to>
      <xdr:col>3</xdr:col>
      <xdr:colOff>1132417</xdr:colOff>
      <xdr:row>11</xdr:row>
      <xdr:rowOff>698499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93041D79-2E36-4B29-85C7-A99BE2510D86}"/>
            </a:ext>
          </a:extLst>
        </xdr:cNvPr>
        <xdr:cNvSpPr/>
      </xdr:nvSpPr>
      <xdr:spPr>
        <a:xfrm>
          <a:off x="13442950" y="14270566"/>
          <a:ext cx="1100667" cy="77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11</xdr:row>
      <xdr:rowOff>867833</xdr:rowOff>
    </xdr:from>
    <xdr:to>
      <xdr:col>3</xdr:col>
      <xdr:colOff>836083</xdr:colOff>
      <xdr:row>11</xdr:row>
      <xdr:rowOff>1058333</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686D098F-941C-41B8-9405-1F4901F4426D}"/>
            </a:ext>
          </a:extLst>
        </xdr:cNvPr>
        <xdr:cNvSpPr/>
      </xdr:nvSpPr>
      <xdr:spPr>
        <a:xfrm>
          <a:off x="13442950" y="14345708"/>
          <a:ext cx="804333"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11</xdr:row>
      <xdr:rowOff>1217084</xdr:rowOff>
    </xdr:from>
    <xdr:to>
      <xdr:col>3</xdr:col>
      <xdr:colOff>5164666</xdr:colOff>
      <xdr:row>11</xdr:row>
      <xdr:rowOff>1428750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F27E4904-6B16-41D0-9C91-A5BC695C2F15}"/>
            </a:ext>
          </a:extLst>
        </xdr:cNvPr>
        <xdr:cNvSpPr/>
      </xdr:nvSpPr>
      <xdr:spPr>
        <a:xfrm>
          <a:off x="13411200" y="14342534"/>
          <a:ext cx="5164666" cy="21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10</xdr:row>
      <xdr:rowOff>76200</xdr:rowOff>
    </xdr:from>
    <xdr:to>
      <xdr:col>3</xdr:col>
      <xdr:colOff>3454400</xdr:colOff>
      <xdr:row>10</xdr:row>
      <xdr:rowOff>121919</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822814A8-68D4-4BDF-B60F-9542F977E4FD}"/>
            </a:ext>
          </a:extLst>
        </xdr:cNvPr>
        <xdr:cNvSpPr/>
      </xdr:nvSpPr>
      <xdr:spPr>
        <a:xfrm>
          <a:off x="13614400" y="12811125"/>
          <a:ext cx="3251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10</xdr:row>
      <xdr:rowOff>677333</xdr:rowOff>
    </xdr:from>
    <xdr:to>
      <xdr:col>3</xdr:col>
      <xdr:colOff>5884334</xdr:colOff>
      <xdr:row>10</xdr:row>
      <xdr:rowOff>723052</xdr:rowOff>
    </xdr:to>
    <xdr:sp macro="" textlink="">
      <xdr:nvSpPr>
        <xdr:cNvPr id="11" name="Rectangle 10">
          <a:hlinkClick xmlns:r="http://schemas.openxmlformats.org/officeDocument/2006/relationships" r:id="rId9"/>
          <a:extLst>
            <a:ext uri="{FF2B5EF4-FFF2-40B4-BE49-F238E27FC236}">
              <a16:creationId xmlns:a16="http://schemas.microsoft.com/office/drawing/2014/main" id="{34B1D58B-EE89-465D-8744-A5DB4F0A3E58}"/>
            </a:ext>
          </a:extLst>
        </xdr:cNvPr>
        <xdr:cNvSpPr/>
      </xdr:nvSpPr>
      <xdr:spPr>
        <a:xfrm>
          <a:off x="13614400" y="13412258"/>
          <a:ext cx="5681134"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347134</xdr:colOff>
      <xdr:row>10</xdr:row>
      <xdr:rowOff>1227666</xdr:rowOff>
    </xdr:from>
    <xdr:to>
      <xdr:col>3</xdr:col>
      <xdr:colOff>6341534</xdr:colOff>
      <xdr:row>10</xdr:row>
      <xdr:rowOff>1273385</xdr:rowOff>
    </xdr:to>
    <xdr:sp macro="" textlink="">
      <xdr:nvSpPr>
        <xdr:cNvPr id="12" name="Rectangle 11">
          <a:hlinkClick xmlns:r="http://schemas.openxmlformats.org/officeDocument/2006/relationships" r:id="rId10"/>
          <a:extLst>
            <a:ext uri="{FF2B5EF4-FFF2-40B4-BE49-F238E27FC236}">
              <a16:creationId xmlns:a16="http://schemas.microsoft.com/office/drawing/2014/main" id="{A111FDC4-A4B3-483E-86E6-FC83FA960E51}"/>
            </a:ext>
          </a:extLst>
        </xdr:cNvPr>
        <xdr:cNvSpPr/>
      </xdr:nvSpPr>
      <xdr:spPr>
        <a:xfrm>
          <a:off x="13758334" y="13772091"/>
          <a:ext cx="59944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101600</xdr:colOff>
      <xdr:row>10</xdr:row>
      <xdr:rowOff>1947333</xdr:rowOff>
    </xdr:from>
    <xdr:to>
      <xdr:col>3</xdr:col>
      <xdr:colOff>5698067</xdr:colOff>
      <xdr:row>10</xdr:row>
      <xdr:rowOff>1998133</xdr:rowOff>
    </xdr:to>
    <xdr:sp macro="" textlink="">
      <xdr:nvSpPr>
        <xdr:cNvPr id="13" name="Rectangle 12">
          <a:hlinkClick xmlns:r="http://schemas.openxmlformats.org/officeDocument/2006/relationships" r:id="rId11"/>
          <a:extLst>
            <a:ext uri="{FF2B5EF4-FFF2-40B4-BE49-F238E27FC236}">
              <a16:creationId xmlns:a16="http://schemas.microsoft.com/office/drawing/2014/main" id="{A9B14C0F-C1EE-4874-A69E-A4A125F292BA}"/>
            </a:ext>
          </a:extLst>
        </xdr:cNvPr>
        <xdr:cNvSpPr/>
      </xdr:nvSpPr>
      <xdr:spPr>
        <a:xfrm>
          <a:off x="13512800" y="13777383"/>
          <a:ext cx="559646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84667</xdr:colOff>
      <xdr:row>10</xdr:row>
      <xdr:rowOff>2540000</xdr:rowOff>
    </xdr:from>
    <xdr:to>
      <xdr:col>3</xdr:col>
      <xdr:colOff>1270000</xdr:colOff>
      <xdr:row>10</xdr:row>
      <xdr:rowOff>2585719</xdr:rowOff>
    </xdr:to>
    <xdr:sp macro="" textlink="">
      <xdr:nvSpPr>
        <xdr:cNvPr id="14" name="Rectangle 13">
          <a:hlinkClick xmlns:r="http://schemas.openxmlformats.org/officeDocument/2006/relationships" r:id="rId12"/>
          <a:extLst>
            <a:ext uri="{FF2B5EF4-FFF2-40B4-BE49-F238E27FC236}">
              <a16:creationId xmlns:a16="http://schemas.microsoft.com/office/drawing/2014/main" id="{91CD2886-6FB0-4838-915C-2D449AD377EB}"/>
            </a:ext>
          </a:extLst>
        </xdr:cNvPr>
        <xdr:cNvSpPr/>
      </xdr:nvSpPr>
      <xdr:spPr>
        <a:xfrm>
          <a:off x="13495867" y="13769975"/>
          <a:ext cx="1185333"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59267</xdr:colOff>
      <xdr:row>10</xdr:row>
      <xdr:rowOff>3064933</xdr:rowOff>
    </xdr:from>
    <xdr:to>
      <xdr:col>3</xdr:col>
      <xdr:colOff>694267</xdr:colOff>
      <xdr:row>10</xdr:row>
      <xdr:rowOff>3110652</xdr:rowOff>
    </xdr:to>
    <xdr:sp macro="" textlink="">
      <xdr:nvSpPr>
        <xdr:cNvPr id="15" name="Rectangle 14">
          <a:hlinkClick xmlns:r="http://schemas.openxmlformats.org/officeDocument/2006/relationships" r:id="rId7"/>
          <a:extLst>
            <a:ext uri="{FF2B5EF4-FFF2-40B4-BE49-F238E27FC236}">
              <a16:creationId xmlns:a16="http://schemas.microsoft.com/office/drawing/2014/main" id="{55742AEE-4DA9-4F8F-80DE-DE34017C4ABC}"/>
            </a:ext>
          </a:extLst>
        </xdr:cNvPr>
        <xdr:cNvSpPr/>
      </xdr:nvSpPr>
      <xdr:spPr>
        <a:xfrm>
          <a:off x="13470467" y="13771033"/>
          <a:ext cx="6350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9</xdr:row>
      <xdr:rowOff>284481</xdr:rowOff>
    </xdr:from>
    <xdr:to>
      <xdr:col>3</xdr:col>
      <xdr:colOff>4665134</xdr:colOff>
      <xdr:row>9</xdr:row>
      <xdr:rowOff>330200</xdr:rowOff>
    </xdr:to>
    <xdr:sp macro="" textlink="">
      <xdr:nvSpPr>
        <xdr:cNvPr id="16" name="Rectangle 15">
          <a:hlinkClick xmlns:r="http://schemas.openxmlformats.org/officeDocument/2006/relationships" r:id="rId13"/>
          <a:extLst>
            <a:ext uri="{FF2B5EF4-FFF2-40B4-BE49-F238E27FC236}">
              <a16:creationId xmlns:a16="http://schemas.microsoft.com/office/drawing/2014/main" id="{CD01D11D-E95B-47F3-9357-CECB7C4F0659}"/>
            </a:ext>
          </a:extLst>
        </xdr:cNvPr>
        <xdr:cNvSpPr/>
      </xdr:nvSpPr>
      <xdr:spPr>
        <a:xfrm>
          <a:off x="13614400" y="9618981"/>
          <a:ext cx="4461934"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186267</xdr:colOff>
      <xdr:row>9</xdr:row>
      <xdr:rowOff>855133</xdr:rowOff>
    </xdr:from>
    <xdr:to>
      <xdr:col>3</xdr:col>
      <xdr:colOff>3547534</xdr:colOff>
      <xdr:row>9</xdr:row>
      <xdr:rowOff>905933</xdr:rowOff>
    </xdr:to>
    <xdr:sp macro="" textlink="">
      <xdr:nvSpPr>
        <xdr:cNvPr id="17" name="Rectangle 16">
          <a:hlinkClick xmlns:r="http://schemas.openxmlformats.org/officeDocument/2006/relationships" r:id="rId8"/>
          <a:extLst>
            <a:ext uri="{FF2B5EF4-FFF2-40B4-BE49-F238E27FC236}">
              <a16:creationId xmlns:a16="http://schemas.microsoft.com/office/drawing/2014/main" id="{FC42681B-85C5-44CA-A5AB-78FBC73CC7FF}"/>
            </a:ext>
          </a:extLst>
        </xdr:cNvPr>
        <xdr:cNvSpPr/>
      </xdr:nvSpPr>
      <xdr:spPr>
        <a:xfrm>
          <a:off x="13597467" y="10189633"/>
          <a:ext cx="3361267"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76200</xdr:colOff>
      <xdr:row>6</xdr:row>
      <xdr:rowOff>88900</xdr:rowOff>
    </xdr:from>
    <xdr:to>
      <xdr:col>3</xdr:col>
      <xdr:colOff>5740400</xdr:colOff>
      <xdr:row>6</xdr:row>
      <xdr:rowOff>139700</xdr:rowOff>
    </xdr:to>
    <xdr:sp macro="" textlink="">
      <xdr:nvSpPr>
        <xdr:cNvPr id="18" name="Rectangle 17">
          <a:hlinkClick xmlns:r="http://schemas.openxmlformats.org/officeDocument/2006/relationships" r:id="rId1"/>
          <a:extLst>
            <a:ext uri="{FF2B5EF4-FFF2-40B4-BE49-F238E27FC236}">
              <a16:creationId xmlns:a16="http://schemas.microsoft.com/office/drawing/2014/main" id="{DD144C39-888F-4C7B-9AB7-027A7DF7CD9B}"/>
            </a:ext>
          </a:extLst>
        </xdr:cNvPr>
        <xdr:cNvSpPr/>
      </xdr:nvSpPr>
      <xdr:spPr>
        <a:xfrm>
          <a:off x="13420725" y="9661525"/>
          <a:ext cx="56642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6</xdr:row>
      <xdr:rowOff>444500</xdr:rowOff>
    </xdr:from>
    <xdr:to>
      <xdr:col>3</xdr:col>
      <xdr:colOff>4572000</xdr:colOff>
      <xdr:row>6</xdr:row>
      <xdr:rowOff>490219</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26ABCF29-791F-4B64-8940-226931DCC5A4}"/>
            </a:ext>
          </a:extLst>
        </xdr:cNvPr>
        <xdr:cNvSpPr/>
      </xdr:nvSpPr>
      <xdr:spPr>
        <a:xfrm>
          <a:off x="13420725" y="10017125"/>
          <a:ext cx="4495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25400</xdr:colOff>
      <xdr:row>6</xdr:row>
      <xdr:rowOff>792481</xdr:rowOff>
    </xdr:from>
    <xdr:to>
      <xdr:col>3</xdr:col>
      <xdr:colOff>2768600</xdr:colOff>
      <xdr:row>6</xdr:row>
      <xdr:rowOff>838200</xdr:rowOff>
    </xdr:to>
    <xdr:sp macro="" textlink="">
      <xdr:nvSpPr>
        <xdr:cNvPr id="20" name="Rectangle 19">
          <a:hlinkClick xmlns:r="http://schemas.openxmlformats.org/officeDocument/2006/relationships" r:id="rId3"/>
          <a:extLst>
            <a:ext uri="{FF2B5EF4-FFF2-40B4-BE49-F238E27FC236}">
              <a16:creationId xmlns:a16="http://schemas.microsoft.com/office/drawing/2014/main" id="{5BE23B08-A649-4993-B2CD-80FC36D3A0F3}"/>
            </a:ext>
          </a:extLst>
        </xdr:cNvPr>
        <xdr:cNvSpPr/>
      </xdr:nvSpPr>
      <xdr:spPr>
        <a:xfrm>
          <a:off x="13369925" y="10365106"/>
          <a:ext cx="2743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6413501</xdr:colOff>
      <xdr:row>9</xdr:row>
      <xdr:rowOff>624417</xdr:rowOff>
    </xdr:from>
    <xdr:to>
      <xdr:col>3</xdr:col>
      <xdr:colOff>1090084</xdr:colOff>
      <xdr:row>9</xdr:row>
      <xdr:rowOff>825500</xdr:rowOff>
    </xdr:to>
    <xdr:sp macro="" textlink="">
      <xdr:nvSpPr>
        <xdr:cNvPr id="21" name="Rectangle 20">
          <a:hlinkClick xmlns:r="http://schemas.openxmlformats.org/officeDocument/2006/relationships" r:id="rId4"/>
          <a:extLst>
            <a:ext uri="{FF2B5EF4-FFF2-40B4-BE49-F238E27FC236}">
              <a16:creationId xmlns:a16="http://schemas.microsoft.com/office/drawing/2014/main" id="{398C652E-9C4D-476A-A821-434993C36F02}"/>
            </a:ext>
          </a:extLst>
        </xdr:cNvPr>
        <xdr:cNvSpPr/>
      </xdr:nvSpPr>
      <xdr:spPr>
        <a:xfrm>
          <a:off x="13347701" y="15912042"/>
          <a:ext cx="1086908"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5</xdr:row>
      <xdr:rowOff>497416</xdr:rowOff>
    </xdr:from>
    <xdr:to>
      <xdr:col>3</xdr:col>
      <xdr:colOff>1132417</xdr:colOff>
      <xdr:row>5</xdr:row>
      <xdr:rowOff>698499</xdr:rowOff>
    </xdr:to>
    <xdr:sp macro="" textlink="">
      <xdr:nvSpPr>
        <xdr:cNvPr id="22" name="Rectangle 21">
          <a:hlinkClick xmlns:r="http://schemas.openxmlformats.org/officeDocument/2006/relationships" r:id="rId4"/>
          <a:extLst>
            <a:ext uri="{FF2B5EF4-FFF2-40B4-BE49-F238E27FC236}">
              <a16:creationId xmlns:a16="http://schemas.microsoft.com/office/drawing/2014/main" id="{7D911207-95AC-4B31-B069-A58AF1726E84}"/>
            </a:ext>
          </a:extLst>
        </xdr:cNvPr>
        <xdr:cNvSpPr/>
      </xdr:nvSpPr>
      <xdr:spPr>
        <a:xfrm>
          <a:off x="13376275" y="7784041"/>
          <a:ext cx="1100667"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31750</xdr:colOff>
      <xdr:row>5</xdr:row>
      <xdr:rowOff>867833</xdr:rowOff>
    </xdr:from>
    <xdr:to>
      <xdr:col>3</xdr:col>
      <xdr:colOff>836083</xdr:colOff>
      <xdr:row>5</xdr:row>
      <xdr:rowOff>1058333</xdr:rowOff>
    </xdr:to>
    <xdr:sp macro="" textlink="">
      <xdr:nvSpPr>
        <xdr:cNvPr id="23" name="Rectangle 22">
          <a:hlinkClick xmlns:r="http://schemas.openxmlformats.org/officeDocument/2006/relationships" r:id="rId5"/>
          <a:extLst>
            <a:ext uri="{FF2B5EF4-FFF2-40B4-BE49-F238E27FC236}">
              <a16:creationId xmlns:a16="http://schemas.microsoft.com/office/drawing/2014/main" id="{36B5EA75-0074-419A-8DAA-62900D3BA5BC}"/>
            </a:ext>
          </a:extLst>
        </xdr:cNvPr>
        <xdr:cNvSpPr/>
      </xdr:nvSpPr>
      <xdr:spPr>
        <a:xfrm>
          <a:off x="13376275" y="8154458"/>
          <a:ext cx="804333"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0</xdr:colOff>
      <xdr:row>5</xdr:row>
      <xdr:rowOff>1217084</xdr:rowOff>
    </xdr:from>
    <xdr:to>
      <xdr:col>3</xdr:col>
      <xdr:colOff>5164666</xdr:colOff>
      <xdr:row>5</xdr:row>
      <xdr:rowOff>1428750</xdr:rowOff>
    </xdr:to>
    <xdr:sp macro="" textlink="">
      <xdr:nvSpPr>
        <xdr:cNvPr id="24" name="Rectangle 23">
          <a:hlinkClick xmlns:r="http://schemas.openxmlformats.org/officeDocument/2006/relationships" r:id="rId6"/>
          <a:extLst>
            <a:ext uri="{FF2B5EF4-FFF2-40B4-BE49-F238E27FC236}">
              <a16:creationId xmlns:a16="http://schemas.microsoft.com/office/drawing/2014/main" id="{36084179-A8FD-4076-BE29-3A56565A13C2}"/>
            </a:ext>
          </a:extLst>
        </xdr:cNvPr>
        <xdr:cNvSpPr/>
      </xdr:nvSpPr>
      <xdr:spPr>
        <a:xfrm>
          <a:off x="13344525" y="8503709"/>
          <a:ext cx="5164666" cy="2116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4</xdr:row>
      <xdr:rowOff>76200</xdr:rowOff>
    </xdr:from>
    <xdr:to>
      <xdr:col>3</xdr:col>
      <xdr:colOff>3454400</xdr:colOff>
      <xdr:row>4</xdr:row>
      <xdr:rowOff>121919</xdr:rowOff>
    </xdr:to>
    <xdr:sp macro="" textlink="">
      <xdr:nvSpPr>
        <xdr:cNvPr id="25" name="Rectangle 24">
          <a:hlinkClick xmlns:r="http://schemas.openxmlformats.org/officeDocument/2006/relationships" r:id="rId7"/>
          <a:extLst>
            <a:ext uri="{FF2B5EF4-FFF2-40B4-BE49-F238E27FC236}">
              <a16:creationId xmlns:a16="http://schemas.microsoft.com/office/drawing/2014/main" id="{C728413A-1ADF-4D45-8A09-7627B6D81089}"/>
            </a:ext>
          </a:extLst>
        </xdr:cNvPr>
        <xdr:cNvSpPr/>
      </xdr:nvSpPr>
      <xdr:spPr>
        <a:xfrm>
          <a:off x="13547725" y="3171825"/>
          <a:ext cx="3251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4</xdr:row>
      <xdr:rowOff>677333</xdr:rowOff>
    </xdr:from>
    <xdr:to>
      <xdr:col>3</xdr:col>
      <xdr:colOff>5884334</xdr:colOff>
      <xdr:row>4</xdr:row>
      <xdr:rowOff>723052</xdr:rowOff>
    </xdr:to>
    <xdr:sp macro="" textlink="">
      <xdr:nvSpPr>
        <xdr:cNvPr id="26" name="Rectangle 25">
          <a:hlinkClick xmlns:r="http://schemas.openxmlformats.org/officeDocument/2006/relationships" r:id="rId8"/>
          <a:extLst>
            <a:ext uri="{FF2B5EF4-FFF2-40B4-BE49-F238E27FC236}">
              <a16:creationId xmlns:a16="http://schemas.microsoft.com/office/drawing/2014/main" id="{D9D2C70F-E288-4FAE-B93D-73CC6CC15EA2}"/>
            </a:ext>
          </a:extLst>
        </xdr:cNvPr>
        <xdr:cNvSpPr/>
      </xdr:nvSpPr>
      <xdr:spPr>
        <a:xfrm>
          <a:off x="13547725" y="3772958"/>
          <a:ext cx="5681134"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347134</xdr:colOff>
      <xdr:row>4</xdr:row>
      <xdr:rowOff>1227666</xdr:rowOff>
    </xdr:from>
    <xdr:to>
      <xdr:col>3</xdr:col>
      <xdr:colOff>6341534</xdr:colOff>
      <xdr:row>4</xdr:row>
      <xdr:rowOff>1273385</xdr:rowOff>
    </xdr:to>
    <xdr:sp macro="" textlink="">
      <xdr:nvSpPr>
        <xdr:cNvPr id="27" name="Rectangle 26">
          <a:hlinkClick xmlns:r="http://schemas.openxmlformats.org/officeDocument/2006/relationships" r:id="rId9"/>
          <a:extLst>
            <a:ext uri="{FF2B5EF4-FFF2-40B4-BE49-F238E27FC236}">
              <a16:creationId xmlns:a16="http://schemas.microsoft.com/office/drawing/2014/main" id="{9062D26E-078F-429A-AF5D-412FE4D6C28F}"/>
            </a:ext>
          </a:extLst>
        </xdr:cNvPr>
        <xdr:cNvSpPr/>
      </xdr:nvSpPr>
      <xdr:spPr>
        <a:xfrm>
          <a:off x="13691659" y="4323291"/>
          <a:ext cx="59944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101600</xdr:colOff>
      <xdr:row>4</xdr:row>
      <xdr:rowOff>1947333</xdr:rowOff>
    </xdr:from>
    <xdr:to>
      <xdr:col>3</xdr:col>
      <xdr:colOff>5698067</xdr:colOff>
      <xdr:row>4</xdr:row>
      <xdr:rowOff>1998133</xdr:rowOff>
    </xdr:to>
    <xdr:sp macro="" textlink="">
      <xdr:nvSpPr>
        <xdr:cNvPr id="28" name="Rectangle 27">
          <a:hlinkClick xmlns:r="http://schemas.openxmlformats.org/officeDocument/2006/relationships" r:id="rId10"/>
          <a:extLst>
            <a:ext uri="{FF2B5EF4-FFF2-40B4-BE49-F238E27FC236}">
              <a16:creationId xmlns:a16="http://schemas.microsoft.com/office/drawing/2014/main" id="{A8C82336-5A40-4818-981B-A6BACAEC837D}"/>
            </a:ext>
          </a:extLst>
        </xdr:cNvPr>
        <xdr:cNvSpPr/>
      </xdr:nvSpPr>
      <xdr:spPr>
        <a:xfrm>
          <a:off x="13446125" y="5042958"/>
          <a:ext cx="5596467"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84667</xdr:colOff>
      <xdr:row>4</xdr:row>
      <xdr:rowOff>2540000</xdr:rowOff>
    </xdr:from>
    <xdr:to>
      <xdr:col>3</xdr:col>
      <xdr:colOff>1270000</xdr:colOff>
      <xdr:row>4</xdr:row>
      <xdr:rowOff>2585719</xdr:rowOff>
    </xdr:to>
    <xdr:sp macro="" textlink="">
      <xdr:nvSpPr>
        <xdr:cNvPr id="29" name="Rectangle 28">
          <a:hlinkClick xmlns:r="http://schemas.openxmlformats.org/officeDocument/2006/relationships" r:id="rId11"/>
          <a:extLst>
            <a:ext uri="{FF2B5EF4-FFF2-40B4-BE49-F238E27FC236}">
              <a16:creationId xmlns:a16="http://schemas.microsoft.com/office/drawing/2014/main" id="{6A818C67-C7BF-47E1-ADF1-97A3CFA9514B}"/>
            </a:ext>
          </a:extLst>
        </xdr:cNvPr>
        <xdr:cNvSpPr/>
      </xdr:nvSpPr>
      <xdr:spPr>
        <a:xfrm>
          <a:off x="13429192" y="5635625"/>
          <a:ext cx="1185333"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59267</xdr:colOff>
      <xdr:row>4</xdr:row>
      <xdr:rowOff>3064933</xdr:rowOff>
    </xdr:from>
    <xdr:to>
      <xdr:col>3</xdr:col>
      <xdr:colOff>694267</xdr:colOff>
      <xdr:row>4</xdr:row>
      <xdr:rowOff>3110652</xdr:rowOff>
    </xdr:to>
    <xdr:sp macro="" textlink="">
      <xdr:nvSpPr>
        <xdr:cNvPr id="30" name="Rectangle 29">
          <a:hlinkClick xmlns:r="http://schemas.openxmlformats.org/officeDocument/2006/relationships" r:id="rId6"/>
          <a:extLst>
            <a:ext uri="{FF2B5EF4-FFF2-40B4-BE49-F238E27FC236}">
              <a16:creationId xmlns:a16="http://schemas.microsoft.com/office/drawing/2014/main" id="{6A1851C4-E9DA-433C-B02D-DBEB757313F0}"/>
            </a:ext>
          </a:extLst>
        </xdr:cNvPr>
        <xdr:cNvSpPr/>
      </xdr:nvSpPr>
      <xdr:spPr>
        <a:xfrm>
          <a:off x="13403792" y="6160558"/>
          <a:ext cx="6350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127000</xdr:colOff>
      <xdr:row>7</xdr:row>
      <xdr:rowOff>101600</xdr:rowOff>
    </xdr:from>
    <xdr:to>
      <xdr:col>3</xdr:col>
      <xdr:colOff>6307667</xdr:colOff>
      <xdr:row>7</xdr:row>
      <xdr:rowOff>220133</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C2C75B17-4555-45A2-B07F-70735B927BA9}"/>
            </a:ext>
          </a:extLst>
        </xdr:cNvPr>
        <xdr:cNvSpPr/>
      </xdr:nvSpPr>
      <xdr:spPr>
        <a:xfrm>
          <a:off x="13471525" y="11007725"/>
          <a:ext cx="6180667" cy="1185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203200</xdr:colOff>
      <xdr:row>3</xdr:row>
      <xdr:rowOff>284481</xdr:rowOff>
    </xdr:from>
    <xdr:to>
      <xdr:col>3</xdr:col>
      <xdr:colOff>4665134</xdr:colOff>
      <xdr:row>3</xdr:row>
      <xdr:rowOff>330200</xdr:rowOff>
    </xdr:to>
    <xdr:sp macro="" textlink="">
      <xdr:nvSpPr>
        <xdr:cNvPr id="32" name="Rectangle 31">
          <a:hlinkClick xmlns:r="http://schemas.openxmlformats.org/officeDocument/2006/relationships" r:id="rId13"/>
          <a:extLst>
            <a:ext uri="{FF2B5EF4-FFF2-40B4-BE49-F238E27FC236}">
              <a16:creationId xmlns:a16="http://schemas.microsoft.com/office/drawing/2014/main" id="{51BCB27A-E813-4D69-B3AB-AD8B2350810B}"/>
            </a:ext>
          </a:extLst>
        </xdr:cNvPr>
        <xdr:cNvSpPr/>
      </xdr:nvSpPr>
      <xdr:spPr>
        <a:xfrm>
          <a:off x="13547725" y="2237106"/>
          <a:ext cx="4461934"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186267</xdr:colOff>
      <xdr:row>3</xdr:row>
      <xdr:rowOff>855133</xdr:rowOff>
    </xdr:from>
    <xdr:to>
      <xdr:col>3</xdr:col>
      <xdr:colOff>3547534</xdr:colOff>
      <xdr:row>3</xdr:row>
      <xdr:rowOff>905933</xdr:rowOff>
    </xdr:to>
    <xdr:sp macro="" textlink="">
      <xdr:nvSpPr>
        <xdr:cNvPr id="33" name="Rectangle 32">
          <a:hlinkClick xmlns:r="http://schemas.openxmlformats.org/officeDocument/2006/relationships" r:id="rId7"/>
          <a:extLst>
            <a:ext uri="{FF2B5EF4-FFF2-40B4-BE49-F238E27FC236}">
              <a16:creationId xmlns:a16="http://schemas.microsoft.com/office/drawing/2014/main" id="{C9944A19-6761-42D6-B48C-9EA558219EEB}"/>
            </a:ext>
          </a:extLst>
        </xdr:cNvPr>
        <xdr:cNvSpPr/>
      </xdr:nvSpPr>
      <xdr:spPr>
        <a:xfrm>
          <a:off x="13530792" y="2807758"/>
          <a:ext cx="3361267"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xdr:colOff>
      <xdr:row>13</xdr:row>
      <xdr:rowOff>53340</xdr:rowOff>
    </xdr:from>
    <xdr:to>
      <xdr:col>0</xdr:col>
      <xdr:colOff>2179320</xdr:colOff>
      <xdr:row>13</xdr:row>
      <xdr:rowOff>350520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509619E-2D10-4668-A89D-EB765C182D17}"/>
            </a:ext>
          </a:extLst>
        </xdr:cNvPr>
        <xdr:cNvSpPr/>
      </xdr:nvSpPr>
      <xdr:spPr>
        <a:xfrm>
          <a:off x="22860" y="2430780"/>
          <a:ext cx="2156460" cy="2971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22860</xdr:colOff>
      <xdr:row>13</xdr:row>
      <xdr:rowOff>571500</xdr:rowOff>
    </xdr:from>
    <xdr:to>
      <xdr:col>0</xdr:col>
      <xdr:colOff>2011680</xdr:colOff>
      <xdr:row>13</xdr:row>
      <xdr:rowOff>937260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F798B16-1CAA-46F7-BC85-8200F7BABEAA}"/>
            </a:ext>
          </a:extLst>
        </xdr:cNvPr>
        <xdr:cNvSpPr/>
      </xdr:nvSpPr>
      <xdr:spPr>
        <a:xfrm>
          <a:off x="22860" y="2948940"/>
          <a:ext cx="1988820" cy="3657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7620</xdr:colOff>
      <xdr:row>13</xdr:row>
      <xdr:rowOff>1143000</xdr:rowOff>
    </xdr:from>
    <xdr:to>
      <xdr:col>0</xdr:col>
      <xdr:colOff>2087880</xdr:colOff>
      <xdr:row>13</xdr:row>
      <xdr:rowOff>1623060</xdr:rowOff>
    </xdr:to>
    <xdr:sp macro="" textlink="">
      <xdr:nvSpPr>
        <xdr:cNvPr id="4" name="Rectangle 3">
          <a:extLst>
            <a:ext uri="{FF2B5EF4-FFF2-40B4-BE49-F238E27FC236}">
              <a16:creationId xmlns:a16="http://schemas.microsoft.com/office/drawing/2014/main" id="{06C0EAB5-8AA1-4709-A182-10D9F7ECCF94}"/>
            </a:ext>
          </a:extLst>
        </xdr:cNvPr>
        <xdr:cNvSpPr/>
      </xdr:nvSpPr>
      <xdr:spPr>
        <a:xfrm>
          <a:off x="7620" y="3520440"/>
          <a:ext cx="2080260" cy="4800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160020</xdr:colOff>
      <xdr:row>0</xdr:row>
      <xdr:rowOff>160020</xdr:rowOff>
    </xdr:from>
    <xdr:to>
      <xdr:col>2</xdr:col>
      <xdr:colOff>419100</xdr:colOff>
      <xdr:row>2</xdr:row>
      <xdr:rowOff>53340</xdr:rowOff>
    </xdr:to>
    <xdr:pic>
      <xdr:nvPicPr>
        <xdr:cNvPr id="6" name="Graphic 5" descr="Checkmark">
          <a:extLst>
            <a:ext uri="{FF2B5EF4-FFF2-40B4-BE49-F238E27FC236}">
              <a16:creationId xmlns:a16="http://schemas.microsoft.com/office/drawing/2014/main" id="{9CC50363-DE81-4D2E-AD8F-96069D5566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840980" y="160020"/>
          <a:ext cx="259080" cy="259080"/>
        </a:xfrm>
        <a:prstGeom prst="rect">
          <a:avLst/>
        </a:prstGeom>
      </xdr:spPr>
    </xdr:pic>
    <xdr:clientData/>
  </xdr:twoCellAnchor>
  <xdr:twoCellAnchor editAs="oneCell">
    <xdr:from>
      <xdr:col>3</xdr:col>
      <xdr:colOff>35700</xdr:colOff>
      <xdr:row>0</xdr:row>
      <xdr:rowOff>172860</xdr:rowOff>
    </xdr:from>
    <xdr:to>
      <xdr:col>3</xdr:col>
      <xdr:colOff>266700</xdr:colOff>
      <xdr:row>2</xdr:row>
      <xdr:rowOff>38100</xdr:rowOff>
    </xdr:to>
    <xdr:pic>
      <xdr:nvPicPr>
        <xdr:cNvPr id="8" name="Graphic 7" descr="Close">
          <a:extLst>
            <a:ext uri="{FF2B5EF4-FFF2-40B4-BE49-F238E27FC236}">
              <a16:creationId xmlns:a16="http://schemas.microsoft.com/office/drawing/2014/main" id="{C89EAD10-8B11-4955-8850-301DB0E4B3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326260" y="172860"/>
          <a:ext cx="231000" cy="231000"/>
        </a:xfrm>
        <a:prstGeom prst="rect">
          <a:avLst/>
        </a:prstGeom>
      </xdr:spPr>
    </xdr:pic>
    <xdr:clientData/>
  </xdr:twoCellAnchor>
  <xdr:twoCellAnchor editAs="oneCell">
    <xdr:from>
      <xdr:col>4</xdr:col>
      <xdr:colOff>76200</xdr:colOff>
      <xdr:row>0</xdr:row>
      <xdr:rowOff>162840</xdr:rowOff>
    </xdr:from>
    <xdr:to>
      <xdr:col>4</xdr:col>
      <xdr:colOff>376200</xdr:colOff>
      <xdr:row>2</xdr:row>
      <xdr:rowOff>97080</xdr:rowOff>
    </xdr:to>
    <xdr:pic>
      <xdr:nvPicPr>
        <xdr:cNvPr id="10" name="Graphic 9" descr="Maximize">
          <a:extLst>
            <a:ext uri="{FF2B5EF4-FFF2-40B4-BE49-F238E27FC236}">
              <a16:creationId xmlns:a16="http://schemas.microsoft.com/office/drawing/2014/main" id="{BB444138-2F70-40F2-805F-0ABDFCF03E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656320" y="162840"/>
          <a:ext cx="300000" cy="3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244928</xdr:colOff>
      <xdr:row>1</xdr:row>
      <xdr:rowOff>0</xdr:rowOff>
    </xdr:from>
    <xdr:to>
      <xdr:col>16</xdr:col>
      <xdr:colOff>424281</xdr:colOff>
      <xdr:row>4</xdr:row>
      <xdr:rowOff>74732</xdr:rowOff>
    </xdr:to>
    <xdr:pic>
      <xdr:nvPicPr>
        <xdr:cNvPr id="8" name="Picture 7">
          <a:extLst>
            <a:ext uri="{FF2B5EF4-FFF2-40B4-BE49-F238E27FC236}">
              <a16:creationId xmlns:a16="http://schemas.microsoft.com/office/drawing/2014/main" id="{475C3EF6-DE17-4945-A8D5-6E64B7ADB3EB}"/>
            </a:ext>
          </a:extLst>
        </xdr:cNvPr>
        <xdr:cNvPicPr>
          <a:picLocks noChangeAspect="1"/>
        </xdr:cNvPicPr>
      </xdr:nvPicPr>
      <xdr:blipFill>
        <a:blip xmlns:r="http://schemas.openxmlformats.org/officeDocument/2006/relationships" r:embed="rId1"/>
        <a:stretch>
          <a:fillRect/>
        </a:stretch>
      </xdr:blipFill>
      <xdr:spPr>
        <a:xfrm>
          <a:off x="244928" y="190500"/>
          <a:ext cx="9541067" cy="646232"/>
        </a:xfrm>
        <a:prstGeom prst="rect">
          <a:avLst/>
        </a:prstGeom>
      </xdr:spPr>
    </xdr:pic>
    <xdr:clientData/>
  </xdr:twoCellAnchor>
  <xdr:twoCellAnchor editAs="oneCell">
    <xdr:from>
      <xdr:col>0</xdr:col>
      <xdr:colOff>131380</xdr:colOff>
      <xdr:row>49</xdr:row>
      <xdr:rowOff>101862</xdr:rowOff>
    </xdr:from>
    <xdr:to>
      <xdr:col>25</xdr:col>
      <xdr:colOff>343461</xdr:colOff>
      <xdr:row>70</xdr:row>
      <xdr:rowOff>22412</xdr:rowOff>
    </xdr:to>
    <xdr:pic>
      <xdr:nvPicPr>
        <xdr:cNvPr id="5" name="Picture 4">
          <a:extLst>
            <a:ext uri="{FF2B5EF4-FFF2-40B4-BE49-F238E27FC236}">
              <a16:creationId xmlns:a16="http://schemas.microsoft.com/office/drawing/2014/main" id="{22DCE871-3C5C-484D-ABEE-35DA974B0BFA}"/>
            </a:ext>
          </a:extLst>
        </xdr:cNvPr>
        <xdr:cNvPicPr>
          <a:picLocks noChangeAspect="1"/>
        </xdr:cNvPicPr>
      </xdr:nvPicPr>
      <xdr:blipFill>
        <a:blip xmlns:r="http://schemas.openxmlformats.org/officeDocument/2006/relationships" r:embed="rId2"/>
        <a:stretch>
          <a:fillRect/>
        </a:stretch>
      </xdr:blipFill>
      <xdr:spPr>
        <a:xfrm>
          <a:off x="131380" y="8887274"/>
          <a:ext cx="14846963" cy="3685726"/>
        </a:xfrm>
        <a:prstGeom prst="rect">
          <a:avLst/>
        </a:prstGeom>
      </xdr:spPr>
    </xdr:pic>
    <xdr:clientData/>
  </xdr:twoCellAnchor>
  <xdr:twoCellAnchor editAs="oneCell">
    <xdr:from>
      <xdr:col>0</xdr:col>
      <xdr:colOff>76200</xdr:colOff>
      <xdr:row>4</xdr:row>
      <xdr:rowOff>57150</xdr:rowOff>
    </xdr:from>
    <xdr:to>
      <xdr:col>26</xdr:col>
      <xdr:colOff>2436</xdr:colOff>
      <xdr:row>53</xdr:row>
      <xdr:rowOff>67236</xdr:rowOff>
    </xdr:to>
    <xdr:pic>
      <xdr:nvPicPr>
        <xdr:cNvPr id="7" name="Picture 6">
          <a:extLst>
            <a:ext uri="{FF2B5EF4-FFF2-40B4-BE49-F238E27FC236}">
              <a16:creationId xmlns:a16="http://schemas.microsoft.com/office/drawing/2014/main" id="{09375AA7-6DBC-42FD-B54D-307766161A79}"/>
            </a:ext>
          </a:extLst>
        </xdr:cNvPr>
        <xdr:cNvPicPr>
          <a:picLocks noChangeAspect="1"/>
        </xdr:cNvPicPr>
      </xdr:nvPicPr>
      <xdr:blipFill>
        <a:blip xmlns:r="http://schemas.openxmlformats.org/officeDocument/2006/relationships" r:embed="rId3"/>
        <a:stretch>
          <a:fillRect/>
        </a:stretch>
      </xdr:blipFill>
      <xdr:spPr>
        <a:xfrm>
          <a:off x="76200" y="774326"/>
          <a:ext cx="15166236" cy="8795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244003</xdr:colOff>
      <xdr:row>6</xdr:row>
      <xdr:rowOff>253181</xdr:rowOff>
    </xdr:from>
    <xdr:to>
      <xdr:col>38</xdr:col>
      <xdr:colOff>312040</xdr:colOff>
      <xdr:row>62</xdr:row>
      <xdr:rowOff>152400</xdr:rowOff>
    </xdr:to>
    <xdr:pic>
      <xdr:nvPicPr>
        <xdr:cNvPr id="2" name="Picture 1">
          <a:extLst>
            <a:ext uri="{FF2B5EF4-FFF2-40B4-BE49-F238E27FC236}">
              <a16:creationId xmlns:a16="http://schemas.microsoft.com/office/drawing/2014/main" id="{A05488DE-9404-434D-947D-787307579988}"/>
            </a:ext>
          </a:extLst>
        </xdr:cNvPr>
        <xdr:cNvPicPr>
          <a:picLocks noChangeAspect="1"/>
        </xdr:cNvPicPr>
      </xdr:nvPicPr>
      <xdr:blipFill>
        <a:blip xmlns:r="http://schemas.openxmlformats.org/officeDocument/2006/relationships" r:embed="rId1"/>
        <a:stretch>
          <a:fillRect/>
        </a:stretch>
      </xdr:blipFill>
      <xdr:spPr>
        <a:xfrm>
          <a:off x="18328803" y="1650181"/>
          <a:ext cx="6595836" cy="6325419"/>
        </a:xfrm>
        <a:prstGeom prst="rect">
          <a:avLst/>
        </a:prstGeom>
      </xdr:spPr>
    </xdr:pic>
    <xdr:clientData/>
  </xdr:twoCellAnchor>
  <xdr:twoCellAnchor editAs="oneCell">
    <xdr:from>
      <xdr:col>28</xdr:col>
      <xdr:colOff>174785</xdr:colOff>
      <xdr:row>56</xdr:row>
      <xdr:rowOff>94582</xdr:rowOff>
    </xdr:from>
    <xdr:to>
      <xdr:col>38</xdr:col>
      <xdr:colOff>312000</xdr:colOff>
      <xdr:row>75</xdr:row>
      <xdr:rowOff>126511</xdr:rowOff>
    </xdr:to>
    <xdr:pic>
      <xdr:nvPicPr>
        <xdr:cNvPr id="3" name="Picture 2">
          <a:extLst>
            <a:ext uri="{FF2B5EF4-FFF2-40B4-BE49-F238E27FC236}">
              <a16:creationId xmlns:a16="http://schemas.microsoft.com/office/drawing/2014/main" id="{F34462A1-8A9B-41D1-9E92-6875B0D98E64}"/>
            </a:ext>
          </a:extLst>
        </xdr:cNvPr>
        <xdr:cNvPicPr>
          <a:picLocks noChangeAspect="1"/>
        </xdr:cNvPicPr>
      </xdr:nvPicPr>
      <xdr:blipFill>
        <a:blip xmlns:r="http://schemas.openxmlformats.org/officeDocument/2006/relationships" r:embed="rId2"/>
        <a:stretch>
          <a:fillRect/>
        </a:stretch>
      </xdr:blipFill>
      <xdr:spPr>
        <a:xfrm>
          <a:off x="18259585" y="6876382"/>
          <a:ext cx="6665014" cy="3591104"/>
        </a:xfrm>
        <a:prstGeom prst="rect">
          <a:avLst/>
        </a:prstGeom>
      </xdr:spPr>
    </xdr:pic>
    <xdr:clientData/>
  </xdr:twoCellAnchor>
  <xdr:twoCellAnchor editAs="oneCell">
    <xdr:from>
      <xdr:col>28</xdr:col>
      <xdr:colOff>160564</xdr:colOff>
      <xdr:row>69</xdr:row>
      <xdr:rowOff>123371</xdr:rowOff>
    </xdr:from>
    <xdr:to>
      <xdr:col>38</xdr:col>
      <xdr:colOff>271937</xdr:colOff>
      <xdr:row>80</xdr:row>
      <xdr:rowOff>138108</xdr:rowOff>
    </xdr:to>
    <xdr:pic>
      <xdr:nvPicPr>
        <xdr:cNvPr id="6" name="Picture 5">
          <a:extLst>
            <a:ext uri="{FF2B5EF4-FFF2-40B4-BE49-F238E27FC236}">
              <a16:creationId xmlns:a16="http://schemas.microsoft.com/office/drawing/2014/main" id="{602B875C-CE83-4BBE-B616-6F72E1916A01}"/>
            </a:ext>
          </a:extLst>
        </xdr:cNvPr>
        <xdr:cNvPicPr>
          <a:picLocks noChangeAspect="1"/>
        </xdr:cNvPicPr>
      </xdr:nvPicPr>
      <xdr:blipFill>
        <a:blip xmlns:r="http://schemas.openxmlformats.org/officeDocument/2006/relationships" r:embed="rId3"/>
        <a:stretch>
          <a:fillRect/>
        </a:stretch>
      </xdr:blipFill>
      <xdr:spPr>
        <a:xfrm>
          <a:off x="18245364" y="9495971"/>
          <a:ext cx="6639172" cy="2351538"/>
        </a:xfrm>
        <a:prstGeom prst="rect">
          <a:avLst/>
        </a:prstGeom>
      </xdr:spPr>
    </xdr:pic>
    <xdr:clientData/>
  </xdr:twoCellAnchor>
  <xdr:twoCellAnchor>
    <xdr:from>
      <xdr:col>32</xdr:col>
      <xdr:colOff>122904</xdr:colOff>
      <xdr:row>10</xdr:row>
      <xdr:rowOff>28678</xdr:rowOff>
    </xdr:from>
    <xdr:to>
      <xdr:col>34</xdr:col>
      <xdr:colOff>86033</xdr:colOff>
      <xdr:row>53</xdr:row>
      <xdr:rowOff>84393</xdr:rowOff>
    </xdr:to>
    <xdr:sp macro="" textlink="">
      <xdr:nvSpPr>
        <xdr:cNvPr id="5" name="TextBox 4">
          <a:extLst>
            <a:ext uri="{FF2B5EF4-FFF2-40B4-BE49-F238E27FC236}">
              <a16:creationId xmlns:a16="http://schemas.microsoft.com/office/drawing/2014/main" id="{36D14104-4D7F-4A87-91C4-561800B0E440}"/>
            </a:ext>
          </a:extLst>
        </xdr:cNvPr>
        <xdr:cNvSpPr txBox="1"/>
      </xdr:nvSpPr>
      <xdr:spPr>
        <a:xfrm rot="18324204">
          <a:off x="19672711" y="3846871"/>
          <a:ext cx="3738715" cy="1233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b="1">
              <a:solidFill>
                <a:srgbClr val="FF0000"/>
              </a:solidFill>
              <a:latin typeface="Arial" panose="020B0604020202020204" pitchFamily="34" charset="0"/>
              <a:cs typeface="Arial" panose="020B0604020202020204" pitchFamily="34" charset="0"/>
            </a:rPr>
            <a:t>SAMPLE</a:t>
          </a:r>
        </a:p>
      </xdr:txBody>
    </xdr:sp>
    <xdr:clientData/>
  </xdr:twoCellAnchor>
  <xdr:twoCellAnchor>
    <xdr:from>
      <xdr:col>32</xdr:col>
      <xdr:colOff>275655</xdr:colOff>
      <xdr:row>60</xdr:row>
      <xdr:rowOff>258095</xdr:rowOff>
    </xdr:from>
    <xdr:to>
      <xdr:col>34</xdr:col>
      <xdr:colOff>238784</xdr:colOff>
      <xdr:row>79</xdr:row>
      <xdr:rowOff>154154</xdr:rowOff>
    </xdr:to>
    <xdr:sp macro="" textlink="">
      <xdr:nvSpPr>
        <xdr:cNvPr id="7" name="TextBox 6">
          <a:extLst>
            <a:ext uri="{FF2B5EF4-FFF2-40B4-BE49-F238E27FC236}">
              <a16:creationId xmlns:a16="http://schemas.microsoft.com/office/drawing/2014/main" id="{DE9BD9FD-8473-4D91-B54D-496A6ED5401C}"/>
            </a:ext>
          </a:extLst>
        </xdr:cNvPr>
        <xdr:cNvSpPr txBox="1"/>
      </xdr:nvSpPr>
      <xdr:spPr>
        <a:xfrm rot="18324204">
          <a:off x="19663990" y="9012960"/>
          <a:ext cx="4061659" cy="1233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b="1">
              <a:solidFill>
                <a:srgbClr val="FF0000"/>
              </a:solidFill>
              <a:latin typeface="Arial" panose="020B0604020202020204" pitchFamily="34" charset="0"/>
              <a:cs typeface="Arial" panose="020B0604020202020204" pitchFamily="34" charset="0"/>
            </a:rPr>
            <a:t>SAMPLE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76200</xdr:colOff>
      <xdr:row>9</xdr:row>
      <xdr:rowOff>0</xdr:rowOff>
    </xdr:from>
    <xdr:to>
      <xdr:col>20</xdr:col>
      <xdr:colOff>4572000</xdr:colOff>
      <xdr:row>9</xdr:row>
      <xdr:rowOff>0</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9167261A-ECAD-46AB-8663-B3FC717CFFCC}"/>
            </a:ext>
          </a:extLst>
        </xdr:cNvPr>
        <xdr:cNvSpPr/>
      </xdr:nvSpPr>
      <xdr:spPr>
        <a:xfrm>
          <a:off x="23945850" y="2943225"/>
          <a:ext cx="7905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88900</xdr:colOff>
      <xdr:row>4</xdr:row>
      <xdr:rowOff>101600</xdr:rowOff>
    </xdr:from>
    <xdr:to>
      <xdr:col>20</xdr:col>
      <xdr:colOff>2362200</xdr:colOff>
      <xdr:row>4</xdr:row>
      <xdr:rowOff>165100</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27F4EA96-F2CF-4484-9EC2-F814B4C9A18F}"/>
            </a:ext>
          </a:extLst>
        </xdr:cNvPr>
        <xdr:cNvSpPr/>
      </xdr:nvSpPr>
      <xdr:spPr>
        <a:xfrm>
          <a:off x="23958550" y="1901825"/>
          <a:ext cx="777875"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76200</xdr:colOff>
      <xdr:row>4</xdr:row>
      <xdr:rowOff>482600</xdr:rowOff>
    </xdr:from>
    <xdr:to>
      <xdr:col>20</xdr:col>
      <xdr:colOff>4965700</xdr:colOff>
      <xdr:row>4</xdr:row>
      <xdr:rowOff>528319</xdr:rowOff>
    </xdr:to>
    <xdr:sp macro="" textlink="">
      <xdr:nvSpPr>
        <xdr:cNvPr id="16" name="Rectangle 15">
          <a:hlinkClick xmlns:r="http://schemas.openxmlformats.org/officeDocument/2006/relationships" r:id="rId3"/>
          <a:extLst>
            <a:ext uri="{FF2B5EF4-FFF2-40B4-BE49-F238E27FC236}">
              <a16:creationId xmlns:a16="http://schemas.microsoft.com/office/drawing/2014/main" id="{2B2BF44B-6D31-41E2-B2BA-4E38F39718BA}"/>
            </a:ext>
          </a:extLst>
        </xdr:cNvPr>
        <xdr:cNvSpPr/>
      </xdr:nvSpPr>
      <xdr:spPr>
        <a:xfrm>
          <a:off x="23945850" y="2025650"/>
          <a:ext cx="793750"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76200</xdr:colOff>
      <xdr:row>9</xdr:row>
      <xdr:rowOff>0</xdr:rowOff>
    </xdr:from>
    <xdr:to>
      <xdr:col>18</xdr:col>
      <xdr:colOff>4572000</xdr:colOff>
      <xdr:row>9</xdr:row>
      <xdr:rowOff>0</xdr:rowOff>
    </xdr:to>
    <xdr:sp macro="" textlink="">
      <xdr:nvSpPr>
        <xdr:cNvPr id="17" name="Rectangle 16">
          <a:hlinkClick xmlns:r="http://schemas.openxmlformats.org/officeDocument/2006/relationships" r:id="rId1"/>
          <a:extLst>
            <a:ext uri="{FF2B5EF4-FFF2-40B4-BE49-F238E27FC236}">
              <a16:creationId xmlns:a16="http://schemas.microsoft.com/office/drawing/2014/main" id="{C98C072E-5BBB-4811-9EC3-11BA440C5CD0}"/>
            </a:ext>
          </a:extLst>
        </xdr:cNvPr>
        <xdr:cNvSpPr/>
      </xdr:nvSpPr>
      <xdr:spPr>
        <a:xfrm>
          <a:off x="21878925" y="2943225"/>
          <a:ext cx="6000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88900</xdr:colOff>
      <xdr:row>4</xdr:row>
      <xdr:rowOff>101600</xdr:rowOff>
    </xdr:from>
    <xdr:to>
      <xdr:col>18</xdr:col>
      <xdr:colOff>2362200</xdr:colOff>
      <xdr:row>4</xdr:row>
      <xdr:rowOff>165100</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20EE2D74-39EF-47E6-B3B2-03C78177DDE8}"/>
            </a:ext>
          </a:extLst>
        </xdr:cNvPr>
        <xdr:cNvSpPr/>
      </xdr:nvSpPr>
      <xdr:spPr>
        <a:xfrm>
          <a:off x="21891625" y="1901825"/>
          <a:ext cx="587375"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76200</xdr:colOff>
      <xdr:row>4</xdr:row>
      <xdr:rowOff>482600</xdr:rowOff>
    </xdr:from>
    <xdr:to>
      <xdr:col>18</xdr:col>
      <xdr:colOff>4965700</xdr:colOff>
      <xdr:row>4</xdr:row>
      <xdr:rowOff>528319</xdr:rowOff>
    </xdr:to>
    <xdr:sp macro="" textlink="">
      <xdr:nvSpPr>
        <xdr:cNvPr id="19" name="Rectangle 18">
          <a:hlinkClick xmlns:r="http://schemas.openxmlformats.org/officeDocument/2006/relationships" r:id="rId3"/>
          <a:extLst>
            <a:ext uri="{FF2B5EF4-FFF2-40B4-BE49-F238E27FC236}">
              <a16:creationId xmlns:a16="http://schemas.microsoft.com/office/drawing/2014/main" id="{BBC261DA-0F29-4B84-8AE8-3E8DE4630B55}"/>
            </a:ext>
          </a:extLst>
        </xdr:cNvPr>
        <xdr:cNvSpPr/>
      </xdr:nvSpPr>
      <xdr:spPr>
        <a:xfrm>
          <a:off x="21878925" y="2025650"/>
          <a:ext cx="603250"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76200</xdr:colOff>
      <xdr:row>24</xdr:row>
      <xdr:rowOff>0</xdr:rowOff>
    </xdr:from>
    <xdr:to>
      <xdr:col>19</xdr:col>
      <xdr:colOff>4572000</xdr:colOff>
      <xdr:row>24</xdr:row>
      <xdr:rowOff>0</xdr:rowOff>
    </xdr:to>
    <xdr:sp macro="" textlink="">
      <xdr:nvSpPr>
        <xdr:cNvPr id="20" name="Rectangle 19">
          <a:hlinkClick xmlns:r="http://schemas.openxmlformats.org/officeDocument/2006/relationships" r:id="rId1"/>
          <a:extLst>
            <a:ext uri="{FF2B5EF4-FFF2-40B4-BE49-F238E27FC236}">
              <a16:creationId xmlns:a16="http://schemas.microsoft.com/office/drawing/2014/main" id="{1AAA40ED-EE18-43AD-B01D-7B6F2BE5FEE3}"/>
            </a:ext>
          </a:extLst>
        </xdr:cNvPr>
        <xdr:cNvSpPr/>
      </xdr:nvSpPr>
      <xdr:spPr>
        <a:xfrm>
          <a:off x="22555200" y="7010400"/>
          <a:ext cx="131445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88900</xdr:colOff>
      <xdr:row>19</xdr:row>
      <xdr:rowOff>101600</xdr:rowOff>
    </xdr:from>
    <xdr:to>
      <xdr:col>19</xdr:col>
      <xdr:colOff>2362200</xdr:colOff>
      <xdr:row>19</xdr:row>
      <xdr:rowOff>165100</xdr:rowOff>
    </xdr:to>
    <xdr:sp macro="" textlink="">
      <xdr:nvSpPr>
        <xdr:cNvPr id="21" name="Rectangle 20">
          <a:hlinkClick xmlns:r="http://schemas.openxmlformats.org/officeDocument/2006/relationships" r:id="rId2"/>
          <a:extLst>
            <a:ext uri="{FF2B5EF4-FFF2-40B4-BE49-F238E27FC236}">
              <a16:creationId xmlns:a16="http://schemas.microsoft.com/office/drawing/2014/main" id="{DA57773A-1D56-45B0-BCE0-F397301BEB77}"/>
            </a:ext>
          </a:extLst>
        </xdr:cNvPr>
        <xdr:cNvSpPr/>
      </xdr:nvSpPr>
      <xdr:spPr>
        <a:xfrm>
          <a:off x="22567900" y="6159500"/>
          <a:ext cx="130175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76200</xdr:colOff>
      <xdr:row>19</xdr:row>
      <xdr:rowOff>482600</xdr:rowOff>
    </xdr:from>
    <xdr:to>
      <xdr:col>19</xdr:col>
      <xdr:colOff>4965700</xdr:colOff>
      <xdr:row>19</xdr:row>
      <xdr:rowOff>528319</xdr:rowOff>
    </xdr:to>
    <xdr:sp macro="" textlink="">
      <xdr:nvSpPr>
        <xdr:cNvPr id="22" name="Rectangle 21">
          <a:hlinkClick xmlns:r="http://schemas.openxmlformats.org/officeDocument/2006/relationships" r:id="rId3"/>
          <a:extLst>
            <a:ext uri="{FF2B5EF4-FFF2-40B4-BE49-F238E27FC236}">
              <a16:creationId xmlns:a16="http://schemas.microsoft.com/office/drawing/2014/main" id="{ADB7ADA4-A4C6-4EB1-A2EC-650011009B45}"/>
            </a:ext>
          </a:extLst>
        </xdr:cNvPr>
        <xdr:cNvSpPr/>
      </xdr:nvSpPr>
      <xdr:spPr>
        <a:xfrm>
          <a:off x="22555200" y="6245225"/>
          <a:ext cx="1317625"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76200</xdr:colOff>
      <xdr:row>24</xdr:row>
      <xdr:rowOff>0</xdr:rowOff>
    </xdr:from>
    <xdr:to>
      <xdr:col>17</xdr:col>
      <xdr:colOff>4572000</xdr:colOff>
      <xdr:row>24</xdr:row>
      <xdr:rowOff>0</xdr:rowOff>
    </xdr:to>
    <xdr:sp macro="" textlink="">
      <xdr:nvSpPr>
        <xdr:cNvPr id="23" name="Rectangle 22">
          <a:hlinkClick xmlns:r="http://schemas.openxmlformats.org/officeDocument/2006/relationships" r:id="rId1"/>
          <a:extLst>
            <a:ext uri="{FF2B5EF4-FFF2-40B4-BE49-F238E27FC236}">
              <a16:creationId xmlns:a16="http://schemas.microsoft.com/office/drawing/2014/main" id="{79682548-6B7A-4FBF-938F-6BD00D989B4F}"/>
            </a:ext>
          </a:extLst>
        </xdr:cNvPr>
        <xdr:cNvSpPr/>
      </xdr:nvSpPr>
      <xdr:spPr>
        <a:xfrm>
          <a:off x="18354675" y="7010400"/>
          <a:ext cx="344805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88900</xdr:colOff>
      <xdr:row>19</xdr:row>
      <xdr:rowOff>101600</xdr:rowOff>
    </xdr:from>
    <xdr:to>
      <xdr:col>17</xdr:col>
      <xdr:colOff>2362200</xdr:colOff>
      <xdr:row>19</xdr:row>
      <xdr:rowOff>165100</xdr:rowOff>
    </xdr:to>
    <xdr:sp macro="" textlink="">
      <xdr:nvSpPr>
        <xdr:cNvPr id="24" name="Rectangle 23">
          <a:hlinkClick xmlns:r="http://schemas.openxmlformats.org/officeDocument/2006/relationships" r:id="rId2"/>
          <a:extLst>
            <a:ext uri="{FF2B5EF4-FFF2-40B4-BE49-F238E27FC236}">
              <a16:creationId xmlns:a16="http://schemas.microsoft.com/office/drawing/2014/main" id="{C1C5AFF3-2DED-4378-B2B2-B2FF41BA6F73}"/>
            </a:ext>
          </a:extLst>
        </xdr:cNvPr>
        <xdr:cNvSpPr/>
      </xdr:nvSpPr>
      <xdr:spPr>
        <a:xfrm>
          <a:off x="18367375" y="6159500"/>
          <a:ext cx="227330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76200</xdr:colOff>
      <xdr:row>19</xdr:row>
      <xdr:rowOff>482600</xdr:rowOff>
    </xdr:from>
    <xdr:to>
      <xdr:col>17</xdr:col>
      <xdr:colOff>4965700</xdr:colOff>
      <xdr:row>19</xdr:row>
      <xdr:rowOff>528319</xdr:rowOff>
    </xdr:to>
    <xdr:sp macro="" textlink="">
      <xdr:nvSpPr>
        <xdr:cNvPr id="25" name="Rectangle 24">
          <a:hlinkClick xmlns:r="http://schemas.openxmlformats.org/officeDocument/2006/relationships" r:id="rId3"/>
          <a:extLst>
            <a:ext uri="{FF2B5EF4-FFF2-40B4-BE49-F238E27FC236}">
              <a16:creationId xmlns:a16="http://schemas.microsoft.com/office/drawing/2014/main" id="{F9C4E844-996A-4F25-BABA-D8113F28FB26}"/>
            </a:ext>
          </a:extLst>
        </xdr:cNvPr>
        <xdr:cNvSpPr/>
      </xdr:nvSpPr>
      <xdr:spPr>
        <a:xfrm>
          <a:off x="18354675" y="6245225"/>
          <a:ext cx="3451225"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646649</xdr:colOff>
      <xdr:row>0</xdr:row>
      <xdr:rowOff>474453</xdr:rowOff>
    </xdr:from>
    <xdr:to>
      <xdr:col>11</xdr:col>
      <xdr:colOff>810450</xdr:colOff>
      <xdr:row>24</xdr:row>
      <xdr:rowOff>139152</xdr:rowOff>
    </xdr:to>
    <xdr:sp macro="" textlink="">
      <xdr:nvSpPr>
        <xdr:cNvPr id="26" name="TextBox 25">
          <a:extLst>
            <a:ext uri="{FF2B5EF4-FFF2-40B4-BE49-F238E27FC236}">
              <a16:creationId xmlns:a16="http://schemas.microsoft.com/office/drawing/2014/main" id="{0B244C2D-104E-43DD-AB99-FAA092D864DF}"/>
            </a:ext>
          </a:extLst>
        </xdr:cNvPr>
        <xdr:cNvSpPr txBox="1"/>
      </xdr:nvSpPr>
      <xdr:spPr>
        <a:xfrm rot="18324204">
          <a:off x="9429162" y="3639525"/>
          <a:ext cx="7557869" cy="122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000" b="1">
              <a:solidFill>
                <a:srgbClr val="FF0000"/>
              </a:solidFill>
              <a:latin typeface="Arial" panose="020B0604020202020204" pitchFamily="34" charset="0"/>
              <a:cs typeface="Arial" panose="020B0604020202020204" pitchFamily="34" charset="0"/>
            </a:rPr>
            <a:t>SAMPLE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88900</xdr:colOff>
      <xdr:row>4</xdr:row>
      <xdr:rowOff>101600</xdr:rowOff>
    </xdr:from>
    <xdr:to>
      <xdr:col>16</xdr:col>
      <xdr:colOff>2362200</xdr:colOff>
      <xdr:row>4</xdr:row>
      <xdr:rowOff>165100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E70822B-2C42-4743-84DA-92C0E166EB0C}"/>
            </a:ext>
          </a:extLst>
        </xdr:cNvPr>
        <xdr:cNvSpPr/>
      </xdr:nvSpPr>
      <xdr:spPr>
        <a:xfrm>
          <a:off x="21872575" y="2435225"/>
          <a:ext cx="2035175"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76200</xdr:colOff>
      <xdr:row>4</xdr:row>
      <xdr:rowOff>482600</xdr:rowOff>
    </xdr:from>
    <xdr:to>
      <xdr:col>16</xdr:col>
      <xdr:colOff>4965700</xdr:colOff>
      <xdr:row>4</xdr:row>
      <xdr:rowOff>528319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595CAB66-A359-4900-9599-2EAAB5D86091}"/>
            </a:ext>
          </a:extLst>
        </xdr:cNvPr>
        <xdr:cNvSpPr/>
      </xdr:nvSpPr>
      <xdr:spPr>
        <a:xfrm>
          <a:off x="21859875" y="2559050"/>
          <a:ext cx="2051050"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88900</xdr:colOff>
      <xdr:row>4</xdr:row>
      <xdr:rowOff>101600</xdr:rowOff>
    </xdr:from>
    <xdr:to>
      <xdr:col>14</xdr:col>
      <xdr:colOff>2362200</xdr:colOff>
      <xdr:row>4</xdr:row>
      <xdr:rowOff>165100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4DD14DCC-4792-47E7-940C-669E9D009260}"/>
            </a:ext>
          </a:extLst>
        </xdr:cNvPr>
        <xdr:cNvSpPr/>
      </xdr:nvSpPr>
      <xdr:spPr>
        <a:xfrm>
          <a:off x="17938750" y="2435225"/>
          <a:ext cx="1368425"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76200</xdr:colOff>
      <xdr:row>4</xdr:row>
      <xdr:rowOff>482600</xdr:rowOff>
    </xdr:from>
    <xdr:to>
      <xdr:col>14</xdr:col>
      <xdr:colOff>4965700</xdr:colOff>
      <xdr:row>4</xdr:row>
      <xdr:rowOff>528319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6BBC9A86-3138-48DE-B63B-1A428BC37B17}"/>
            </a:ext>
          </a:extLst>
        </xdr:cNvPr>
        <xdr:cNvSpPr/>
      </xdr:nvSpPr>
      <xdr:spPr>
        <a:xfrm>
          <a:off x="17926050" y="2559050"/>
          <a:ext cx="1384300" cy="76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76200</xdr:colOff>
      <xdr:row>7</xdr:row>
      <xdr:rowOff>0</xdr:rowOff>
    </xdr:from>
    <xdr:to>
      <xdr:col>7</xdr:col>
      <xdr:colOff>4572000</xdr:colOff>
      <xdr:row>7</xdr:row>
      <xdr:rowOff>0</xdr:rowOff>
    </xdr:to>
    <xdr:sp macro="" textlink="">
      <xdr:nvSpPr>
        <xdr:cNvPr id="268" name="Rectangle 267">
          <a:hlinkClick xmlns:r="http://schemas.openxmlformats.org/officeDocument/2006/relationships" r:id="rId1"/>
          <a:extLst>
            <a:ext uri="{FF2B5EF4-FFF2-40B4-BE49-F238E27FC236}">
              <a16:creationId xmlns:a16="http://schemas.microsoft.com/office/drawing/2014/main" id="{1E74A31D-9A87-4D37-BF52-4C1C1B1A9FA3}"/>
            </a:ext>
          </a:extLst>
        </xdr:cNvPr>
        <xdr:cNvSpPr/>
      </xdr:nvSpPr>
      <xdr:spPr>
        <a:xfrm>
          <a:off x="13807440" y="5974080"/>
          <a:ext cx="44958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7</xdr:row>
      <xdr:rowOff>0</xdr:rowOff>
    </xdr:from>
    <xdr:to>
      <xdr:col>3</xdr:col>
      <xdr:colOff>4572000</xdr:colOff>
      <xdr:row>7</xdr:row>
      <xdr:rowOff>0</xdr:rowOff>
    </xdr:to>
    <xdr:sp macro="" textlink="">
      <xdr:nvSpPr>
        <xdr:cNvPr id="291" name="Rectangle 290">
          <a:hlinkClick xmlns:r="http://schemas.openxmlformats.org/officeDocument/2006/relationships" r:id="rId1"/>
          <a:extLst>
            <a:ext uri="{FF2B5EF4-FFF2-40B4-BE49-F238E27FC236}">
              <a16:creationId xmlns:a16="http://schemas.microsoft.com/office/drawing/2014/main" id="{38DD0EF1-FE8F-4A56-AE2E-35E9563E2705}"/>
            </a:ext>
          </a:extLst>
        </xdr:cNvPr>
        <xdr:cNvSpPr/>
      </xdr:nvSpPr>
      <xdr:spPr>
        <a:xfrm>
          <a:off x="42769367" y="4826000"/>
          <a:ext cx="211074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76200</xdr:colOff>
      <xdr:row>7</xdr:row>
      <xdr:rowOff>0</xdr:rowOff>
    </xdr:from>
    <xdr:to>
      <xdr:col>8</xdr:col>
      <xdr:colOff>4572000</xdr:colOff>
      <xdr:row>7</xdr:row>
      <xdr:rowOff>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F5A6F15A-3C57-437E-9775-BAFA92F0E039}"/>
            </a:ext>
          </a:extLst>
        </xdr:cNvPr>
        <xdr:cNvSpPr/>
      </xdr:nvSpPr>
      <xdr:spPr>
        <a:xfrm>
          <a:off x="35452050" y="4191000"/>
          <a:ext cx="211455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7</xdr:row>
      <xdr:rowOff>0</xdr:rowOff>
    </xdr:from>
    <xdr:to>
      <xdr:col>3</xdr:col>
      <xdr:colOff>4572000</xdr:colOff>
      <xdr:row>7</xdr:row>
      <xdr:rowOff>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08BCA602-33C5-4369-978A-3702FF4FA777}"/>
            </a:ext>
          </a:extLst>
        </xdr:cNvPr>
        <xdr:cNvSpPr/>
      </xdr:nvSpPr>
      <xdr:spPr>
        <a:xfrm>
          <a:off x="13287375" y="4191000"/>
          <a:ext cx="211455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76200</xdr:colOff>
      <xdr:row>3</xdr:row>
      <xdr:rowOff>0</xdr:rowOff>
    </xdr:from>
    <xdr:to>
      <xdr:col>3</xdr:col>
      <xdr:colOff>4572000</xdr:colOff>
      <xdr:row>3</xdr:row>
      <xdr:rowOff>0</xdr:rowOff>
    </xdr:to>
    <xdr:sp macro="" textlink="">
      <xdr:nvSpPr>
        <xdr:cNvPr id="244" name="Rectangle 243">
          <a:hlinkClick xmlns:r="http://schemas.openxmlformats.org/officeDocument/2006/relationships" r:id="rId1"/>
          <a:extLst>
            <a:ext uri="{FF2B5EF4-FFF2-40B4-BE49-F238E27FC236}">
              <a16:creationId xmlns:a16="http://schemas.microsoft.com/office/drawing/2014/main" id="{107DA9B0-379E-4E85-9287-388301632403}"/>
            </a:ext>
          </a:extLst>
        </xdr:cNvPr>
        <xdr:cNvSpPr/>
      </xdr:nvSpPr>
      <xdr:spPr>
        <a:xfrm>
          <a:off x="12277725" y="6305550"/>
          <a:ext cx="44958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88900</xdr:colOff>
      <xdr:row>4</xdr:row>
      <xdr:rowOff>101600</xdr:rowOff>
    </xdr:from>
    <xdr:to>
      <xdr:col>3</xdr:col>
      <xdr:colOff>2362200</xdr:colOff>
      <xdr:row>4</xdr:row>
      <xdr:rowOff>165100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9699C029-6544-48DA-8A5D-8AA9D42DC7A1}"/>
            </a:ext>
          </a:extLst>
        </xdr:cNvPr>
        <xdr:cNvSpPr/>
      </xdr:nvSpPr>
      <xdr:spPr>
        <a:xfrm>
          <a:off x="13433425" y="3902075"/>
          <a:ext cx="227330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4</xdr:row>
      <xdr:rowOff>482600</xdr:rowOff>
    </xdr:from>
    <xdr:to>
      <xdr:col>3</xdr:col>
      <xdr:colOff>4965700</xdr:colOff>
      <xdr:row>4</xdr:row>
      <xdr:rowOff>528319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1141C87-ED4B-4A31-A3E5-88B4D7D6528B}"/>
            </a:ext>
          </a:extLst>
        </xdr:cNvPr>
        <xdr:cNvSpPr/>
      </xdr:nvSpPr>
      <xdr:spPr>
        <a:xfrm>
          <a:off x="13420725" y="4283075"/>
          <a:ext cx="4889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76200</xdr:colOff>
      <xdr:row>3</xdr:row>
      <xdr:rowOff>0</xdr:rowOff>
    </xdr:from>
    <xdr:to>
      <xdr:col>3</xdr:col>
      <xdr:colOff>4572000</xdr:colOff>
      <xdr:row>3</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9317EB50-AFEC-4EF0-AD5F-C9DD0550B018}"/>
            </a:ext>
          </a:extLst>
        </xdr:cNvPr>
        <xdr:cNvSpPr/>
      </xdr:nvSpPr>
      <xdr:spPr>
        <a:xfrm>
          <a:off x="13420725" y="1838325"/>
          <a:ext cx="44958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s.gov.uk\HomeDrive\Users\mkonisti\Data\Desktop\New%20folder\SMT%20Assurance%20Dash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etail mk"/>
      <sheetName val="Data"/>
      <sheetName val="Weightings "/>
      <sheetName val="UEC Milestones to copy Lawrence"/>
      <sheetName val="Regional Plans"/>
    </sheetNames>
    <sheetDataSet>
      <sheetData sheetId="0"/>
      <sheetData sheetId="1"/>
      <sheetData sheetId="2">
        <row r="6">
          <cell r="F6">
            <v>44287</v>
          </cell>
          <cell r="G6">
            <v>44317</v>
          </cell>
          <cell r="H6">
            <v>44348</v>
          </cell>
          <cell r="I6">
            <v>44378</v>
          </cell>
          <cell r="J6">
            <v>44409</v>
          </cell>
          <cell r="K6">
            <v>44440</v>
          </cell>
          <cell r="L6">
            <v>44470</v>
          </cell>
          <cell r="M6">
            <v>44501</v>
          </cell>
          <cell r="N6">
            <v>44531</v>
          </cell>
          <cell r="O6">
            <v>44562</v>
          </cell>
          <cell r="P6">
            <v>44593</v>
          </cell>
          <cell r="Q6">
            <v>44621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networks.nhs.uk/nhs-networks/integrated-urgent-care-delivery/documents/directory-of-services-dos-profiling-principles"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google.com/url?sa=i&amp;rct=j&amp;q=&amp;esrc=s&amp;source=web&amp;cd=&amp;cad=rja&amp;uact=8&amp;ved=0CAMQw7AJahcKEwjont735-T4AhUAAAAAHQAAAAAQAg&amp;url=https%3A%2F%2Fwww.england.nhs.uk%2Fwp-content%2Fuploads%2F2018%2F10%2Fambulance-response-programme-review.pdf&amp;psig=AOvVaw1ELr8zhPdiIgiUnrpE2ZVc&amp;ust=1657215654919267" TargetMode="External"/><Relationship Id="rId7" Type="http://schemas.openxmlformats.org/officeDocument/2006/relationships/hyperlink" Target="https://www.england.nhs.uk/urgent-emergency-care/improving-ambulance-services/nepts-review/" TargetMode="External"/><Relationship Id="rId2" Type="http://schemas.openxmlformats.org/officeDocument/2006/relationships/hyperlink" Target="https://future.nhs.uk/ECISTnetwork/view?objectId=91494149" TargetMode="External"/><Relationship Id="rId1" Type="http://schemas.openxmlformats.org/officeDocument/2006/relationships/hyperlink" Target="https://www.england.nhs.uk/wp-content/uploads/2020/08/Reducing_ambulance_handover_delays_-_key_lines_of_enquiry_v1.1.pdf" TargetMode="External"/><Relationship Id="rId6" Type="http://schemas.openxmlformats.org/officeDocument/2006/relationships/hyperlink" Target="https://www.england.nhs.uk/urgent-emergency-care/improving-ambulance-services/nepts-review/" TargetMode="External"/><Relationship Id="rId5" Type="http://schemas.openxmlformats.org/officeDocument/2006/relationships/hyperlink" Target="https://www.england.nhs.uk/urgent-emergency-care/improving-ambulance-services/nepts-review/" TargetMode="External"/><Relationship Id="rId4" Type="http://schemas.openxmlformats.org/officeDocument/2006/relationships/hyperlink" Target="https://www.england.nhs.uk/wp-content/uploads/2019/07/C1172-aace-national-framework-for-hcp-ambulance-responses.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ngland.nhs.uk/publication/high-intensity-user-service-resource-pack-supporting-documents/" TargetMode="External"/><Relationship Id="rId2" Type="http://schemas.openxmlformats.org/officeDocument/2006/relationships/hyperlink" Target="https://www.england.nhs.uk/publication/high-intensity-user-service-resource-pack-supporting-documents/" TargetMode="External"/><Relationship Id="rId1" Type="http://schemas.openxmlformats.org/officeDocument/2006/relationships/hyperlink" Target="https://www.england.nhs.uk/publication/high-intensity-user-service-resource-pack-supporting-documents/"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hyperlink" Target="https://rcem.ac.uk/wp-content/uploads/2021/11/RCEM_Medical_and_Practitioner_Staffing_in_EDs.pdf" TargetMode="External"/><Relationship Id="rId2" Type="http://schemas.openxmlformats.org/officeDocument/2006/relationships/hyperlink" Target="https://future.nhs.uk/connect.ti/ECISTnetwork/view?objectID=36093264" TargetMode="External"/><Relationship Id="rId1" Type="http://schemas.openxmlformats.org/officeDocument/2006/relationships/hyperlink" Target="https://future.nhs.uk/connect.ti/ECISTnetwork/view?objectID=36093264" TargetMode="Externa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england.nhs.uk/wp-content/uploads/2022/02/20211223-B1160-2022-23-priorities-and-operational-planning-guidance-v3.2.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england.nhs.uk/wp-content/uploads/2022/02/20211223-B1160-2022-23-priorities-and-operational-planning-guidance-v3.2.pdf"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future.nhs.uk/Demand_Capacity/grouphom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future.nhs.uk/ECISTnetwork/view?objectID=123216133" TargetMode="External"/><Relationship Id="rId2" Type="http://schemas.openxmlformats.org/officeDocument/2006/relationships/hyperlink" Target="https://www.youtube.com/watch?v=wqoGmkx7KiU&amp;list=PL6rrXMWFEqXLpuR0-FhIjMMD-dZLplUAj&amp;index=27" TargetMode="External"/><Relationship Id="rId1" Type="http://schemas.openxmlformats.org/officeDocument/2006/relationships/hyperlink" Target="https://rcem.ac.uk/wp-content/uploads/2021/10/ED_Crowding_Overview_and_Toolkit_Dec2015.pdf" TargetMode="External"/><Relationship Id="rId4" Type="http://schemas.openxmlformats.org/officeDocument/2006/relationships/hyperlink" Target="https://future.nhs.uk/ECISTnetwork/view?objectId=32411088"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england.nhs.uk/urgent-emergency-care/improving-ambulance-services/nepts-review/"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ngland.nhs.uk/gp/investment/gp-contract/network-contract-directed-enhanced-service-des/enhanced-access-faq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76EBF-AF66-44C8-9A79-9A35553079DC}">
  <sheetPr>
    <tabColor theme="1"/>
  </sheetPr>
  <dimension ref="A1:AQ78"/>
  <sheetViews>
    <sheetView zoomScale="62" zoomScaleNormal="40" workbookViewId="0">
      <selection activeCell="F34" sqref="F34"/>
    </sheetView>
  </sheetViews>
  <sheetFormatPr defaultRowHeight="15" x14ac:dyDescent="0.25"/>
  <cols>
    <col min="1" max="1" width="8.85546875" style="5"/>
    <col min="4" max="4" width="2.7109375" style="5" customWidth="1"/>
    <col min="6" max="6" width="33.28515625" customWidth="1"/>
    <col min="13" max="13" width="10.85546875" customWidth="1"/>
    <col min="14" max="14" width="9.7109375" customWidth="1"/>
    <col min="17" max="43" width="8.85546875" style="5"/>
  </cols>
  <sheetData>
    <row r="1" spans="1:43" s="5" customFormat="1" x14ac:dyDescent="0.25"/>
    <row r="2" spans="1:43" s="5" customFormat="1" x14ac:dyDescent="0.25">
      <c r="B2" s="86"/>
      <c r="C2" s="86"/>
      <c r="D2" s="202"/>
      <c r="E2" s="86"/>
      <c r="F2" s="86"/>
      <c r="G2" s="86"/>
      <c r="H2" s="203"/>
      <c r="I2" s="203"/>
      <c r="J2" s="203"/>
      <c r="K2" s="203"/>
      <c r="L2" s="203"/>
      <c r="M2" s="86"/>
      <c r="N2" s="86"/>
      <c r="O2" s="86"/>
      <c r="P2" s="203"/>
    </row>
    <row r="3" spans="1:43" s="5" customFormat="1" ht="30" x14ac:dyDescent="0.25">
      <c r="B3" s="538" t="s">
        <v>0</v>
      </c>
      <c r="C3" s="538"/>
      <c r="D3" s="538"/>
      <c r="E3" s="538"/>
      <c r="F3" s="538"/>
      <c r="G3" s="538"/>
      <c r="H3" s="538"/>
      <c r="I3" s="538"/>
      <c r="J3" s="538"/>
      <c r="K3" s="538"/>
      <c r="L3" s="538"/>
      <c r="M3" s="538"/>
      <c r="N3" s="538"/>
      <c r="O3" s="538"/>
      <c r="P3" s="538"/>
    </row>
    <row r="4" spans="1:43" s="5" customFormat="1" ht="30" x14ac:dyDescent="0.25">
      <c r="B4" s="174" t="s">
        <v>1</v>
      </c>
      <c r="C4" s="87">
        <v>0.65</v>
      </c>
      <c r="D4" s="201"/>
      <c r="E4" s="201"/>
      <c r="F4" s="179" t="s">
        <v>2</v>
      </c>
      <c r="G4" s="201"/>
      <c r="H4" s="201"/>
      <c r="I4" s="201"/>
      <c r="J4" s="201"/>
      <c r="K4" s="201"/>
      <c r="L4" s="201"/>
      <c r="M4" s="175"/>
      <c r="N4" s="175"/>
      <c r="O4" s="174" t="s">
        <v>1</v>
      </c>
      <c r="P4" s="180">
        <v>0</v>
      </c>
    </row>
    <row r="5" spans="1:43" s="5" customFormat="1" ht="30" x14ac:dyDescent="0.25">
      <c r="B5" s="176" t="s">
        <v>3</v>
      </c>
      <c r="C5" s="87">
        <v>0.65</v>
      </c>
      <c r="D5" s="178"/>
      <c r="E5" s="178"/>
      <c r="F5" s="179" t="s">
        <v>4</v>
      </c>
      <c r="G5" s="178"/>
      <c r="H5" s="178"/>
      <c r="I5" s="178"/>
      <c r="J5" s="86"/>
      <c r="K5" s="86"/>
      <c r="L5" s="86"/>
      <c r="M5" s="96"/>
      <c r="N5" s="96"/>
      <c r="O5" s="176" t="s">
        <v>3</v>
      </c>
      <c r="P5" s="180">
        <v>0.5</v>
      </c>
    </row>
    <row r="6" spans="1:43" s="5" customFormat="1" ht="30" x14ac:dyDescent="0.25">
      <c r="B6" s="177" t="s">
        <v>5</v>
      </c>
      <c r="C6" s="87">
        <v>0.8</v>
      </c>
      <c r="D6" s="178"/>
      <c r="E6" s="178"/>
      <c r="F6" s="179" t="s">
        <v>6</v>
      </c>
      <c r="G6" s="178"/>
      <c r="H6" s="178"/>
      <c r="I6" s="178"/>
      <c r="J6" s="86"/>
      <c r="K6" s="86"/>
      <c r="L6" s="86"/>
      <c r="M6" s="86"/>
      <c r="N6" s="86"/>
      <c r="O6" s="177" t="s">
        <v>5</v>
      </c>
      <c r="P6" s="180">
        <v>1</v>
      </c>
    </row>
    <row r="7" spans="1:43" s="5" customFormat="1" ht="30" x14ac:dyDescent="0.25">
      <c r="B7" s="96"/>
      <c r="C7" s="86"/>
      <c r="D7" s="178"/>
      <c r="E7" s="178"/>
      <c r="F7" s="179"/>
      <c r="G7" s="178"/>
      <c r="H7" s="178"/>
      <c r="I7" s="178"/>
      <c r="J7" s="86"/>
      <c r="K7" s="86"/>
      <c r="L7" s="86"/>
      <c r="M7" s="86"/>
      <c r="N7" s="86"/>
      <c r="O7" s="96"/>
      <c r="P7" s="180"/>
    </row>
    <row r="8" spans="1:43" s="5" customFormat="1" ht="30.75" thickBot="1" x14ac:dyDescent="0.3">
      <c r="B8" s="96"/>
      <c r="C8" s="86"/>
      <c r="D8" s="178"/>
      <c r="E8" s="178"/>
      <c r="F8" s="179"/>
      <c r="G8" s="178"/>
      <c r="H8" s="178"/>
      <c r="I8" s="178"/>
      <c r="J8" s="86"/>
      <c r="K8" s="86"/>
      <c r="L8" s="86"/>
      <c r="M8" s="86"/>
      <c r="N8" s="86"/>
      <c r="O8" s="86"/>
      <c r="P8" s="200"/>
    </row>
    <row r="9" spans="1:43" ht="15.75" thickBot="1" x14ac:dyDescent="0.3">
      <c r="B9" s="539" t="s">
        <v>7</v>
      </c>
      <c r="C9" s="540"/>
      <c r="D9" s="540"/>
      <c r="E9" s="540"/>
      <c r="F9" s="540"/>
      <c r="G9" s="540"/>
      <c r="H9" s="540"/>
      <c r="I9" s="540"/>
      <c r="J9" s="540"/>
      <c r="K9" s="540"/>
      <c r="L9" s="541"/>
      <c r="M9" s="181">
        <v>1</v>
      </c>
      <c r="N9" s="182">
        <v>2</v>
      </c>
      <c r="O9" s="183">
        <v>3</v>
      </c>
      <c r="P9" s="185">
        <v>4</v>
      </c>
    </row>
    <row r="10" spans="1:43" s="91" customFormat="1" ht="30.75" thickBot="1" x14ac:dyDescent="0.3">
      <c r="A10" s="212"/>
      <c r="B10" s="209" t="s">
        <v>8</v>
      </c>
      <c r="C10" s="186"/>
      <c r="D10" s="204"/>
      <c r="E10" s="184"/>
      <c r="F10" s="210" t="s">
        <v>9</v>
      </c>
      <c r="G10" s="542" t="s">
        <v>10</v>
      </c>
      <c r="H10" s="542"/>
      <c r="I10" s="542"/>
      <c r="J10" s="542" t="s">
        <v>11</v>
      </c>
      <c r="K10" s="542"/>
      <c r="L10" s="542"/>
      <c r="M10" s="211" t="s">
        <v>12</v>
      </c>
      <c r="N10" s="211" t="s">
        <v>13</v>
      </c>
      <c r="O10" s="211" t="s">
        <v>14</v>
      </c>
      <c r="P10" s="213">
        <f>SUM(P11:P15)</f>
        <v>0.85</v>
      </c>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row>
    <row r="11" spans="1:43" ht="15.75" thickBot="1" x14ac:dyDescent="0.3">
      <c r="B11" s="543">
        <v>111</v>
      </c>
      <c r="C11" s="545">
        <v>0.85</v>
      </c>
      <c r="D11" s="205"/>
      <c r="E11" s="215" t="s">
        <v>15</v>
      </c>
      <c r="F11" s="547"/>
      <c r="G11" s="550">
        <v>0.6</v>
      </c>
      <c r="H11" s="219"/>
      <c r="I11" s="220">
        <v>0.25</v>
      </c>
      <c r="J11" s="553"/>
      <c r="K11" s="553"/>
      <c r="L11" s="554"/>
      <c r="M11" s="555">
        <v>0.6</v>
      </c>
      <c r="N11" s="187">
        <v>0.25</v>
      </c>
      <c r="O11" s="188">
        <v>1</v>
      </c>
      <c r="P11" s="189">
        <f>+M11*N11*O11</f>
        <v>0.15</v>
      </c>
    </row>
    <row r="12" spans="1:43" ht="15.75" thickBot="1" x14ac:dyDescent="0.3">
      <c r="B12" s="544"/>
      <c r="C12" s="546"/>
      <c r="D12" s="86"/>
      <c r="E12" s="216"/>
      <c r="F12" s="548"/>
      <c r="G12" s="551"/>
      <c r="H12" s="221"/>
      <c r="I12" s="222">
        <v>0.25</v>
      </c>
      <c r="J12" s="530"/>
      <c r="K12" s="530"/>
      <c r="L12" s="531"/>
      <c r="M12" s="556"/>
      <c r="N12" s="190">
        <v>0.25</v>
      </c>
      <c r="O12" s="191">
        <v>1</v>
      </c>
      <c r="P12" s="192">
        <f>+M11*N12*O12</f>
        <v>0.15</v>
      </c>
    </row>
    <row r="13" spans="1:43" ht="15.75" thickBot="1" x14ac:dyDescent="0.3">
      <c r="B13" s="544"/>
      <c r="C13" s="546"/>
      <c r="D13" s="86"/>
      <c r="E13" s="216"/>
      <c r="F13" s="548"/>
      <c r="G13" s="551"/>
      <c r="H13" s="221"/>
      <c r="I13" s="222">
        <v>0.25</v>
      </c>
      <c r="J13" s="530"/>
      <c r="K13" s="530"/>
      <c r="L13" s="531"/>
      <c r="M13" s="556"/>
      <c r="N13" s="190">
        <v>0.25</v>
      </c>
      <c r="O13" s="193">
        <v>0</v>
      </c>
      <c r="P13" s="192">
        <f>+M11*N13*O13</f>
        <v>0</v>
      </c>
    </row>
    <row r="14" spans="1:43" ht="15.75" thickBot="1" x14ac:dyDescent="0.3">
      <c r="B14" s="544"/>
      <c r="C14" s="546"/>
      <c r="D14" s="86"/>
      <c r="E14" s="217"/>
      <c r="F14" s="549"/>
      <c r="G14" s="552"/>
      <c r="H14" s="221"/>
      <c r="I14" s="222">
        <v>0.25</v>
      </c>
      <c r="J14" s="532"/>
      <c r="K14" s="532"/>
      <c r="L14" s="533"/>
      <c r="M14" s="557"/>
      <c r="N14" s="190">
        <v>0.25</v>
      </c>
      <c r="O14" s="191">
        <v>1</v>
      </c>
      <c r="P14" s="192">
        <f>+M11*N14*O14</f>
        <v>0.15</v>
      </c>
    </row>
    <row r="15" spans="1:43" ht="15.75" thickBot="1" x14ac:dyDescent="0.3">
      <c r="B15" s="544"/>
      <c r="C15" s="546"/>
      <c r="D15" s="86"/>
      <c r="E15" s="534" t="s">
        <v>16</v>
      </c>
      <c r="F15" s="536"/>
      <c r="G15" s="218">
        <v>0.4</v>
      </c>
      <c r="H15" s="223"/>
      <c r="I15" s="224">
        <v>1</v>
      </c>
      <c r="J15" s="532"/>
      <c r="K15" s="532"/>
      <c r="L15" s="533"/>
      <c r="M15" s="195">
        <v>0.4</v>
      </c>
      <c r="N15" s="194">
        <v>1</v>
      </c>
      <c r="O15" s="191">
        <v>1</v>
      </c>
      <c r="P15" s="196">
        <v>0.4</v>
      </c>
    </row>
    <row r="16" spans="1:43" ht="15.75" thickBot="1" x14ac:dyDescent="0.3">
      <c r="B16" s="544"/>
      <c r="C16" s="546"/>
      <c r="D16" s="86"/>
      <c r="E16" s="535"/>
      <c r="F16" s="537"/>
      <c r="G16" s="223"/>
      <c r="H16" s="223"/>
      <c r="I16" s="224"/>
      <c r="J16" s="530"/>
      <c r="K16" s="530"/>
      <c r="L16" s="531"/>
      <c r="M16" s="195">
        <v>0.4</v>
      </c>
      <c r="N16" s="194">
        <v>1</v>
      </c>
      <c r="O16" s="191">
        <v>1</v>
      </c>
      <c r="P16" s="196">
        <v>0.4</v>
      </c>
    </row>
    <row r="17" spans="2:16" ht="15.75" thickBot="1" x14ac:dyDescent="0.3">
      <c r="B17" s="264"/>
      <c r="C17" s="197"/>
      <c r="D17" s="206"/>
      <c r="E17" s="225"/>
      <c r="F17" s="226"/>
      <c r="G17" s="227"/>
      <c r="H17" s="228"/>
      <c r="I17" s="227"/>
      <c r="J17" s="229"/>
      <c r="K17" s="230"/>
      <c r="L17" s="230"/>
      <c r="M17" s="227"/>
      <c r="N17" s="227"/>
      <c r="O17" s="227"/>
      <c r="P17" s="231"/>
    </row>
    <row r="18" spans="2:16" x14ac:dyDescent="0.25">
      <c r="B18" s="232"/>
      <c r="C18" s="232"/>
      <c r="D18" s="86"/>
      <c r="E18" s="233"/>
      <c r="F18" s="234"/>
      <c r="G18" s="235"/>
      <c r="H18" s="92"/>
      <c r="I18" s="235"/>
      <c r="J18" s="263"/>
      <c r="K18" s="263"/>
      <c r="L18" s="263"/>
      <c r="M18" s="235"/>
      <c r="N18" s="235"/>
      <c r="O18" s="235"/>
      <c r="P18" s="558">
        <f>SUM(P20:P25)</f>
        <v>0.499998</v>
      </c>
    </row>
    <row r="19" spans="2:16" ht="15.75" thickBot="1" x14ac:dyDescent="0.3">
      <c r="B19" s="131"/>
      <c r="C19" s="232"/>
      <c r="D19" s="86"/>
      <c r="E19" s="233"/>
      <c r="F19" s="234"/>
      <c r="G19" s="235"/>
      <c r="H19" s="92"/>
      <c r="I19" s="235"/>
      <c r="J19" s="235"/>
      <c r="K19" s="235"/>
      <c r="L19" s="235"/>
      <c r="M19" s="235"/>
      <c r="N19" s="235"/>
      <c r="O19" s="235"/>
      <c r="P19" s="558"/>
    </row>
    <row r="20" spans="2:16" x14ac:dyDescent="0.25">
      <c r="B20" s="559" t="s">
        <v>17</v>
      </c>
      <c r="C20" s="562">
        <v>0.5</v>
      </c>
      <c r="D20" s="260"/>
      <c r="E20" s="565" t="s">
        <v>15</v>
      </c>
      <c r="F20" s="567"/>
      <c r="G20" s="570"/>
      <c r="H20" s="261"/>
      <c r="I20" s="572"/>
      <c r="J20" s="573"/>
      <c r="K20" s="574"/>
      <c r="L20" s="575"/>
      <c r="M20" s="572">
        <v>0.33333299999999999</v>
      </c>
      <c r="N20" s="572">
        <v>1</v>
      </c>
      <c r="O20" s="589">
        <v>1</v>
      </c>
      <c r="P20" s="591">
        <f>O20*N20*M20</f>
        <v>0.33333299999999999</v>
      </c>
    </row>
    <row r="21" spans="2:16" ht="15.75" thickBot="1" x14ac:dyDescent="0.3">
      <c r="B21" s="560"/>
      <c r="C21" s="563"/>
      <c r="D21" s="86"/>
      <c r="E21" s="566"/>
      <c r="F21" s="568"/>
      <c r="G21" s="571"/>
      <c r="H21" s="276"/>
      <c r="I21" s="557"/>
      <c r="J21" s="576"/>
      <c r="K21" s="577"/>
      <c r="L21" s="578"/>
      <c r="M21" s="557"/>
      <c r="N21" s="557"/>
      <c r="O21" s="590"/>
      <c r="P21" s="588"/>
    </row>
    <row r="22" spans="2:16" x14ac:dyDescent="0.25">
      <c r="B22" s="560"/>
      <c r="C22" s="563"/>
      <c r="D22" s="86"/>
      <c r="E22" s="566"/>
      <c r="F22" s="568"/>
      <c r="G22" s="581"/>
      <c r="H22" s="277"/>
      <c r="I22" s="582"/>
      <c r="J22" s="583"/>
      <c r="K22" s="584"/>
      <c r="L22" s="585"/>
      <c r="M22" s="582">
        <v>0.33333000000000002</v>
      </c>
      <c r="N22" s="582">
        <v>1</v>
      </c>
      <c r="O22" s="592">
        <v>0.5</v>
      </c>
      <c r="P22" s="579">
        <f>O22*N22*M22</f>
        <v>0.16666500000000001</v>
      </c>
    </row>
    <row r="23" spans="2:16" ht="15.75" thickBot="1" x14ac:dyDescent="0.3">
      <c r="B23" s="560"/>
      <c r="C23" s="563"/>
      <c r="D23" s="86"/>
      <c r="E23" s="566"/>
      <c r="F23" s="568"/>
      <c r="G23" s="552"/>
      <c r="H23" s="276"/>
      <c r="I23" s="557"/>
      <c r="J23" s="576"/>
      <c r="K23" s="577"/>
      <c r="L23" s="578"/>
      <c r="M23" s="557"/>
      <c r="N23" s="557"/>
      <c r="O23" s="593"/>
      <c r="P23" s="580"/>
    </row>
    <row r="24" spans="2:16" x14ac:dyDescent="0.25">
      <c r="B24" s="560"/>
      <c r="C24" s="563"/>
      <c r="D24" s="86"/>
      <c r="E24" s="566"/>
      <c r="F24" s="568"/>
      <c r="G24" s="581"/>
      <c r="H24" s="277"/>
      <c r="I24" s="582"/>
      <c r="J24" s="583"/>
      <c r="K24" s="584"/>
      <c r="L24" s="585"/>
      <c r="M24" s="582">
        <v>0.33333000000000002</v>
      </c>
      <c r="N24" s="582">
        <v>1</v>
      </c>
      <c r="O24" s="586">
        <v>0</v>
      </c>
      <c r="P24" s="588">
        <f>O24*N24*M24</f>
        <v>0</v>
      </c>
    </row>
    <row r="25" spans="2:16" ht="15.75" thickBot="1" x14ac:dyDescent="0.3">
      <c r="B25" s="560"/>
      <c r="C25" s="563"/>
      <c r="D25" s="86"/>
      <c r="E25" s="535"/>
      <c r="F25" s="569"/>
      <c r="G25" s="552"/>
      <c r="H25" s="276"/>
      <c r="I25" s="557"/>
      <c r="J25" s="576"/>
      <c r="K25" s="577"/>
      <c r="L25" s="578"/>
      <c r="M25" s="557"/>
      <c r="N25" s="557"/>
      <c r="O25" s="587"/>
      <c r="P25" s="580"/>
    </row>
    <row r="26" spans="2:16" ht="15.75" thickBot="1" x14ac:dyDescent="0.3">
      <c r="B26" s="561"/>
      <c r="C26" s="564"/>
      <c r="D26" s="207"/>
      <c r="E26" s="236"/>
      <c r="F26" s="237"/>
      <c r="G26" s="238"/>
      <c r="H26" s="239"/>
      <c r="I26" s="238"/>
      <c r="J26" s="240"/>
      <c r="K26" s="240"/>
      <c r="L26" s="240"/>
      <c r="M26" s="238"/>
      <c r="N26" s="238"/>
      <c r="O26" s="238"/>
      <c r="P26" s="262"/>
    </row>
    <row r="27" spans="2:16" x14ac:dyDescent="0.25">
      <c r="B27" s="198"/>
      <c r="C27" s="241"/>
      <c r="D27" s="86"/>
      <c r="E27" s="233"/>
      <c r="F27" s="234"/>
      <c r="G27" s="243"/>
      <c r="H27" s="92"/>
      <c r="I27" s="243"/>
      <c r="J27" s="242"/>
      <c r="K27" s="242"/>
      <c r="L27" s="242"/>
      <c r="M27" s="243"/>
      <c r="N27" s="243"/>
      <c r="O27" s="243"/>
      <c r="P27" s="558">
        <f>SUM(P29:P34)</f>
        <v>1</v>
      </c>
    </row>
    <row r="28" spans="2:16" ht="15.75" thickBot="1" x14ac:dyDescent="0.3">
      <c r="B28" s="85"/>
      <c r="C28" s="86"/>
      <c r="D28" s="86"/>
      <c r="E28" s="233"/>
      <c r="F28" s="234"/>
      <c r="G28" s="243"/>
      <c r="H28" s="92"/>
      <c r="I28" s="243"/>
      <c r="J28" s="242"/>
      <c r="K28" s="242"/>
      <c r="L28" s="242"/>
      <c r="M28" s="243"/>
      <c r="N28" s="243"/>
      <c r="O28" s="243"/>
      <c r="P28" s="558"/>
    </row>
    <row r="29" spans="2:16" ht="14.45" customHeight="1" thickBot="1" x14ac:dyDescent="0.3">
      <c r="B29" s="594" t="s">
        <v>18</v>
      </c>
      <c r="C29" s="596">
        <v>1</v>
      </c>
      <c r="D29" s="246"/>
      <c r="E29" s="597" t="s">
        <v>15</v>
      </c>
      <c r="F29" s="599"/>
      <c r="G29" s="601"/>
      <c r="H29" s="247"/>
      <c r="I29" s="601"/>
      <c r="J29" s="603"/>
      <c r="K29" s="603"/>
      <c r="L29" s="603"/>
      <c r="M29" s="601">
        <v>0.35</v>
      </c>
      <c r="N29" s="601">
        <v>1</v>
      </c>
      <c r="O29" s="606">
        <v>1</v>
      </c>
      <c r="P29" s="608">
        <f>O29*N29*M29</f>
        <v>0.35</v>
      </c>
    </row>
    <row r="30" spans="2:16" ht="15.75" thickBot="1" x14ac:dyDescent="0.3">
      <c r="B30" s="595"/>
      <c r="C30" s="546"/>
      <c r="D30" s="86"/>
      <c r="E30" s="598"/>
      <c r="F30" s="600"/>
      <c r="G30" s="602"/>
      <c r="H30" s="245"/>
      <c r="I30" s="602"/>
      <c r="J30" s="604"/>
      <c r="K30" s="604"/>
      <c r="L30" s="604"/>
      <c r="M30" s="602"/>
      <c r="N30" s="602"/>
      <c r="O30" s="607"/>
      <c r="P30" s="609"/>
    </row>
    <row r="31" spans="2:16" ht="15.75" thickBot="1" x14ac:dyDescent="0.3">
      <c r="B31" s="595"/>
      <c r="C31" s="546"/>
      <c r="D31" s="86"/>
      <c r="E31" s="598"/>
      <c r="F31" s="600"/>
      <c r="G31" s="194"/>
      <c r="H31" s="245"/>
      <c r="I31" s="194"/>
      <c r="J31" s="610"/>
      <c r="K31" s="610"/>
      <c r="L31" s="610"/>
      <c r="M31" s="194">
        <v>0.6</v>
      </c>
      <c r="N31" s="194">
        <v>1</v>
      </c>
      <c r="O31" s="194"/>
      <c r="P31" s="248">
        <f>M31*N31</f>
        <v>0.6</v>
      </c>
    </row>
    <row r="32" spans="2:16" ht="15.75" thickBot="1" x14ac:dyDescent="0.3">
      <c r="B32" s="595"/>
      <c r="C32" s="546"/>
      <c r="D32" s="86"/>
      <c r="E32" s="244" t="s">
        <v>16</v>
      </c>
      <c r="F32" s="199"/>
      <c r="G32" s="194"/>
      <c r="H32" s="245"/>
      <c r="I32" s="194"/>
      <c r="J32" s="611"/>
      <c r="K32" s="611"/>
      <c r="L32" s="611"/>
      <c r="M32" s="194">
        <v>0</v>
      </c>
      <c r="N32" s="194">
        <v>1</v>
      </c>
      <c r="O32" s="214"/>
      <c r="P32" s="249">
        <f>M32*N32</f>
        <v>0</v>
      </c>
    </row>
    <row r="33" spans="2:16" ht="15.75" thickBot="1" x14ac:dyDescent="0.3">
      <c r="B33" s="595"/>
      <c r="C33" s="546"/>
      <c r="D33" s="86"/>
      <c r="E33" s="244" t="s">
        <v>19</v>
      </c>
      <c r="F33" s="199"/>
      <c r="G33" s="194"/>
      <c r="H33" s="245"/>
      <c r="I33" s="194"/>
      <c r="J33" s="604"/>
      <c r="K33" s="604"/>
      <c r="L33" s="604"/>
      <c r="M33" s="194">
        <v>0.05</v>
      </c>
      <c r="N33" s="194">
        <v>1</v>
      </c>
      <c r="O33" s="194">
        <v>1</v>
      </c>
      <c r="P33" s="248">
        <f>O33*N33*M33</f>
        <v>0.05</v>
      </c>
    </row>
    <row r="34" spans="2:16" ht="15.75" thickBot="1" x14ac:dyDescent="0.3">
      <c r="B34" s="250"/>
      <c r="C34" s="251"/>
      <c r="D34" s="252"/>
      <c r="E34" s="253"/>
      <c r="F34" s="254"/>
      <c r="G34" s="255"/>
      <c r="H34" s="256"/>
      <c r="I34" s="255"/>
      <c r="J34" s="257"/>
      <c r="K34" s="258"/>
      <c r="L34" s="258"/>
      <c r="M34" s="255"/>
      <c r="N34" s="255"/>
      <c r="O34" s="255"/>
      <c r="P34" s="259"/>
    </row>
    <row r="35" spans="2:16" x14ac:dyDescent="0.25">
      <c r="B35" s="131"/>
      <c r="C35" s="232"/>
      <c r="D35" s="86"/>
      <c r="E35" s="233"/>
      <c r="F35" s="234"/>
      <c r="G35" s="235"/>
      <c r="H35" s="92"/>
      <c r="I35" s="235"/>
      <c r="J35" s="202"/>
      <c r="K35" s="242"/>
      <c r="L35" s="242"/>
      <c r="M35" s="235"/>
      <c r="N35" s="235"/>
      <c r="O35" s="235"/>
      <c r="P35" s="558">
        <f>SUM(P37:P42)</f>
        <v>0.83333333500000006</v>
      </c>
    </row>
    <row r="36" spans="2:16" ht="15.75" thickBot="1" x14ac:dyDescent="0.3">
      <c r="B36" s="232"/>
      <c r="C36" s="232"/>
      <c r="D36" s="86"/>
      <c r="E36" s="233"/>
      <c r="F36" s="234"/>
      <c r="G36" s="235"/>
      <c r="H36" s="92"/>
      <c r="I36" s="235"/>
      <c r="J36" s="202"/>
      <c r="K36" s="242"/>
      <c r="L36" s="242"/>
      <c r="M36" s="235"/>
      <c r="N36" s="235"/>
      <c r="O36" s="235"/>
      <c r="P36" s="558"/>
    </row>
    <row r="37" spans="2:16" ht="15.75" thickBot="1" x14ac:dyDescent="0.3">
      <c r="B37" s="631"/>
      <c r="C37" s="632">
        <v>0.83</v>
      </c>
      <c r="D37" s="260"/>
      <c r="E37" s="633" t="s">
        <v>15</v>
      </c>
      <c r="F37" s="634"/>
      <c r="G37" s="605"/>
      <c r="H37" s="273"/>
      <c r="I37" s="605"/>
      <c r="J37" s="613"/>
      <c r="K37" s="613"/>
      <c r="L37" s="613"/>
      <c r="M37" s="605">
        <v>0.33333332999999998</v>
      </c>
      <c r="N37" s="605">
        <v>1</v>
      </c>
      <c r="O37" s="614">
        <v>0.5</v>
      </c>
      <c r="P37" s="616">
        <f>O37*N37*M37</f>
        <v>0.16666666499999999</v>
      </c>
    </row>
    <row r="38" spans="2:16" ht="15.75" thickBot="1" x14ac:dyDescent="0.3">
      <c r="B38" s="560"/>
      <c r="C38" s="546"/>
      <c r="D38" s="86"/>
      <c r="E38" s="598"/>
      <c r="F38" s="600"/>
      <c r="G38" s="602"/>
      <c r="H38" s="245"/>
      <c r="I38" s="602"/>
      <c r="J38" s="604"/>
      <c r="K38" s="604"/>
      <c r="L38" s="604"/>
      <c r="M38" s="602"/>
      <c r="N38" s="602"/>
      <c r="O38" s="615"/>
      <c r="P38" s="612"/>
    </row>
    <row r="39" spans="2:16" ht="15.75" thickBot="1" x14ac:dyDescent="0.3">
      <c r="B39" s="560"/>
      <c r="C39" s="546"/>
      <c r="D39" s="86"/>
      <c r="E39" s="598"/>
      <c r="F39" s="600"/>
      <c r="G39" s="602"/>
      <c r="H39" s="245"/>
      <c r="I39" s="602"/>
      <c r="J39" s="604"/>
      <c r="K39" s="604"/>
      <c r="L39" s="604"/>
      <c r="M39" s="602">
        <v>0.33333332999999998</v>
      </c>
      <c r="N39" s="602">
        <v>1</v>
      </c>
      <c r="O39" s="607">
        <v>1</v>
      </c>
      <c r="P39" s="612">
        <f>O39*N39*M39</f>
        <v>0.33333332999999998</v>
      </c>
    </row>
    <row r="40" spans="2:16" ht="15.75" thickBot="1" x14ac:dyDescent="0.3">
      <c r="B40" s="560"/>
      <c r="C40" s="546"/>
      <c r="D40" s="86"/>
      <c r="E40" s="598"/>
      <c r="F40" s="600"/>
      <c r="G40" s="602"/>
      <c r="H40" s="245"/>
      <c r="I40" s="602"/>
      <c r="J40" s="604"/>
      <c r="K40" s="604"/>
      <c r="L40" s="604"/>
      <c r="M40" s="602"/>
      <c r="N40" s="602"/>
      <c r="O40" s="607"/>
      <c r="P40" s="612"/>
    </row>
    <row r="41" spans="2:16" ht="15.75" thickBot="1" x14ac:dyDescent="0.3">
      <c r="B41" s="560"/>
      <c r="C41" s="546"/>
      <c r="D41" s="86"/>
      <c r="E41" s="598" t="s">
        <v>20</v>
      </c>
      <c r="F41" s="600"/>
      <c r="G41" s="602"/>
      <c r="H41" s="245"/>
      <c r="I41" s="602"/>
      <c r="J41" s="604"/>
      <c r="K41" s="604"/>
      <c r="L41" s="604"/>
      <c r="M41" s="602">
        <f>1-M39-M37</f>
        <v>0.33333334000000003</v>
      </c>
      <c r="N41" s="602">
        <v>1</v>
      </c>
      <c r="O41" s="607">
        <v>1</v>
      </c>
      <c r="P41" s="612">
        <f>O41*N41*M41</f>
        <v>0.33333334000000003</v>
      </c>
    </row>
    <row r="42" spans="2:16" ht="15.75" thickBot="1" x14ac:dyDescent="0.3">
      <c r="B42" s="560"/>
      <c r="C42" s="546"/>
      <c r="D42" s="86"/>
      <c r="E42" s="598"/>
      <c r="F42" s="600"/>
      <c r="G42" s="602"/>
      <c r="H42" s="245"/>
      <c r="I42" s="602"/>
      <c r="J42" s="604"/>
      <c r="K42" s="604"/>
      <c r="L42" s="604"/>
      <c r="M42" s="602"/>
      <c r="N42" s="602"/>
      <c r="O42" s="607"/>
      <c r="P42" s="612"/>
    </row>
    <row r="43" spans="2:16" ht="15.75" thickBot="1" x14ac:dyDescent="0.3">
      <c r="B43" s="561"/>
      <c r="C43" s="275"/>
      <c r="D43" s="207"/>
      <c r="E43" s="236"/>
      <c r="F43" s="237"/>
      <c r="G43" s="274"/>
      <c r="H43" s="239"/>
      <c r="I43" s="274"/>
      <c r="J43" s="240"/>
      <c r="K43" s="240"/>
      <c r="L43" s="240"/>
      <c r="M43" s="274"/>
      <c r="N43" s="274"/>
      <c r="O43" s="274"/>
      <c r="P43" s="262"/>
    </row>
    <row r="44" spans="2:16" x14ac:dyDescent="0.25">
      <c r="B44" s="241"/>
      <c r="C44" s="241"/>
      <c r="D44" s="86"/>
      <c r="E44" s="233"/>
      <c r="F44" s="234"/>
      <c r="G44" s="235"/>
      <c r="H44" s="92"/>
      <c r="I44" s="235"/>
      <c r="J44" s="242"/>
      <c r="K44" s="242"/>
      <c r="L44" s="242"/>
      <c r="M44" s="235"/>
      <c r="N44" s="235"/>
      <c r="O44" s="235"/>
      <c r="P44" s="558">
        <f>SUM(P46:P54)</f>
        <v>1</v>
      </c>
    </row>
    <row r="45" spans="2:16" ht="15.75" thickBot="1" x14ac:dyDescent="0.3">
      <c r="B45" s="86"/>
      <c r="C45" s="86"/>
      <c r="D45" s="86"/>
      <c r="E45" s="233"/>
      <c r="F45" s="234"/>
      <c r="G45" s="235"/>
      <c r="H45" s="92"/>
      <c r="I45" s="235"/>
      <c r="J45" s="624"/>
      <c r="K45" s="624"/>
      <c r="L45" s="624"/>
      <c r="M45" s="235"/>
      <c r="N45" s="235"/>
      <c r="O45" s="235"/>
      <c r="P45" s="558"/>
    </row>
    <row r="46" spans="2:16" ht="15.75" thickBot="1" x14ac:dyDescent="0.3">
      <c r="B46" s="625"/>
      <c r="C46" s="628">
        <v>1</v>
      </c>
      <c r="D46" s="270"/>
      <c r="E46" s="629" t="s">
        <v>15</v>
      </c>
      <c r="F46" s="630"/>
      <c r="G46" s="619"/>
      <c r="H46" s="271"/>
      <c r="I46" s="619"/>
      <c r="J46" s="617"/>
      <c r="K46" s="617"/>
      <c r="L46" s="617"/>
      <c r="M46" s="619">
        <v>0.33333332999999998</v>
      </c>
      <c r="N46" s="619">
        <v>1</v>
      </c>
      <c r="O46" s="620" t="s">
        <v>21</v>
      </c>
      <c r="P46" s="622" t="s">
        <v>21</v>
      </c>
    </row>
    <row r="47" spans="2:16" ht="15.75" thickBot="1" x14ac:dyDescent="0.3">
      <c r="B47" s="626"/>
      <c r="C47" s="546"/>
      <c r="D47" s="86"/>
      <c r="E47" s="598"/>
      <c r="F47" s="600"/>
      <c r="G47" s="602"/>
      <c r="H47" s="245"/>
      <c r="I47" s="602"/>
      <c r="J47" s="618"/>
      <c r="K47" s="618"/>
      <c r="L47" s="618"/>
      <c r="M47" s="602"/>
      <c r="N47" s="602"/>
      <c r="O47" s="621"/>
      <c r="P47" s="623"/>
    </row>
    <row r="48" spans="2:16" ht="15.75" thickBot="1" x14ac:dyDescent="0.3">
      <c r="B48" s="626"/>
      <c r="C48" s="546"/>
      <c r="D48" s="86"/>
      <c r="E48" s="598"/>
      <c r="F48" s="600"/>
      <c r="G48" s="602"/>
      <c r="H48" s="245"/>
      <c r="I48" s="602"/>
      <c r="J48" s="618"/>
      <c r="K48" s="618"/>
      <c r="L48" s="618"/>
      <c r="M48" s="636">
        <v>1</v>
      </c>
      <c r="N48" s="602">
        <v>1</v>
      </c>
      <c r="O48" s="607">
        <v>1</v>
      </c>
      <c r="P48" s="635">
        <f>O48*N48*M48</f>
        <v>1</v>
      </c>
    </row>
    <row r="49" spans="2:16" ht="15.75" thickBot="1" x14ac:dyDescent="0.3">
      <c r="B49" s="626"/>
      <c r="C49" s="546"/>
      <c r="D49" s="86"/>
      <c r="E49" s="598"/>
      <c r="F49" s="600"/>
      <c r="G49" s="602"/>
      <c r="H49" s="245"/>
      <c r="I49" s="602"/>
      <c r="J49" s="618"/>
      <c r="K49" s="618"/>
      <c r="L49" s="618"/>
      <c r="M49" s="636"/>
      <c r="N49" s="602"/>
      <c r="O49" s="607"/>
      <c r="P49" s="635"/>
    </row>
    <row r="50" spans="2:16" ht="15.75" thickBot="1" x14ac:dyDescent="0.3">
      <c r="B50" s="626"/>
      <c r="C50" s="546"/>
      <c r="D50" s="86"/>
      <c r="E50" s="598"/>
      <c r="F50" s="600"/>
      <c r="G50" s="602"/>
      <c r="H50" s="245"/>
      <c r="I50" s="602"/>
      <c r="J50" s="618"/>
      <c r="K50" s="618"/>
      <c r="L50" s="618"/>
      <c r="M50" s="602">
        <f>1-M48-M46</f>
        <v>-0.33333332999999998</v>
      </c>
      <c r="N50" s="602">
        <v>1</v>
      </c>
      <c r="O50" s="621" t="s">
        <v>21</v>
      </c>
      <c r="P50" s="623" t="s">
        <v>21</v>
      </c>
    </row>
    <row r="51" spans="2:16" ht="15.75" thickBot="1" x14ac:dyDescent="0.3">
      <c r="B51" s="626"/>
      <c r="C51" s="546"/>
      <c r="D51" s="86"/>
      <c r="E51" s="598"/>
      <c r="F51" s="600"/>
      <c r="G51" s="602"/>
      <c r="H51" s="245"/>
      <c r="I51" s="602"/>
      <c r="J51" s="618"/>
      <c r="K51" s="618"/>
      <c r="L51" s="618"/>
      <c r="M51" s="602"/>
      <c r="N51" s="602"/>
      <c r="O51" s="621"/>
      <c r="P51" s="623"/>
    </row>
    <row r="52" spans="2:16" ht="15.75" thickBot="1" x14ac:dyDescent="0.3">
      <c r="B52" s="627"/>
      <c r="C52" s="265"/>
      <c r="D52" s="208"/>
      <c r="E52" s="266"/>
      <c r="F52" s="267"/>
      <c r="G52" s="268"/>
      <c r="H52" s="269"/>
      <c r="I52" s="268"/>
      <c r="J52" s="268"/>
      <c r="K52" s="268"/>
      <c r="L52" s="268"/>
      <c r="M52" s="268"/>
      <c r="N52" s="268"/>
      <c r="O52" s="268"/>
      <c r="P52" s="272"/>
    </row>
    <row r="53" spans="2:16" s="5" customFormat="1" x14ac:dyDescent="0.25"/>
    <row r="54" spans="2:16" s="5" customFormat="1" x14ac:dyDescent="0.25"/>
    <row r="55" spans="2:16" s="5" customFormat="1" x14ac:dyDescent="0.25"/>
    <row r="56" spans="2:16" s="5" customFormat="1" x14ac:dyDescent="0.25"/>
    <row r="57" spans="2:16" s="5" customFormat="1" x14ac:dyDescent="0.25"/>
    <row r="58" spans="2:16" s="5" customFormat="1" x14ac:dyDescent="0.25"/>
    <row r="59" spans="2:16" s="5" customFormat="1" x14ac:dyDescent="0.25"/>
    <row r="60" spans="2:16" s="5" customFormat="1" x14ac:dyDescent="0.25"/>
    <row r="61" spans="2:16" s="5" customFormat="1" x14ac:dyDescent="0.25"/>
    <row r="62" spans="2:16" s="5" customFormat="1" x14ac:dyDescent="0.25"/>
    <row r="63" spans="2:16" s="5" customFormat="1" x14ac:dyDescent="0.25"/>
    <row r="64" spans="2:16" s="5" customFormat="1" x14ac:dyDescent="0.25"/>
    <row r="65" s="5" customFormat="1" x14ac:dyDescent="0.25"/>
    <row r="66" s="5" customFormat="1" x14ac:dyDescent="0.25"/>
    <row r="67" s="5" customFormat="1" x14ac:dyDescent="0.25"/>
    <row r="68" s="5" customFormat="1" x14ac:dyDescent="0.25"/>
    <row r="69" s="5" customFormat="1" x14ac:dyDescent="0.25"/>
    <row r="70" s="5" customFormat="1" x14ac:dyDescent="0.25"/>
    <row r="71" s="5" customFormat="1" x14ac:dyDescent="0.25"/>
    <row r="72" s="5" customFormat="1" x14ac:dyDescent="0.25"/>
    <row r="73" s="5" customFormat="1" x14ac:dyDescent="0.25"/>
    <row r="74" s="5" customFormat="1" x14ac:dyDescent="0.25"/>
    <row r="75" s="5" customFormat="1" x14ac:dyDescent="0.25"/>
    <row r="76" s="5" customFormat="1" x14ac:dyDescent="0.25"/>
    <row r="77" s="5" customFormat="1" x14ac:dyDescent="0.25"/>
    <row r="78" s="5" customFormat="1" x14ac:dyDescent="0.25"/>
  </sheetData>
  <mergeCells count="113">
    <mergeCell ref="P48:P49"/>
    <mergeCell ref="G50:G51"/>
    <mergeCell ref="I50:I51"/>
    <mergeCell ref="J50:L51"/>
    <mergeCell ref="M50:M51"/>
    <mergeCell ref="N50:N51"/>
    <mergeCell ref="O50:O51"/>
    <mergeCell ref="P50:P51"/>
    <mergeCell ref="G48:G49"/>
    <mergeCell ref="I48:I49"/>
    <mergeCell ref="J48:L49"/>
    <mergeCell ref="M48:M49"/>
    <mergeCell ref="N48:N49"/>
    <mergeCell ref="O48:O49"/>
    <mergeCell ref="J46:L47"/>
    <mergeCell ref="M46:M47"/>
    <mergeCell ref="N46:N47"/>
    <mergeCell ref="O46:O47"/>
    <mergeCell ref="P46:P47"/>
    <mergeCell ref="P41:P42"/>
    <mergeCell ref="P44:P45"/>
    <mergeCell ref="J45:L45"/>
    <mergeCell ref="B46:B52"/>
    <mergeCell ref="C46:C51"/>
    <mergeCell ref="E46:E51"/>
    <mergeCell ref="F46:F51"/>
    <mergeCell ref="G46:G47"/>
    <mergeCell ref="I46:I47"/>
    <mergeCell ref="G41:G42"/>
    <mergeCell ref="I41:I42"/>
    <mergeCell ref="J41:L42"/>
    <mergeCell ref="M41:M42"/>
    <mergeCell ref="N41:N42"/>
    <mergeCell ref="O41:O42"/>
    <mergeCell ref="B37:B43"/>
    <mergeCell ref="C37:C42"/>
    <mergeCell ref="E37:E40"/>
    <mergeCell ref="F37:F40"/>
    <mergeCell ref="G37:G38"/>
    <mergeCell ref="I37:I38"/>
    <mergeCell ref="G39:G40"/>
    <mergeCell ref="I39:I40"/>
    <mergeCell ref="E41:E42"/>
    <mergeCell ref="F41:F42"/>
    <mergeCell ref="O29:O30"/>
    <mergeCell ref="P29:P30"/>
    <mergeCell ref="J31:L31"/>
    <mergeCell ref="J32:L32"/>
    <mergeCell ref="J33:L33"/>
    <mergeCell ref="P35:P36"/>
    <mergeCell ref="J39:L40"/>
    <mergeCell ref="M39:M40"/>
    <mergeCell ref="N39:N40"/>
    <mergeCell ref="O39:O40"/>
    <mergeCell ref="P39:P40"/>
    <mergeCell ref="J37:L38"/>
    <mergeCell ref="M37:M38"/>
    <mergeCell ref="N37:N38"/>
    <mergeCell ref="O37:O38"/>
    <mergeCell ref="P37:P38"/>
    <mergeCell ref="N22:N23"/>
    <mergeCell ref="O22:O23"/>
    <mergeCell ref="P27:P28"/>
    <mergeCell ref="B29:B33"/>
    <mergeCell ref="C29:C33"/>
    <mergeCell ref="E29:E31"/>
    <mergeCell ref="F29:F31"/>
    <mergeCell ref="G29:G30"/>
    <mergeCell ref="I29:I30"/>
    <mergeCell ref="J29:L30"/>
    <mergeCell ref="M29:M30"/>
    <mergeCell ref="N29:N30"/>
    <mergeCell ref="P18:P19"/>
    <mergeCell ref="B20:B26"/>
    <mergeCell ref="C20:C26"/>
    <mergeCell ref="E20:E25"/>
    <mergeCell ref="F20:F25"/>
    <mergeCell ref="G20:G21"/>
    <mergeCell ref="I20:I21"/>
    <mergeCell ref="J20:L21"/>
    <mergeCell ref="M20:M21"/>
    <mergeCell ref="N20:N21"/>
    <mergeCell ref="P22:P23"/>
    <mergeCell ref="G24:G25"/>
    <mergeCell ref="I24:I25"/>
    <mergeCell ref="J24:L25"/>
    <mergeCell ref="M24:M25"/>
    <mergeCell ref="N24:N25"/>
    <mergeCell ref="O24:O25"/>
    <mergeCell ref="P24:P25"/>
    <mergeCell ref="O20:O21"/>
    <mergeCell ref="P20:P21"/>
    <mergeCell ref="G22:G23"/>
    <mergeCell ref="I22:I23"/>
    <mergeCell ref="J22:L23"/>
    <mergeCell ref="M22:M23"/>
    <mergeCell ref="J12:L12"/>
    <mergeCell ref="J13:L13"/>
    <mergeCell ref="J14:L14"/>
    <mergeCell ref="E15:E16"/>
    <mergeCell ref="F15:F16"/>
    <mergeCell ref="J15:L15"/>
    <mergeCell ref="J16:L16"/>
    <mergeCell ref="B3:P3"/>
    <mergeCell ref="B9:L9"/>
    <mergeCell ref="G10:I10"/>
    <mergeCell ref="J10:L10"/>
    <mergeCell ref="B11:B16"/>
    <mergeCell ref="C11:C16"/>
    <mergeCell ref="F11:F14"/>
    <mergeCell ref="G11:G14"/>
    <mergeCell ref="J11:L11"/>
    <mergeCell ref="M11:M14"/>
  </mergeCells>
  <conditionalFormatting sqref="O20:O25 O37:O42 O11:O15 O46:O51 O29:O33">
    <cfRule type="containsBlanks" dxfId="737" priority="16">
      <formula>LEN(TRIM(O11))=0</formula>
    </cfRule>
    <cfRule type="cellIs" dxfId="736" priority="17" operator="equal">
      <formula>$M$3</formula>
    </cfRule>
    <cfRule type="cellIs" dxfId="735" priority="18" operator="equal">
      <formula>$N$3</formula>
    </cfRule>
    <cfRule type="cellIs" dxfId="734" priority="19" operator="equal">
      <formula>$O$3</formula>
    </cfRule>
  </conditionalFormatting>
  <conditionalFormatting sqref="P10 P18:P19 P27:P28 P35:P36 P44:P45">
    <cfRule type="cellIs" dxfId="733" priority="13" operator="greaterThanOrEqual">
      <formula>$C$5</formula>
    </cfRule>
    <cfRule type="cellIs" dxfId="732" priority="14" operator="greaterThanOrEqual">
      <formula>$C$4</formula>
    </cfRule>
    <cfRule type="cellIs" dxfId="731" priority="15" operator="lessThanOrEqual">
      <formula>$C$3</formula>
    </cfRule>
  </conditionalFormatting>
  <conditionalFormatting sqref="P46:P47">
    <cfRule type="containsBlanks" dxfId="730" priority="9">
      <formula>LEN(TRIM(P46))=0</formula>
    </cfRule>
    <cfRule type="cellIs" dxfId="729" priority="10" operator="equal">
      <formula>$M$3</formula>
    </cfRule>
    <cfRule type="cellIs" dxfId="728" priority="11" operator="equal">
      <formula>$N$3</formula>
    </cfRule>
    <cfRule type="cellIs" dxfId="727" priority="12" operator="equal">
      <formula>$O$3</formula>
    </cfRule>
  </conditionalFormatting>
  <conditionalFormatting sqref="P50:P51">
    <cfRule type="containsBlanks" dxfId="726" priority="5">
      <formula>LEN(TRIM(P50))=0</formula>
    </cfRule>
    <cfRule type="cellIs" dxfId="725" priority="6" operator="equal">
      <formula>$M$3</formula>
    </cfRule>
    <cfRule type="cellIs" dxfId="724" priority="7" operator="equal">
      <formula>$N$3</formula>
    </cfRule>
    <cfRule type="cellIs" dxfId="723" priority="8" operator="equal">
      <formula>$O$3</formula>
    </cfRule>
  </conditionalFormatting>
  <conditionalFormatting sqref="O16">
    <cfRule type="containsBlanks" dxfId="722" priority="1">
      <formula>LEN(TRIM(O16))=0</formula>
    </cfRule>
    <cfRule type="cellIs" dxfId="721" priority="2" operator="equal">
      <formula>$M$3</formula>
    </cfRule>
    <cfRule type="cellIs" dxfId="720" priority="3" operator="equal">
      <formula>$N$3</formula>
    </cfRule>
    <cfRule type="cellIs" dxfId="719" priority="4" operator="equal">
      <formula>$O$3</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04CBE-E7BD-4B74-967B-65AAFFB0092D}">
  <sheetPr>
    <tabColor theme="9" tint="-0.249977111117893"/>
  </sheetPr>
  <dimension ref="A1:D8"/>
  <sheetViews>
    <sheetView showGridLines="0" zoomScale="70" zoomScaleNormal="70" workbookViewId="0">
      <selection activeCell="C14" sqref="C14"/>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5" customHeight="1" x14ac:dyDescent="0.25">
      <c r="A3" s="696" t="s">
        <v>574</v>
      </c>
      <c r="B3" s="697"/>
      <c r="C3" s="698"/>
      <c r="D3" s="67"/>
    </row>
    <row r="4" spans="1:4" ht="150" x14ac:dyDescent="0.25">
      <c r="A4" s="60" t="s">
        <v>320</v>
      </c>
      <c r="B4" s="62"/>
      <c r="C4" s="62"/>
      <c r="D4" s="63" t="s">
        <v>321</v>
      </c>
    </row>
    <row r="5" spans="1:4" ht="60" x14ac:dyDescent="0.25">
      <c r="A5" s="60" t="s">
        <v>322</v>
      </c>
      <c r="B5" s="62"/>
      <c r="C5" s="69"/>
      <c r="D5" s="68" t="s">
        <v>323</v>
      </c>
    </row>
    <row r="6" spans="1:4" ht="60" x14ac:dyDescent="0.25">
      <c r="A6" s="61" t="s">
        <v>324</v>
      </c>
      <c r="B6" s="62"/>
      <c r="C6" s="64"/>
      <c r="D6" s="65" t="s">
        <v>325</v>
      </c>
    </row>
    <row r="7" spans="1:4" ht="60" x14ac:dyDescent="0.25">
      <c r="A7" s="61" t="s">
        <v>326</v>
      </c>
      <c r="B7" s="62"/>
      <c r="C7" s="64"/>
      <c r="D7" s="66" t="s">
        <v>327</v>
      </c>
    </row>
    <row r="8" spans="1:4" ht="15.75" x14ac:dyDescent="0.25">
      <c r="A8" s="699"/>
      <c r="B8" s="700"/>
      <c r="C8" s="701"/>
      <c r="D8" s="434"/>
    </row>
  </sheetData>
  <mergeCells count="3">
    <mergeCell ref="A1:D1"/>
    <mergeCell ref="A3:C3"/>
    <mergeCell ref="A8:C8"/>
  </mergeCells>
  <conditionalFormatting sqref="B7">
    <cfRule type="containsText" dxfId="284" priority="1" operator="containsText" text="Not relevant (What are the reasons for this?)">
      <formula>NOT(ISERROR(SEARCH("Not relevant (What are the reasons for this?)",B7)))</formula>
    </cfRule>
    <cfRule type="containsText" dxfId="283" priority="2" operator="containsText" text="Will not be implemented (What are the reasons for this, how will the risks be managed?)">
      <formula>NOT(ISERROR(SEARCH("Will not be implemented (What are the reasons for this, how will the risks be managed?)",B7)))</formula>
    </cfRule>
    <cfRule type="containsText" dxfId="282" priority="3" operator="containsText" text="Planned implementation  (What are the actions, timeframe, risks?)">
      <formula>NOT(ISERROR(SEARCH("Planned implementation  (What are the actions, timeframe, risks?)",B7)))</formula>
    </cfRule>
    <cfRule type="containsText" dxfId="281" priority="4" operator="containsText" text="Partially implemented (What is the status, actions, timeframe, risks?)">
      <formula>NOT(ISERROR(SEARCH("Partially implemented (What is the status, actions, timeframe, risks?)",B7)))</formula>
    </cfRule>
    <cfRule type="containsText" dxfId="280" priority="5" operator="containsText" text="Fully implemented (What evidence supports this?)">
      <formula>NOT(ISERROR(SEARCH("Fully implemented (What evidence supports this?)",B7)))</formula>
    </cfRule>
  </conditionalFormatting>
  <conditionalFormatting sqref="B1:B2">
    <cfRule type="containsText" dxfId="279" priority="21" operator="containsText" text="Not relevant (What are the reasons for this?)">
      <formula>NOT(ISERROR(SEARCH("Not relevant (What are the reasons for this?)",B1)))</formula>
    </cfRule>
    <cfRule type="containsText" dxfId="278" priority="22" operator="containsText" text="Will not be implemented (What are the reasons for this, how will the risks be managed?)">
      <formula>NOT(ISERROR(SEARCH("Will not be implemented (What are the reasons for this, how will the risks be managed?)",B1)))</formula>
    </cfRule>
    <cfRule type="containsText" dxfId="277" priority="23" operator="containsText" text="Planned implementation  (What are the actions, timeframe, risks?)">
      <formula>NOT(ISERROR(SEARCH("Planned implementation  (What are the actions, timeframe, risks?)",B1)))</formula>
    </cfRule>
    <cfRule type="containsText" dxfId="276" priority="24" operator="containsText" text="Partially implemented (What is the status, actions, timeframe, risks?)">
      <formula>NOT(ISERROR(SEARCH("Partially implemented (What is the status, actions, timeframe, risks?)",B1)))</formula>
    </cfRule>
    <cfRule type="containsText" dxfId="275" priority="25" operator="containsText" text="Fully implemented (What evidence supports this?)">
      <formula>NOT(ISERROR(SEARCH("Fully implemented (What evidence supports this?)",B1)))</formula>
    </cfRule>
  </conditionalFormatting>
  <conditionalFormatting sqref="B4">
    <cfRule type="containsText" dxfId="274" priority="16" operator="containsText" text="Not relevant (What are the reasons for this?)">
      <formula>NOT(ISERROR(SEARCH("Not relevant (What are the reasons for this?)",B4)))</formula>
    </cfRule>
    <cfRule type="containsText" dxfId="273" priority="17" operator="containsText" text="Will not be implemented (What are the reasons for this, how will the risks be managed?)">
      <formula>NOT(ISERROR(SEARCH("Will not be implemented (What are the reasons for this, how will the risks be managed?)",B4)))</formula>
    </cfRule>
    <cfRule type="containsText" dxfId="272" priority="18" operator="containsText" text="Planned implementation  (What are the actions, timeframe, risks?)">
      <formula>NOT(ISERROR(SEARCH("Planned implementation  (What are the actions, timeframe, risks?)",B4)))</formula>
    </cfRule>
    <cfRule type="containsText" dxfId="271" priority="19" operator="containsText" text="Partially implemented (What is the status, actions, timeframe, risks?)">
      <formula>NOT(ISERROR(SEARCH("Partially implemented (What is the status, actions, timeframe, risks?)",B4)))</formula>
    </cfRule>
    <cfRule type="containsText" dxfId="270" priority="20" operator="containsText" text="Fully implemented (What evidence supports this?)">
      <formula>NOT(ISERROR(SEARCH("Fully implemented (What evidence supports this?)",B4)))</formula>
    </cfRule>
  </conditionalFormatting>
  <conditionalFormatting sqref="B5">
    <cfRule type="containsText" dxfId="269" priority="11" operator="containsText" text="Not relevant (What are the reasons for this?)">
      <formula>NOT(ISERROR(SEARCH("Not relevant (What are the reasons for this?)",B5)))</formula>
    </cfRule>
    <cfRule type="containsText" dxfId="268" priority="12" operator="containsText" text="Will not be implemented (What are the reasons for this, how will the risks be managed?)">
      <formula>NOT(ISERROR(SEARCH("Will not be implemented (What are the reasons for this, how will the risks be managed?)",B5)))</formula>
    </cfRule>
    <cfRule type="containsText" dxfId="267" priority="13" operator="containsText" text="Planned implementation  (What are the actions, timeframe, risks?)">
      <formula>NOT(ISERROR(SEARCH("Planned implementation  (What are the actions, timeframe, risks?)",B5)))</formula>
    </cfRule>
    <cfRule type="containsText" dxfId="266" priority="14" operator="containsText" text="Partially implemented (What is the status, actions, timeframe, risks?)">
      <formula>NOT(ISERROR(SEARCH("Partially implemented (What is the status, actions, timeframe, risks?)",B5)))</formula>
    </cfRule>
    <cfRule type="containsText" dxfId="265" priority="15" operator="containsText" text="Fully implemented (What evidence supports this?)">
      <formula>NOT(ISERROR(SEARCH("Fully implemented (What evidence supports this?)",B5)))</formula>
    </cfRule>
  </conditionalFormatting>
  <conditionalFormatting sqref="B6">
    <cfRule type="containsText" dxfId="264" priority="6" operator="containsText" text="Not relevant (What are the reasons for this?)">
      <formula>NOT(ISERROR(SEARCH("Not relevant (What are the reasons for this?)",B6)))</formula>
    </cfRule>
    <cfRule type="containsText" dxfId="263" priority="7" operator="containsText" text="Will not be implemented (What are the reasons for this, how will the risks be managed?)">
      <formula>NOT(ISERROR(SEARCH("Will not be implemented (What are the reasons for this, how will the risks be managed?)",B6)))</formula>
    </cfRule>
    <cfRule type="containsText" dxfId="262" priority="8" operator="containsText" text="Planned implementation  (What are the actions, timeframe, risks?)">
      <formula>NOT(ISERROR(SEARCH("Planned implementation  (What are the actions, timeframe, risks?)",B6)))</formula>
    </cfRule>
    <cfRule type="containsText" dxfId="261" priority="9" operator="containsText" text="Partially implemented (What is the status, actions, timeframe, risks?)">
      <formula>NOT(ISERROR(SEARCH("Partially implemented (What is the status, actions, timeframe, risks?)",B6)))</formula>
    </cfRule>
    <cfRule type="containsText" dxfId="260" priority="10" operator="containsText" text="Fully implemented (What evidence supports this?)">
      <formula>NOT(ISERROR(SEARCH("Fully implemented (What evidence supports this?)",B6)))</formula>
    </cfRule>
  </conditionalFormatting>
  <hyperlinks>
    <hyperlink ref="D4" r:id="rId1" xr:uid="{6ED9FACB-3450-42CA-AA2D-B942E5224B4E}"/>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CC5B274-B69F-426D-9645-66D9CECE9FB4}">
          <x14:formula1>
            <xm:f>'Do Not Use'!$A$1:$A$5</xm:f>
          </x14:formula1>
          <xm:sqref>B4:B7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F4DD-F144-4513-9BB2-C3D76CE20ACB}">
  <sheetPr>
    <tabColor theme="9" tint="-0.249977111117893"/>
  </sheetPr>
  <dimension ref="A1:D13"/>
  <sheetViews>
    <sheetView showGridLines="0" zoomScale="70" zoomScaleNormal="70" workbookViewId="0">
      <selection activeCell="D8" sqref="D8"/>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38.25" customHeight="1" x14ac:dyDescent="0.25">
      <c r="A3" s="702" t="s">
        <v>328</v>
      </c>
      <c r="B3" s="703"/>
      <c r="C3" s="704"/>
      <c r="D3" s="29"/>
    </row>
    <row r="4" spans="1:4" ht="60" x14ac:dyDescent="0.25">
      <c r="A4" s="30" t="s">
        <v>329</v>
      </c>
      <c r="B4" s="58"/>
      <c r="C4" s="58"/>
      <c r="D4" s="59" t="s">
        <v>330</v>
      </c>
    </row>
    <row r="5" spans="1:4" ht="90" x14ac:dyDescent="0.25">
      <c r="A5" s="30" t="s">
        <v>331</v>
      </c>
      <c r="B5" s="58"/>
      <c r="C5" s="45"/>
      <c r="D5" s="437" t="s">
        <v>332</v>
      </c>
    </row>
    <row r="6" spans="1:4" ht="90" x14ac:dyDescent="0.25">
      <c r="A6" s="30" t="s">
        <v>333</v>
      </c>
      <c r="B6" s="58"/>
      <c r="C6" s="12"/>
      <c r="D6" s="438" t="s">
        <v>334</v>
      </c>
    </row>
    <row r="7" spans="1:4" ht="60" x14ac:dyDescent="0.25">
      <c r="A7" s="30" t="s">
        <v>335</v>
      </c>
      <c r="B7" s="58"/>
      <c r="C7" s="12"/>
      <c r="D7" s="439" t="s">
        <v>336</v>
      </c>
    </row>
    <row r="8" spans="1:4" ht="90" x14ac:dyDescent="0.25">
      <c r="A8" s="30" t="s">
        <v>337</v>
      </c>
      <c r="B8" s="58"/>
      <c r="C8" s="12"/>
      <c r="D8" s="57" t="s">
        <v>338</v>
      </c>
    </row>
    <row r="9" spans="1:4" ht="60" x14ac:dyDescent="0.25">
      <c r="A9" s="30" t="s">
        <v>339</v>
      </c>
      <c r="B9" s="58"/>
      <c r="C9" s="12"/>
      <c r="D9" s="59" t="s">
        <v>340</v>
      </c>
    </row>
    <row r="10" spans="1:4" ht="45" x14ac:dyDescent="0.25">
      <c r="A10" s="30" t="s">
        <v>341</v>
      </c>
      <c r="B10" s="58"/>
      <c r="C10" s="12"/>
      <c r="D10" s="59" t="s">
        <v>340</v>
      </c>
    </row>
    <row r="11" spans="1:4" ht="60" x14ac:dyDescent="0.25">
      <c r="A11" s="30" t="s">
        <v>342</v>
      </c>
      <c r="B11" s="58"/>
      <c r="C11" s="12"/>
      <c r="D11" s="59" t="s">
        <v>340</v>
      </c>
    </row>
    <row r="12" spans="1:4" ht="15.75" x14ac:dyDescent="0.25">
      <c r="A12" s="699"/>
      <c r="B12" s="700"/>
      <c r="C12" s="701"/>
      <c r="D12" s="434"/>
    </row>
    <row r="13" spans="1:4" x14ac:dyDescent="0.25">
      <c r="A13" s="435"/>
      <c r="B13" s="436"/>
      <c r="C13" s="435"/>
      <c r="D13" s="435"/>
    </row>
  </sheetData>
  <mergeCells count="3">
    <mergeCell ref="A1:D1"/>
    <mergeCell ref="A3:C3"/>
    <mergeCell ref="A12:C12"/>
  </mergeCells>
  <conditionalFormatting sqref="B1:B2 B13 B4:B11">
    <cfRule type="containsText" dxfId="259" priority="1" operator="containsText" text="Not relevant (What are the reasons for this?)">
      <formula>NOT(ISERROR(SEARCH("Not relevant (What are the reasons for this?)",B1)))</formula>
    </cfRule>
    <cfRule type="containsText" dxfId="258" priority="2" operator="containsText" text="Will not be implemented (What are the reasons for this, how will the risks be managed?)">
      <formula>NOT(ISERROR(SEARCH("Will not be implemented (What are the reasons for this, how will the risks be managed?)",B1)))</formula>
    </cfRule>
    <cfRule type="containsText" dxfId="257" priority="3" operator="containsText" text="Planned implementation  (What are the actions, timeframe, risks?)">
      <formula>NOT(ISERROR(SEARCH("Planned implementation  (What are the actions, timeframe, risks?)",B1)))</formula>
    </cfRule>
    <cfRule type="containsText" dxfId="256" priority="4" operator="containsText" text="Partially implemented (What is the status, actions, timeframe, risks?)">
      <formula>NOT(ISERROR(SEARCH("Partially implemented (What is the status, actions, timeframe, risks?)",B1)))</formula>
    </cfRule>
    <cfRule type="containsText" dxfId="255" priority="5" operator="containsText" text="Fully implemented (What evidence supports this?)">
      <formula>NOT(ISERROR(SEARCH("Fully implemented (What evidence supports this?)",B1)))</formula>
    </cfRule>
  </conditionalFormatting>
  <hyperlinks>
    <hyperlink ref="D6" r:id="rId1" display="https://www.england.nhs.uk/wp-content/uploads/2020/08/Reducing_ambulance_handover_delays_-_key_lines_of_enquiry_v1.1.pdf" xr:uid="{1EE9D19E-93DF-4303-AB92-8AD74BAD96DE}"/>
    <hyperlink ref="D8" r:id="rId2" display="https://future.nhs.uk/ECISTnetwork/view?objectId=91494149" xr:uid="{FBC51945-8100-4DAA-9DF0-C6276F22BE74}"/>
    <hyperlink ref="D4" r:id="rId3" display="https://www.google.com/url?sa=i&amp;rct=j&amp;q=&amp;esrc=s&amp;source=web&amp;cd=&amp;cad=rja&amp;uact=8&amp;ved=0CAMQw7AJahcKEwjont735-T4AhUAAAAAHQAAAAAQAg&amp;url=https%3A%2F%2Fwww.england.nhs.uk%2Fwp-content%2Fuploads%2F2018%2F10%2Fambulance-response-programme-review.pdf&amp;psig=AOvVaw1ELr8zhPdiIgiUnrpE2ZVc&amp;ust=1657215654919267" xr:uid="{8C7835C0-116A-479B-9F8A-D77E4684A64E}"/>
    <hyperlink ref="D7" r:id="rId4" display="https://www.england.nhs.uk/wp-content/uploads/2019/07/C1172-aace-national-framework-for-hcp-ambulance-responses.pdf" xr:uid="{4625BA53-EFE9-43FC-9081-1EB7FFB71C68}"/>
    <hyperlink ref="D9" r:id="rId5" location=":~:text=In%20August%202021%2C%20NHS%20England,safely%20attend%20their%20treatment%20independently." display="https://www.england.nhs.uk/urgent-emergency-care/improving-ambulance-services/nepts-review/ - :~:text=In%20August%202021%2C%20NHS%20England,safely%20attend%20their%20treatment%20independently." xr:uid="{5F2BE143-7CC3-47BB-A0E2-A9F6ADB0460E}"/>
    <hyperlink ref="D10" r:id="rId6" location=":~:text=In%20August%202021%2C%20NHS%20England,safely%20attend%20their%20treatment%20independently." display="https://www.england.nhs.uk/urgent-emergency-care/improving-ambulance-services/nepts-review/ - :~:text=In%20August%202021%2C%20NHS%20England,safely%20attend%20their%20treatment%20independently." xr:uid="{BB45DA2F-DFA6-4FDC-AD77-2AF0BAC51144}"/>
    <hyperlink ref="D11" r:id="rId7" location=":~:text=In%20August%202021%2C%20NHS%20England,safely%20attend%20their%20treatment%20independently." display="https://www.england.nhs.uk/urgent-emergency-care/improving-ambulance-services/nepts-review/ - :~:text=In%20August%202021%2C%20NHS%20England,safely%20attend%20their%20treatment%20independently." xr:uid="{B68085AF-5B74-44C7-819D-C94CB43402B6}"/>
  </hyperlinks>
  <pageMargins left="0.7" right="0.7" top="0.75" bottom="0.75" header="0.3" footer="0.3"/>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968382DE-9A88-4A64-AB31-C9B42DA613F7}">
          <x14:formula1>
            <xm:f>'Do Not Use'!$A$1:$A$5</xm:f>
          </x14:formula1>
          <xm:sqref>B4:B11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7F1B-E193-4774-8575-43FEC2C4487E}">
  <sheetPr>
    <tabColor theme="9" tint="-0.249977111117893"/>
  </sheetPr>
  <dimension ref="A1:D7"/>
  <sheetViews>
    <sheetView showGridLines="0" zoomScale="70" zoomScaleNormal="70" workbookViewId="0">
      <selection activeCell="A3" sqref="A3:D3"/>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5" customHeight="1" x14ac:dyDescent="0.3">
      <c r="A3" s="705" t="s">
        <v>575</v>
      </c>
      <c r="B3" s="706"/>
      <c r="C3" s="706"/>
      <c r="D3" s="706"/>
    </row>
    <row r="4" spans="1:4" ht="90" x14ac:dyDescent="0.25">
      <c r="A4" s="46" t="s">
        <v>343</v>
      </c>
      <c r="B4" s="71"/>
      <c r="C4" s="71"/>
      <c r="D4" s="440" t="s">
        <v>344</v>
      </c>
    </row>
    <row r="5" spans="1:4" ht="75" x14ac:dyDescent="0.25">
      <c r="A5" s="50" t="s">
        <v>345</v>
      </c>
      <c r="B5" s="71"/>
      <c r="C5" s="71"/>
      <c r="D5" s="440" t="s">
        <v>344</v>
      </c>
    </row>
    <row r="6" spans="1:4" ht="45" x14ac:dyDescent="0.25">
      <c r="A6" s="46" t="s">
        <v>346</v>
      </c>
      <c r="B6" s="71"/>
      <c r="C6" s="43"/>
      <c r="D6" s="76" t="s">
        <v>344</v>
      </c>
    </row>
    <row r="7" spans="1:4" ht="15.75" x14ac:dyDescent="0.25">
      <c r="A7" s="699"/>
      <c r="B7" s="700"/>
      <c r="C7" s="701"/>
      <c r="D7" s="434"/>
    </row>
  </sheetData>
  <mergeCells count="3">
    <mergeCell ref="A1:D1"/>
    <mergeCell ref="A3:D3"/>
    <mergeCell ref="A7:C7"/>
  </mergeCells>
  <conditionalFormatting sqref="B1:B2">
    <cfRule type="containsText" dxfId="254" priority="6" operator="containsText" text="Not relevant (What are the reasons for this?)">
      <formula>NOT(ISERROR(SEARCH("Not relevant (What are the reasons for this?)",B1)))</formula>
    </cfRule>
    <cfRule type="containsText" dxfId="253" priority="7" operator="containsText" text="Will not be implemented (What are the reasons for this, how will the risks be managed?)">
      <formula>NOT(ISERROR(SEARCH("Will not be implemented (What are the reasons for this, how will the risks be managed?)",B1)))</formula>
    </cfRule>
    <cfRule type="containsText" dxfId="252" priority="8" operator="containsText" text="Planned implementation  (What are the actions, timeframe, risks?)">
      <formula>NOT(ISERROR(SEARCH("Planned implementation  (What are the actions, timeframe, risks?)",B1)))</formula>
    </cfRule>
    <cfRule type="containsText" dxfId="251" priority="9" operator="containsText" text="Partially implemented (What is the status, actions, timeframe, risks?)">
      <formula>NOT(ISERROR(SEARCH("Partially implemented (What is the status, actions, timeframe, risks?)",B1)))</formula>
    </cfRule>
    <cfRule type="containsText" dxfId="250" priority="10" operator="containsText" text="Fully implemented (What evidence supports this?)">
      <formula>NOT(ISERROR(SEARCH("Fully implemented (What evidence supports this?)",B1)))</formula>
    </cfRule>
  </conditionalFormatting>
  <conditionalFormatting sqref="B4:B6">
    <cfRule type="containsText" dxfId="249" priority="1" operator="containsText" text="Not relevant (What are the reasons for this?)">
      <formula>NOT(ISERROR(SEARCH("Not relevant (What are the reasons for this?)",B4)))</formula>
    </cfRule>
    <cfRule type="containsText" dxfId="248" priority="2" operator="containsText" text="Will not be implemented (What are the reasons for this, how will the risks be managed?)">
      <formula>NOT(ISERROR(SEARCH("Will not be implemented (What are the reasons for this, how will the risks be managed?)",B4)))</formula>
    </cfRule>
    <cfRule type="containsText" dxfId="247" priority="3" operator="containsText" text="Planned implementation  (What are the actions, timeframe, risks?)">
      <formula>NOT(ISERROR(SEARCH("Planned implementation  (What are the actions, timeframe, risks?)",B4)))</formula>
    </cfRule>
    <cfRule type="containsText" dxfId="246" priority="4" operator="containsText" text="Partially implemented (What is the status, actions, timeframe, risks?)">
      <formula>NOT(ISERROR(SEARCH("Partially implemented (What is the status, actions, timeframe, risks?)",B4)))</formula>
    </cfRule>
    <cfRule type="containsText" dxfId="245" priority="5" operator="containsText" text="Fully implemented (What evidence supports this?)">
      <formula>NOT(ISERROR(SEARCH("Fully implemented (What evidence supports this?)",B4)))</formula>
    </cfRule>
  </conditionalFormatting>
  <hyperlinks>
    <hyperlink ref="D4" r:id="rId1" xr:uid="{6336881D-B2DA-4454-9B09-E32D42F972A7}"/>
    <hyperlink ref="D5" r:id="rId2" xr:uid="{0CEC5CE2-6D88-4656-98BA-2D08D389C218}"/>
    <hyperlink ref="D6" r:id="rId3" xr:uid="{1C3D2652-914F-41AF-A58F-CF606FFD5D8C}"/>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D6CD7DB-6221-4837-8B02-4B8DAC1B279B}">
          <x14:formula1>
            <xm:f>'Do Not Use'!$A$1:$A$5</xm:f>
          </x14:formula1>
          <xm:sqref>B4:B6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787EC-3414-4FD1-8A36-128782424B55}">
  <sheetPr>
    <tabColor theme="9" tint="-0.249977111117893"/>
  </sheetPr>
  <dimension ref="A1:D13"/>
  <sheetViews>
    <sheetView showGridLines="0" zoomScale="70" zoomScaleNormal="70" workbookViewId="0">
      <selection activeCell="A4" sqref="A4"/>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101.25" customHeight="1" x14ac:dyDescent="0.25">
      <c r="A3" s="707" t="s">
        <v>578</v>
      </c>
      <c r="B3" s="708"/>
      <c r="C3" s="708"/>
      <c r="D3" s="441"/>
    </row>
    <row r="4" spans="1:4" ht="60" x14ac:dyDescent="0.25">
      <c r="A4" s="442" t="s">
        <v>347</v>
      </c>
      <c r="B4" s="72"/>
      <c r="C4" s="32"/>
      <c r="D4" s="14" t="s">
        <v>348</v>
      </c>
    </row>
    <row r="5" spans="1:4" ht="105" x14ac:dyDescent="0.25">
      <c r="A5" s="13" t="s">
        <v>579</v>
      </c>
      <c r="B5" s="72"/>
      <c r="C5" s="32"/>
      <c r="D5" s="33" t="s">
        <v>332</v>
      </c>
    </row>
    <row r="6" spans="1:4" ht="105" x14ac:dyDescent="0.25">
      <c r="A6" s="13" t="s">
        <v>349</v>
      </c>
      <c r="B6" s="72"/>
      <c r="C6" s="13"/>
      <c r="D6" s="14" t="s">
        <v>348</v>
      </c>
    </row>
    <row r="7" spans="1:4" ht="60" x14ac:dyDescent="0.25">
      <c r="A7" s="442" t="s">
        <v>350</v>
      </c>
      <c r="B7" s="72"/>
      <c r="C7" s="13"/>
      <c r="D7" s="14" t="s">
        <v>348</v>
      </c>
    </row>
    <row r="8" spans="1:4" ht="63.75" x14ac:dyDescent="0.25">
      <c r="A8" s="13" t="s">
        <v>351</v>
      </c>
      <c r="B8" s="72"/>
      <c r="C8" s="13"/>
      <c r="D8" s="14" t="s">
        <v>352</v>
      </c>
    </row>
    <row r="9" spans="1:4" ht="38.25" x14ac:dyDescent="0.25">
      <c r="A9" s="13" t="s">
        <v>353</v>
      </c>
      <c r="B9" s="72"/>
      <c r="C9" s="13"/>
      <c r="D9" s="34" t="s">
        <v>354</v>
      </c>
    </row>
    <row r="10" spans="1:4" ht="63.75" x14ac:dyDescent="0.25">
      <c r="A10" s="13" t="s">
        <v>355</v>
      </c>
      <c r="B10" s="72"/>
      <c r="C10" s="13"/>
      <c r="D10" s="34" t="s">
        <v>356</v>
      </c>
    </row>
    <row r="11" spans="1:4" ht="75" x14ac:dyDescent="0.25">
      <c r="A11" s="13" t="s">
        <v>357</v>
      </c>
      <c r="B11" s="72"/>
      <c r="C11" s="13"/>
      <c r="D11" s="14" t="s">
        <v>358</v>
      </c>
    </row>
    <row r="12" spans="1:4" ht="63.75" x14ac:dyDescent="0.25">
      <c r="A12" s="13" t="s">
        <v>359</v>
      </c>
      <c r="B12" s="72"/>
      <c r="C12" s="13"/>
      <c r="D12" s="14" t="s">
        <v>360</v>
      </c>
    </row>
    <row r="13" spans="1:4" ht="15.75" x14ac:dyDescent="0.25">
      <c r="A13" s="699"/>
      <c r="B13" s="700"/>
      <c r="C13" s="701"/>
      <c r="D13" s="434"/>
    </row>
  </sheetData>
  <mergeCells count="3">
    <mergeCell ref="A1:D1"/>
    <mergeCell ref="A3:C3"/>
    <mergeCell ref="A13:C13"/>
  </mergeCells>
  <conditionalFormatting sqref="B1:B2 B6:B12">
    <cfRule type="containsText" dxfId="244" priority="6" operator="containsText" text="Not relevant (What are the reasons for this?)">
      <formula>NOT(ISERROR(SEARCH("Not relevant (What are the reasons for this?)",B1)))</formula>
    </cfRule>
    <cfRule type="containsText" dxfId="243" priority="7" operator="containsText" text="Will not be implemented (What are the reasons for this, how will the risks be managed?)">
      <formula>NOT(ISERROR(SEARCH("Will not be implemented (What are the reasons for this, how will the risks be managed?)",B1)))</formula>
    </cfRule>
    <cfRule type="containsText" dxfId="242" priority="8" operator="containsText" text="Planned implementation  (What are the actions, timeframe, risks?)">
      <formula>NOT(ISERROR(SEARCH("Planned implementation  (What are the actions, timeframe, risks?)",B1)))</formula>
    </cfRule>
    <cfRule type="containsText" dxfId="241" priority="9" operator="containsText" text="Partially implemented (What is the status, actions, timeframe, risks?)">
      <formula>NOT(ISERROR(SEARCH("Partially implemented (What is the status, actions, timeframe, risks?)",B1)))</formula>
    </cfRule>
    <cfRule type="containsText" dxfId="240" priority="10" operator="containsText" text="Fully implemented (What evidence supports this?)">
      <formula>NOT(ISERROR(SEARCH("Fully implemented (What evidence supports this?)",B1)))</formula>
    </cfRule>
  </conditionalFormatting>
  <conditionalFormatting sqref="B4:B5">
    <cfRule type="containsText" dxfId="239" priority="1" operator="containsText" text="Not relevant (What are the reasons for this?)">
      <formula>NOT(ISERROR(SEARCH("Not relevant (What are the reasons for this?)",B4)))</formula>
    </cfRule>
    <cfRule type="containsText" dxfId="238" priority="2" operator="containsText" text="Will not be implemented (What are the reasons for this, how will the risks be managed?)">
      <formula>NOT(ISERROR(SEARCH("Will not be implemented (What are the reasons for this, how will the risks be managed?)",B4)))</formula>
    </cfRule>
    <cfRule type="containsText" dxfId="237" priority="3" operator="containsText" text="Planned implementation  (What are the actions, timeframe, risks?)">
      <formula>NOT(ISERROR(SEARCH("Planned implementation  (What are the actions, timeframe, risks?)",B4)))</formula>
    </cfRule>
    <cfRule type="containsText" dxfId="236" priority="4" operator="containsText" text="Partially implemented (What is the status, actions, timeframe, risks?)">
      <formula>NOT(ISERROR(SEARCH("Partially implemented (What is the status, actions, timeframe, risks?)",B4)))</formula>
    </cfRule>
    <cfRule type="containsText" dxfId="235" priority="5" operator="containsText" text="Fully implemented (What evidence supports this?)">
      <formula>NOT(ISERROR(SEARCH("Fully implemented (What evidence supports this?)",B4)))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19E9D60-16E5-4416-A8FB-60AEAFD940DF}">
          <x14:formula1>
            <xm:f>'Do Not Use'!$A$1:$A$5</xm:f>
          </x14:formula1>
          <xm:sqref>B4:B12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AABD-ABEB-4EA0-B812-F8D7AC4430F3}">
  <sheetPr>
    <tabColor theme="9" tint="-0.249977111117893"/>
  </sheetPr>
  <dimension ref="A1:D20"/>
  <sheetViews>
    <sheetView showGridLines="0" topLeftCell="A5" zoomScale="70" zoomScaleNormal="70" workbookViewId="0">
      <selection activeCell="A11" sqref="A11"/>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1.25" customHeight="1" x14ac:dyDescent="0.35">
      <c r="A3" s="705" t="s">
        <v>305</v>
      </c>
      <c r="B3" s="693"/>
      <c r="C3" s="693"/>
      <c r="D3" s="23"/>
    </row>
    <row r="4" spans="1:4" ht="76.5" x14ac:dyDescent="0.25">
      <c r="A4" s="15" t="s">
        <v>361</v>
      </c>
      <c r="B4" s="38"/>
      <c r="C4" s="15"/>
      <c r="D4" s="35" t="s">
        <v>580</v>
      </c>
    </row>
    <row r="5" spans="1:4" ht="180" x14ac:dyDescent="0.25">
      <c r="A5" s="15" t="s">
        <v>362</v>
      </c>
      <c r="B5" s="38"/>
      <c r="C5" s="15"/>
      <c r="D5" s="37" t="s">
        <v>363</v>
      </c>
    </row>
    <row r="6" spans="1:4" ht="165" x14ac:dyDescent="0.25">
      <c r="A6" s="15" t="s">
        <v>364</v>
      </c>
      <c r="B6" s="38"/>
      <c r="C6" s="15"/>
      <c r="D6" s="36" t="s">
        <v>365</v>
      </c>
    </row>
    <row r="7" spans="1:4" ht="60" x14ac:dyDescent="0.25">
      <c r="A7" s="47" t="s">
        <v>366</v>
      </c>
      <c r="B7" s="48"/>
      <c r="C7" s="49"/>
      <c r="D7" s="39" t="s">
        <v>367</v>
      </c>
    </row>
    <row r="8" spans="1:4" ht="60" x14ac:dyDescent="0.25">
      <c r="A8" s="47" t="s">
        <v>368</v>
      </c>
      <c r="B8" s="48"/>
      <c r="C8" s="47"/>
      <c r="D8" s="39" t="s">
        <v>367</v>
      </c>
    </row>
    <row r="9" spans="1:4" ht="60" x14ac:dyDescent="0.25">
      <c r="A9" s="47" t="s">
        <v>369</v>
      </c>
      <c r="B9" s="48"/>
      <c r="C9" s="48"/>
      <c r="D9" s="39" t="s">
        <v>367</v>
      </c>
    </row>
    <row r="10" spans="1:4" ht="90" x14ac:dyDescent="0.25">
      <c r="A10" s="47" t="s">
        <v>581</v>
      </c>
      <c r="B10" s="48"/>
      <c r="C10" s="48"/>
      <c r="D10" s="39" t="s">
        <v>370</v>
      </c>
    </row>
    <row r="11" spans="1:4" ht="135" x14ac:dyDescent="0.25">
      <c r="A11" s="47" t="s">
        <v>371</v>
      </c>
      <c r="B11" s="48"/>
      <c r="C11" s="48"/>
      <c r="D11" s="39" t="s">
        <v>372</v>
      </c>
    </row>
    <row r="12" spans="1:4" ht="75" x14ac:dyDescent="0.25">
      <c r="A12" s="47" t="s">
        <v>373</v>
      </c>
      <c r="B12" s="48"/>
      <c r="C12" s="48"/>
      <c r="D12" s="40" t="s">
        <v>374</v>
      </c>
    </row>
    <row r="13" spans="1:4" ht="120" x14ac:dyDescent="0.25">
      <c r="A13" s="47" t="s">
        <v>375</v>
      </c>
      <c r="B13" s="48"/>
      <c r="C13" s="48"/>
      <c r="D13" s="40" t="s">
        <v>374</v>
      </c>
    </row>
    <row r="14" spans="1:4" ht="255" x14ac:dyDescent="0.25">
      <c r="A14" s="15" t="s">
        <v>376</v>
      </c>
      <c r="B14" s="38"/>
      <c r="C14" s="37"/>
      <c r="D14" s="77" t="s">
        <v>377</v>
      </c>
    </row>
    <row r="15" spans="1:4" ht="90" x14ac:dyDescent="0.25">
      <c r="A15" s="47" t="s">
        <v>378</v>
      </c>
      <c r="B15" s="48"/>
      <c r="C15" s="48"/>
      <c r="D15" s="39" t="s">
        <v>367</v>
      </c>
    </row>
    <row r="16" spans="1:4" ht="60" x14ac:dyDescent="0.25">
      <c r="A16" s="47" t="s">
        <v>379</v>
      </c>
      <c r="B16" s="48"/>
      <c r="C16" s="48"/>
      <c r="D16" s="39" t="s">
        <v>374</v>
      </c>
    </row>
    <row r="17" spans="1:4" ht="90" x14ac:dyDescent="0.25">
      <c r="A17" s="47" t="s">
        <v>380</v>
      </c>
      <c r="B17" s="48"/>
      <c r="C17" s="47"/>
      <c r="D17" s="39" t="s">
        <v>372</v>
      </c>
    </row>
    <row r="18" spans="1:4" ht="60" x14ac:dyDescent="0.25">
      <c r="A18" s="47" t="s">
        <v>381</v>
      </c>
      <c r="B18" s="48"/>
      <c r="C18" s="48"/>
      <c r="D18" s="40" t="s">
        <v>374</v>
      </c>
    </row>
    <row r="19" spans="1:4" ht="60" x14ac:dyDescent="0.25">
      <c r="A19" s="15" t="s">
        <v>382</v>
      </c>
      <c r="B19" s="38"/>
      <c r="C19" s="15"/>
      <c r="D19" s="37" t="s">
        <v>383</v>
      </c>
    </row>
    <row r="20" spans="1:4" ht="15.75" x14ac:dyDescent="0.25">
      <c r="A20" s="699"/>
      <c r="B20" s="700"/>
      <c r="C20" s="701"/>
      <c r="D20" s="434"/>
    </row>
  </sheetData>
  <mergeCells count="3">
    <mergeCell ref="A1:D1"/>
    <mergeCell ref="A3:C3"/>
    <mergeCell ref="A20:C20"/>
  </mergeCells>
  <conditionalFormatting sqref="B1:B2 B4:B5 B14 B17">
    <cfRule type="containsText" dxfId="234" priority="61" operator="containsText" text="Not relevant (What are the reasons for this?)">
      <formula>NOT(ISERROR(SEARCH("Not relevant (What are the reasons for this?)",B1)))</formula>
    </cfRule>
    <cfRule type="containsText" dxfId="233" priority="62" operator="containsText" text="Will not be implemented (What are the reasons for this, how will the risks be managed?)">
      <formula>NOT(ISERROR(SEARCH("Will not be implemented (What are the reasons for this, how will the risks be managed?)",B1)))</formula>
    </cfRule>
    <cfRule type="containsText" dxfId="232" priority="63" operator="containsText" text="Planned implementation  (What are the actions, timeframe, risks?)">
      <formula>NOT(ISERROR(SEARCH("Planned implementation  (What are the actions, timeframe, risks?)",B1)))</formula>
    </cfRule>
    <cfRule type="containsText" dxfId="231" priority="64" operator="containsText" text="Partially implemented (What is the status, actions, timeframe, risks?)">
      <formula>NOT(ISERROR(SEARCH("Partially implemented (What is the status, actions, timeframe, risks?)",B1)))</formula>
    </cfRule>
    <cfRule type="containsText" dxfId="230" priority="65" operator="containsText" text="Fully implemented (What evidence supports this?)">
      <formula>NOT(ISERROR(SEARCH("Fully implemented (What evidence supports this?)",B1)))</formula>
    </cfRule>
  </conditionalFormatting>
  <conditionalFormatting sqref="B6">
    <cfRule type="containsText" dxfId="229" priority="56" operator="containsText" text="Not relevant (What are the reasons for this?)">
      <formula>NOT(ISERROR(SEARCH("Not relevant (What are the reasons for this?)",B6)))</formula>
    </cfRule>
    <cfRule type="containsText" dxfId="228" priority="57" operator="containsText" text="Will not be implemented (What are the reasons for this, how will the risks be managed?)">
      <formula>NOT(ISERROR(SEARCH("Will not be implemented (What are the reasons for this, how will the risks be managed?)",B6)))</formula>
    </cfRule>
    <cfRule type="containsText" dxfId="227" priority="58" operator="containsText" text="Planned implementation  (What are the actions, timeframe, risks?)">
      <formula>NOT(ISERROR(SEARCH("Planned implementation  (What are the actions, timeframe, risks?)",B6)))</formula>
    </cfRule>
    <cfRule type="containsText" dxfId="226" priority="59" operator="containsText" text="Partially implemented (What is the status, actions, timeframe, risks?)">
      <formula>NOT(ISERROR(SEARCH("Partially implemented (What is the status, actions, timeframe, risks?)",B6)))</formula>
    </cfRule>
    <cfRule type="containsText" dxfId="225" priority="60" operator="containsText" text="Fully implemented (What evidence supports this?)">
      <formula>NOT(ISERROR(SEARCH("Fully implemented (What evidence supports this?)",B6)))</formula>
    </cfRule>
  </conditionalFormatting>
  <conditionalFormatting sqref="B9">
    <cfRule type="containsText" dxfId="224" priority="51" operator="containsText" text="Not relevant (What are the reasons for this?)">
      <formula>NOT(ISERROR(SEARCH("Not relevant (What are the reasons for this?)",B9)))</formula>
    </cfRule>
    <cfRule type="containsText" dxfId="223" priority="52" operator="containsText" text="Will not be implemented (What are the reasons for this, how will the risks be managed?)">
      <formula>NOT(ISERROR(SEARCH("Will not be implemented (What are the reasons for this, how will the risks be managed?)",B9)))</formula>
    </cfRule>
    <cfRule type="containsText" dxfId="222" priority="53" operator="containsText" text="Planned implementation  (What are the actions, timeframe, risks?)">
      <formula>NOT(ISERROR(SEARCH("Planned implementation  (What are the actions, timeframe, risks?)",B9)))</formula>
    </cfRule>
    <cfRule type="containsText" dxfId="221" priority="54" operator="containsText" text="Partially implemented (What is the status, actions, timeframe, risks?)">
      <formula>NOT(ISERROR(SEARCH("Partially implemented (What is the status, actions, timeframe, risks?)",B9)))</formula>
    </cfRule>
    <cfRule type="containsText" dxfId="220" priority="55" operator="containsText" text="Fully implemented (What evidence supports this?)">
      <formula>NOT(ISERROR(SEARCH("Fully implemented (What evidence supports this?)",B9)))</formula>
    </cfRule>
  </conditionalFormatting>
  <conditionalFormatting sqref="B7">
    <cfRule type="containsText" dxfId="219" priority="46" operator="containsText" text="Not relevant (What are the reasons for this?)">
      <formula>NOT(ISERROR(SEARCH("Not relevant (What are the reasons for this?)",B7)))</formula>
    </cfRule>
    <cfRule type="containsText" dxfId="218" priority="47" operator="containsText" text="Will not be implemented (What are the reasons for this, how will the risks be managed?)">
      <formula>NOT(ISERROR(SEARCH("Will not be implemented (What are the reasons for this, how will the risks be managed?)",B7)))</formula>
    </cfRule>
    <cfRule type="containsText" dxfId="217" priority="48" operator="containsText" text="Planned implementation  (What are the actions, timeframe, risks?)">
      <formula>NOT(ISERROR(SEARCH("Planned implementation  (What are the actions, timeframe, risks?)",B7)))</formula>
    </cfRule>
    <cfRule type="containsText" dxfId="216" priority="49" operator="containsText" text="Partially implemented (What is the status, actions, timeframe, risks?)">
      <formula>NOT(ISERROR(SEARCH("Partially implemented (What is the status, actions, timeframe, risks?)",B7)))</formula>
    </cfRule>
    <cfRule type="containsText" dxfId="215" priority="50" operator="containsText" text="Fully implemented (What evidence supports this?)">
      <formula>NOT(ISERROR(SEARCH("Fully implemented (What evidence supports this?)",B7)))</formula>
    </cfRule>
  </conditionalFormatting>
  <conditionalFormatting sqref="B8">
    <cfRule type="containsText" dxfId="214" priority="41" operator="containsText" text="Not relevant (What are the reasons for this?)">
      <formula>NOT(ISERROR(SEARCH("Not relevant (What are the reasons for this?)",B8)))</formula>
    </cfRule>
    <cfRule type="containsText" dxfId="213" priority="42" operator="containsText" text="Will not be implemented (What are the reasons for this, how will the risks be managed?)">
      <formula>NOT(ISERROR(SEARCH("Will not be implemented (What are the reasons for this, how will the risks be managed?)",B8)))</formula>
    </cfRule>
    <cfRule type="containsText" dxfId="212" priority="43" operator="containsText" text="Planned implementation  (What are the actions, timeframe, risks?)">
      <formula>NOT(ISERROR(SEARCH("Planned implementation  (What are the actions, timeframe, risks?)",B8)))</formula>
    </cfRule>
    <cfRule type="containsText" dxfId="211" priority="44" operator="containsText" text="Partially implemented (What is the status, actions, timeframe, risks?)">
      <formula>NOT(ISERROR(SEARCH("Partially implemented (What is the status, actions, timeframe, risks?)",B8)))</formula>
    </cfRule>
    <cfRule type="containsText" dxfId="210" priority="45" operator="containsText" text="Fully implemented (What evidence supports this?)">
      <formula>NOT(ISERROR(SEARCH("Fully implemented (What evidence supports this?)",B8)))</formula>
    </cfRule>
  </conditionalFormatting>
  <conditionalFormatting sqref="B10">
    <cfRule type="containsText" dxfId="209" priority="36" operator="containsText" text="Not relevant (What are the reasons for this?)">
      <formula>NOT(ISERROR(SEARCH("Not relevant (What are the reasons for this?)",B10)))</formula>
    </cfRule>
    <cfRule type="containsText" dxfId="208" priority="37" operator="containsText" text="Will not be implemented (What are the reasons for this, how will the risks be managed?)">
      <formula>NOT(ISERROR(SEARCH("Will not be implemented (What are the reasons for this, how will the risks be managed?)",B10)))</formula>
    </cfRule>
    <cfRule type="containsText" dxfId="207" priority="38" operator="containsText" text="Planned implementation  (What are the actions, timeframe, risks?)">
      <formula>NOT(ISERROR(SEARCH("Planned implementation  (What are the actions, timeframe, risks?)",B10)))</formula>
    </cfRule>
    <cfRule type="containsText" dxfId="206" priority="39" operator="containsText" text="Partially implemented (What is the status, actions, timeframe, risks?)">
      <formula>NOT(ISERROR(SEARCH("Partially implemented (What is the status, actions, timeframe, risks?)",B10)))</formula>
    </cfRule>
    <cfRule type="containsText" dxfId="205" priority="40" operator="containsText" text="Fully implemented (What evidence supports this?)">
      <formula>NOT(ISERROR(SEARCH("Fully implemented (What evidence supports this?)",B10)))</formula>
    </cfRule>
  </conditionalFormatting>
  <conditionalFormatting sqref="B11">
    <cfRule type="containsText" dxfId="204" priority="31" operator="containsText" text="Not relevant (What are the reasons for this?)">
      <formula>NOT(ISERROR(SEARCH("Not relevant (What are the reasons for this?)",B11)))</formula>
    </cfRule>
    <cfRule type="containsText" dxfId="203" priority="32" operator="containsText" text="Will not be implemented (What are the reasons for this, how will the risks be managed?)">
      <formula>NOT(ISERROR(SEARCH("Will not be implemented (What are the reasons for this, how will the risks be managed?)",B11)))</formula>
    </cfRule>
    <cfRule type="containsText" dxfId="202" priority="33" operator="containsText" text="Planned implementation  (What are the actions, timeframe, risks?)">
      <formula>NOT(ISERROR(SEARCH("Planned implementation  (What are the actions, timeframe, risks?)",B11)))</formula>
    </cfRule>
    <cfRule type="containsText" dxfId="201" priority="34" operator="containsText" text="Partially implemented (What is the status, actions, timeframe, risks?)">
      <formula>NOT(ISERROR(SEARCH("Partially implemented (What is the status, actions, timeframe, risks?)",B11)))</formula>
    </cfRule>
    <cfRule type="containsText" dxfId="200" priority="35" operator="containsText" text="Fully implemented (What evidence supports this?)">
      <formula>NOT(ISERROR(SEARCH("Fully implemented (What evidence supports this?)",B11)))</formula>
    </cfRule>
  </conditionalFormatting>
  <conditionalFormatting sqref="B15">
    <cfRule type="containsText" dxfId="199" priority="26" operator="containsText" text="Not relevant (What are the reasons for this?)">
      <formula>NOT(ISERROR(SEARCH("Not relevant (What are the reasons for this?)",B15)))</formula>
    </cfRule>
    <cfRule type="containsText" dxfId="198" priority="27" operator="containsText" text="Will not be implemented (What are the reasons for this, how will the risks be managed?)">
      <formula>NOT(ISERROR(SEARCH("Will not be implemented (What are the reasons for this, how will the risks be managed?)",B15)))</formula>
    </cfRule>
    <cfRule type="containsText" dxfId="197" priority="28" operator="containsText" text="Planned implementation  (What are the actions, timeframe, risks?)">
      <formula>NOT(ISERROR(SEARCH("Planned implementation  (What are the actions, timeframe, risks?)",B15)))</formula>
    </cfRule>
    <cfRule type="containsText" dxfId="196" priority="29" operator="containsText" text="Partially implemented (What is the status, actions, timeframe, risks?)">
      <formula>NOT(ISERROR(SEARCH("Partially implemented (What is the status, actions, timeframe, risks?)",B15)))</formula>
    </cfRule>
    <cfRule type="containsText" dxfId="195" priority="30" operator="containsText" text="Fully implemented (What evidence supports this?)">
      <formula>NOT(ISERROR(SEARCH("Fully implemented (What evidence supports this?)",B15)))</formula>
    </cfRule>
  </conditionalFormatting>
  <conditionalFormatting sqref="B19">
    <cfRule type="containsText" dxfId="194" priority="21" operator="containsText" text="Not relevant (What are the reasons for this?)">
      <formula>NOT(ISERROR(SEARCH("Not relevant (What are the reasons for this?)",B19)))</formula>
    </cfRule>
    <cfRule type="containsText" dxfId="193" priority="22" operator="containsText" text="Will not be implemented (What are the reasons for this, how will the risks be managed?)">
      <formula>NOT(ISERROR(SEARCH("Will not be implemented (What are the reasons for this, how will the risks be managed?)",B19)))</formula>
    </cfRule>
    <cfRule type="containsText" dxfId="192" priority="23" operator="containsText" text="Planned implementation  (What are the actions, timeframe, risks?)">
      <formula>NOT(ISERROR(SEARCH("Planned implementation  (What are the actions, timeframe, risks?)",B19)))</formula>
    </cfRule>
    <cfRule type="containsText" dxfId="191" priority="24" operator="containsText" text="Partially implemented (What is the status, actions, timeframe, risks?)">
      <formula>NOT(ISERROR(SEARCH("Partially implemented (What is the status, actions, timeframe, risks?)",B19)))</formula>
    </cfRule>
    <cfRule type="containsText" dxfId="190" priority="25" operator="containsText" text="Fully implemented (What evidence supports this?)">
      <formula>NOT(ISERROR(SEARCH("Fully implemented (What evidence supports this?)",B19)))</formula>
    </cfRule>
  </conditionalFormatting>
  <conditionalFormatting sqref="B16">
    <cfRule type="containsText" dxfId="189" priority="16" operator="containsText" text="Not relevant (What are the reasons for this?)">
      <formula>NOT(ISERROR(SEARCH("Not relevant (What are the reasons for this?)",B16)))</formula>
    </cfRule>
    <cfRule type="containsText" dxfId="188" priority="17" operator="containsText" text="Will not be implemented (What are the reasons for this, how will the risks be managed?)">
      <formula>NOT(ISERROR(SEARCH("Will not be implemented (What are the reasons for this, how will the risks be managed?)",B16)))</formula>
    </cfRule>
    <cfRule type="containsText" dxfId="187" priority="18" operator="containsText" text="Planned implementation  (What are the actions, timeframe, risks?)">
      <formula>NOT(ISERROR(SEARCH("Planned implementation  (What are the actions, timeframe, risks?)",B16)))</formula>
    </cfRule>
    <cfRule type="containsText" dxfId="186" priority="19" operator="containsText" text="Partially implemented (What is the status, actions, timeframe, risks?)">
      <formula>NOT(ISERROR(SEARCH("Partially implemented (What is the status, actions, timeframe, risks?)",B16)))</formula>
    </cfRule>
    <cfRule type="containsText" dxfId="185" priority="20" operator="containsText" text="Fully implemented (What evidence supports this?)">
      <formula>NOT(ISERROR(SEARCH("Fully implemented (What evidence supports this?)",B16)))</formula>
    </cfRule>
  </conditionalFormatting>
  <conditionalFormatting sqref="B13">
    <cfRule type="containsText" dxfId="184" priority="11" operator="containsText" text="Not relevant (What are the reasons for this?)">
      <formula>NOT(ISERROR(SEARCH("Not relevant (What are the reasons for this?)",B13)))</formula>
    </cfRule>
    <cfRule type="containsText" dxfId="183" priority="12" operator="containsText" text="Will not be implemented (What are the reasons for this, how will the risks be managed?)">
      <formula>NOT(ISERROR(SEARCH("Will not be implemented (What are the reasons for this, how will the risks be managed?)",B13)))</formula>
    </cfRule>
    <cfRule type="containsText" dxfId="182" priority="13" operator="containsText" text="Planned implementation  (What are the actions, timeframe, risks?)">
      <formula>NOT(ISERROR(SEARCH("Planned implementation  (What are the actions, timeframe, risks?)",B13)))</formula>
    </cfRule>
    <cfRule type="containsText" dxfId="181" priority="14" operator="containsText" text="Partially implemented (What is the status, actions, timeframe, risks?)">
      <formula>NOT(ISERROR(SEARCH("Partially implemented (What is the status, actions, timeframe, risks?)",B13)))</formula>
    </cfRule>
    <cfRule type="containsText" dxfId="180" priority="15" operator="containsText" text="Fully implemented (What evidence supports this?)">
      <formula>NOT(ISERROR(SEARCH("Fully implemented (What evidence supports this?)",B13)))</formula>
    </cfRule>
  </conditionalFormatting>
  <conditionalFormatting sqref="B18">
    <cfRule type="containsText" dxfId="179" priority="1" operator="containsText" text="Not relevant (What are the reasons for this?)">
      <formula>NOT(ISERROR(SEARCH("Not relevant (What are the reasons for this?)",B18)))</formula>
    </cfRule>
    <cfRule type="containsText" dxfId="178" priority="2" operator="containsText" text="Will not be implemented (What are the reasons for this, how will the risks be managed?)">
      <formula>NOT(ISERROR(SEARCH("Will not be implemented (What are the reasons for this, how will the risks be managed?)",B18)))</formula>
    </cfRule>
    <cfRule type="containsText" dxfId="177" priority="3" operator="containsText" text="Planned implementation  (What are the actions, timeframe, risks?)">
      <formula>NOT(ISERROR(SEARCH("Planned implementation  (What are the actions, timeframe, risks?)",B18)))</formula>
    </cfRule>
    <cfRule type="containsText" dxfId="176" priority="4" operator="containsText" text="Partially implemented (What is the status, actions, timeframe, risks?)">
      <formula>NOT(ISERROR(SEARCH("Partially implemented (What is the status, actions, timeframe, risks?)",B18)))</formula>
    </cfRule>
    <cfRule type="containsText" dxfId="175" priority="5" operator="containsText" text="Fully implemented (What evidence supports this?)">
      <formula>NOT(ISERROR(SEARCH("Fully implemented (What evidence supports this?)",B18)))</formula>
    </cfRule>
  </conditionalFormatting>
  <conditionalFormatting sqref="B12">
    <cfRule type="containsText" dxfId="174" priority="6" operator="containsText" text="Not relevant (What are the reasons for this?)">
      <formula>NOT(ISERROR(SEARCH("Not relevant (What are the reasons for this?)",B12)))</formula>
    </cfRule>
    <cfRule type="containsText" dxfId="173" priority="7" operator="containsText" text="Will not be implemented (What are the reasons for this, how will the risks be managed?)">
      <formula>NOT(ISERROR(SEARCH("Will not be implemented (What are the reasons for this, how will the risks be managed?)",B12)))</formula>
    </cfRule>
    <cfRule type="containsText" dxfId="172" priority="8" operator="containsText" text="Planned implementation  (What are the actions, timeframe, risks?)">
      <formula>NOT(ISERROR(SEARCH("Planned implementation  (What are the actions, timeframe, risks?)",B12)))</formula>
    </cfRule>
    <cfRule type="containsText" dxfId="171" priority="9" operator="containsText" text="Partially implemented (What is the status, actions, timeframe, risks?)">
      <formula>NOT(ISERROR(SEARCH("Partially implemented (What is the status, actions, timeframe, risks?)",B12)))</formula>
    </cfRule>
    <cfRule type="containsText" dxfId="170" priority="10" operator="containsText" text="Fully implemented (What evidence supports this?)">
      <formula>NOT(ISERROR(SEARCH("Fully implemented (What evidence supports this?)",B12)))</formula>
    </cfRule>
  </conditionalFormatting>
  <hyperlinks>
    <hyperlink ref="D5" r:id="rId1" display="https://future.nhs.uk/connect.ti/ECISTnetwork/view?objectID=36093264" xr:uid="{51B2493A-2DA1-4DD9-8551-981FE1865900}"/>
    <hyperlink ref="D6" r:id="rId2" display="https://future.nhs.uk/connect.ti/ECISTnetwork/view?objectID=36093264" xr:uid="{5FEF8F6A-5535-46DD-9E9C-5094A7EC8427}"/>
    <hyperlink ref="D19" r:id="rId3" xr:uid="{42A6E163-91A6-42E2-BC15-EEE0B15F0543}"/>
  </hyperlinks>
  <pageMargins left="0.7" right="0.7" top="0.75" bottom="0.75" header="0.3" footer="0.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EA2A768-9176-496A-899D-71EF83976C35}">
          <x14:formula1>
            <xm:f>'Do Not Use'!$A$1:$A$5</xm:f>
          </x14:formula1>
          <xm:sqref>B4:B19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C1A37-FD31-4A68-BC16-17C0A38677D2}">
  <sheetPr>
    <tabColor theme="9" tint="-0.249977111117893"/>
  </sheetPr>
  <dimension ref="A1:D17"/>
  <sheetViews>
    <sheetView showGridLines="0" topLeftCell="A6" zoomScale="70" zoomScaleNormal="70" workbookViewId="0">
      <selection activeCell="A15" sqref="A15"/>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5.75" customHeight="1" x14ac:dyDescent="0.25">
      <c r="A3" s="696" t="s">
        <v>307</v>
      </c>
      <c r="B3" s="709"/>
      <c r="C3" s="709"/>
      <c r="D3" s="28"/>
    </row>
    <row r="4" spans="1:4" ht="135" x14ac:dyDescent="0.25">
      <c r="A4" s="443" t="s">
        <v>384</v>
      </c>
      <c r="B4" s="46"/>
      <c r="C4" s="51"/>
      <c r="D4" s="42" t="s">
        <v>374</v>
      </c>
    </row>
    <row r="5" spans="1:4" ht="240" x14ac:dyDescent="0.25">
      <c r="A5" s="443" t="s">
        <v>385</v>
      </c>
      <c r="B5" s="71"/>
      <c r="C5" s="41"/>
      <c r="D5" s="42" t="s">
        <v>582</v>
      </c>
    </row>
    <row r="6" spans="1:4" ht="90" x14ac:dyDescent="0.25">
      <c r="A6" s="52" t="s">
        <v>386</v>
      </c>
      <c r="B6" s="71"/>
      <c r="C6" s="41"/>
      <c r="D6" s="42" t="s">
        <v>374</v>
      </c>
    </row>
    <row r="7" spans="1:4" ht="90.75" x14ac:dyDescent="0.25">
      <c r="A7" s="52" t="s">
        <v>387</v>
      </c>
      <c r="B7" s="71"/>
      <c r="C7" s="41"/>
      <c r="D7" s="42" t="s">
        <v>374</v>
      </c>
    </row>
    <row r="8" spans="1:4" ht="60" x14ac:dyDescent="0.25">
      <c r="A8" s="52" t="s">
        <v>388</v>
      </c>
      <c r="B8" s="71"/>
      <c r="C8" s="41"/>
      <c r="D8" s="42" t="s">
        <v>389</v>
      </c>
    </row>
    <row r="9" spans="1:4" ht="60.75" x14ac:dyDescent="0.25">
      <c r="A9" s="52" t="s">
        <v>390</v>
      </c>
      <c r="B9" s="71"/>
      <c r="C9" s="41"/>
      <c r="D9" s="42" t="s">
        <v>374</v>
      </c>
    </row>
    <row r="10" spans="1:4" ht="60" x14ac:dyDescent="0.25">
      <c r="A10" s="52" t="s">
        <v>391</v>
      </c>
      <c r="B10" s="71"/>
      <c r="C10" s="41"/>
      <c r="D10" s="42" t="s">
        <v>374</v>
      </c>
    </row>
    <row r="11" spans="1:4" ht="60.75" x14ac:dyDescent="0.25">
      <c r="A11" s="52" t="s">
        <v>392</v>
      </c>
      <c r="B11" s="71"/>
      <c r="C11" s="41"/>
      <c r="D11" s="42" t="s">
        <v>374</v>
      </c>
    </row>
    <row r="12" spans="1:4" ht="60.75" x14ac:dyDescent="0.25">
      <c r="A12" s="52" t="s">
        <v>393</v>
      </c>
      <c r="B12" s="71"/>
      <c r="C12" s="41"/>
      <c r="D12" s="42" t="s">
        <v>374</v>
      </c>
    </row>
    <row r="13" spans="1:4" ht="75" x14ac:dyDescent="0.25">
      <c r="A13" s="52" t="s">
        <v>394</v>
      </c>
      <c r="B13" s="71"/>
      <c r="C13" s="41"/>
      <c r="D13" s="42" t="s">
        <v>374</v>
      </c>
    </row>
    <row r="14" spans="1:4" ht="45" x14ac:dyDescent="0.25">
      <c r="A14" s="52" t="s">
        <v>395</v>
      </c>
      <c r="B14" s="71"/>
      <c r="C14" s="41"/>
      <c r="D14" s="42" t="s">
        <v>374</v>
      </c>
    </row>
    <row r="15" spans="1:4" ht="90" x14ac:dyDescent="0.25">
      <c r="A15" s="52" t="s">
        <v>396</v>
      </c>
      <c r="B15" s="71"/>
      <c r="C15" s="41"/>
      <c r="D15" s="42" t="s">
        <v>583</v>
      </c>
    </row>
    <row r="16" spans="1:4" ht="60.75" x14ac:dyDescent="0.25">
      <c r="A16" s="52" t="s">
        <v>397</v>
      </c>
      <c r="B16" s="71"/>
      <c r="C16" s="41"/>
      <c r="D16" s="42" t="s">
        <v>374</v>
      </c>
    </row>
    <row r="17" spans="1:4" ht="15.75" x14ac:dyDescent="0.25">
      <c r="A17" s="699"/>
      <c r="B17" s="700"/>
      <c r="C17" s="701"/>
      <c r="D17" s="434"/>
    </row>
  </sheetData>
  <mergeCells count="3">
    <mergeCell ref="A1:D1"/>
    <mergeCell ref="A3:C3"/>
    <mergeCell ref="A17:C17"/>
  </mergeCells>
  <conditionalFormatting sqref="B1:B2 B6:B16">
    <cfRule type="containsText" dxfId="169" priority="11" operator="containsText" text="Not relevant (What are the reasons for this?)">
      <formula>NOT(ISERROR(SEARCH("Not relevant (What are the reasons for this?)",B1)))</formula>
    </cfRule>
    <cfRule type="containsText" dxfId="168" priority="12" operator="containsText" text="Will not be implemented (What are the reasons for this, how will the risks be managed?)">
      <formula>NOT(ISERROR(SEARCH("Will not be implemented (What are the reasons for this, how will the risks be managed?)",B1)))</formula>
    </cfRule>
    <cfRule type="containsText" dxfId="167" priority="13" operator="containsText" text="Planned implementation  (What are the actions, timeframe, risks?)">
      <formula>NOT(ISERROR(SEARCH("Planned implementation  (What are the actions, timeframe, risks?)",B1)))</formula>
    </cfRule>
    <cfRule type="containsText" dxfId="166" priority="14" operator="containsText" text="Partially implemented (What is the status, actions, timeframe, risks?)">
      <formula>NOT(ISERROR(SEARCH("Partially implemented (What is the status, actions, timeframe, risks?)",B1)))</formula>
    </cfRule>
    <cfRule type="containsText" dxfId="165" priority="15" operator="containsText" text="Fully implemented (What evidence supports this?)">
      <formula>NOT(ISERROR(SEARCH("Fully implemented (What evidence supports this?)",B1)))</formula>
    </cfRule>
  </conditionalFormatting>
  <conditionalFormatting sqref="B4">
    <cfRule type="containsText" dxfId="164" priority="6" operator="containsText" text="Not relevant (What are the reasons for this?)">
      <formula>NOT(ISERROR(SEARCH("Not relevant (What are the reasons for this?)",B4)))</formula>
    </cfRule>
    <cfRule type="containsText" dxfId="163" priority="7" operator="containsText" text="Will not be implemented (What are the reasons for this, how will the risks be managed?)">
      <formula>NOT(ISERROR(SEARCH("Will not be implemented (What are the reasons for this, how will the risks be managed?)",B4)))</formula>
    </cfRule>
    <cfRule type="containsText" dxfId="162" priority="8" operator="containsText" text="Planned implementation  (What are the actions, timeframe, risks?)">
      <formula>NOT(ISERROR(SEARCH("Planned implementation  (What are the actions, timeframe, risks?)",B4)))</formula>
    </cfRule>
    <cfRule type="containsText" dxfId="161" priority="9" operator="containsText" text="Partially implemented (What is the status, actions, timeframe, risks?)">
      <formula>NOT(ISERROR(SEARCH("Partially implemented (What is the status, actions, timeframe, risks?)",B4)))</formula>
    </cfRule>
    <cfRule type="containsText" dxfId="160" priority="10" operator="containsText" text="Fully implemented (What evidence supports this?)">
      <formula>NOT(ISERROR(SEARCH("Fully implemented (What evidence supports this?)",B4)))</formula>
    </cfRule>
  </conditionalFormatting>
  <conditionalFormatting sqref="B5">
    <cfRule type="containsText" dxfId="159" priority="1" operator="containsText" text="Not relevant (What are the reasons for this?)">
      <formula>NOT(ISERROR(SEARCH("Not relevant (What are the reasons for this?)",B5)))</formula>
    </cfRule>
    <cfRule type="containsText" dxfId="158" priority="2" operator="containsText" text="Will not be implemented (What are the reasons for this, how will the risks be managed?)">
      <formula>NOT(ISERROR(SEARCH("Will not be implemented (What are the reasons for this, how will the risks be managed?)",B5)))</formula>
    </cfRule>
    <cfRule type="containsText" dxfId="157" priority="3" operator="containsText" text="Planned implementation  (What are the actions, timeframe, risks?)">
      <formula>NOT(ISERROR(SEARCH("Planned implementation  (What are the actions, timeframe, risks?)",B5)))</formula>
    </cfRule>
    <cfRule type="containsText" dxfId="156" priority="4" operator="containsText" text="Partially implemented (What is the status, actions, timeframe, risks?)">
      <formula>NOT(ISERROR(SEARCH("Partially implemented (What is the status, actions, timeframe, risks?)",B5)))</formula>
    </cfRule>
    <cfRule type="containsText" dxfId="155" priority="5" operator="containsText" text="Fully implemented (What evidence supports this?)">
      <formula>NOT(ISERROR(SEARCH("Fully implemented (What evidence supports this?)",B5)))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6018578-D687-4176-BF81-90AE04B027E6}">
          <x14:formula1>
            <xm:f>'Do Not Use'!$A$1:$A$5</xm:f>
          </x14:formula1>
          <xm:sqref>B4:B16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05F68-18DB-4BC9-9928-A172144F6B2D}">
  <sheetPr>
    <tabColor theme="9" tint="-0.249977111117893"/>
  </sheetPr>
  <dimension ref="A1:D11"/>
  <sheetViews>
    <sheetView showGridLines="0" zoomScale="70" zoomScaleNormal="70" workbookViewId="0">
      <selection activeCell="C24" sqref="C24"/>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5.75" customHeight="1" x14ac:dyDescent="0.3">
      <c r="A3" s="705" t="s">
        <v>398</v>
      </c>
      <c r="B3" s="693"/>
      <c r="C3" s="693"/>
      <c r="D3" s="324"/>
    </row>
    <row r="4" spans="1:4" ht="165" x14ac:dyDescent="0.25">
      <c r="A4" s="53" t="s">
        <v>399</v>
      </c>
      <c r="B4" s="73"/>
      <c r="C4" s="19"/>
      <c r="D4" s="44" t="s">
        <v>374</v>
      </c>
    </row>
    <row r="5" spans="1:4" ht="75" x14ac:dyDescent="0.25">
      <c r="A5" s="53" t="s">
        <v>400</v>
      </c>
      <c r="B5" s="73"/>
      <c r="C5" s="19"/>
      <c r="D5" s="19"/>
    </row>
    <row r="6" spans="1:4" ht="90" x14ac:dyDescent="0.25">
      <c r="A6" s="53" t="s">
        <v>401</v>
      </c>
      <c r="B6" s="73"/>
      <c r="C6" s="19"/>
      <c r="D6" s="44" t="s">
        <v>374</v>
      </c>
    </row>
    <row r="7" spans="1:4" ht="75" x14ac:dyDescent="0.25">
      <c r="A7" s="53" t="s">
        <v>402</v>
      </c>
      <c r="B7" s="73"/>
      <c r="C7" s="19"/>
      <c r="D7" s="44" t="s">
        <v>374</v>
      </c>
    </row>
    <row r="8" spans="1:4" ht="90" x14ac:dyDescent="0.25">
      <c r="A8" s="53" t="s">
        <v>403</v>
      </c>
      <c r="B8" s="73"/>
      <c r="C8" s="19"/>
      <c r="D8" s="44" t="s">
        <v>374</v>
      </c>
    </row>
    <row r="9" spans="1:4" ht="60" x14ac:dyDescent="0.25">
      <c r="A9" s="53" t="s">
        <v>404</v>
      </c>
      <c r="B9" s="73"/>
      <c r="C9" s="19"/>
      <c r="D9" s="44" t="s">
        <v>374</v>
      </c>
    </row>
    <row r="10" spans="1:4" ht="150" x14ac:dyDescent="0.25">
      <c r="A10" s="53" t="s">
        <v>405</v>
      </c>
      <c r="B10" s="73"/>
      <c r="C10" s="19"/>
      <c r="D10" s="44" t="s">
        <v>374</v>
      </c>
    </row>
    <row r="11" spans="1:4" ht="60" x14ac:dyDescent="0.25">
      <c r="A11" s="53" t="s">
        <v>406</v>
      </c>
      <c r="B11" s="73"/>
      <c r="C11" s="19"/>
      <c r="D11" s="44" t="s">
        <v>374</v>
      </c>
    </row>
  </sheetData>
  <mergeCells count="2">
    <mergeCell ref="A1:D1"/>
    <mergeCell ref="A3:C3"/>
  </mergeCells>
  <conditionalFormatting sqref="B1:B2 B4:B11">
    <cfRule type="containsText" dxfId="154" priority="1" operator="containsText" text="Not relevant (What are the reasons for this?)">
      <formula>NOT(ISERROR(SEARCH("Not relevant (What are the reasons for this?)",B1)))</formula>
    </cfRule>
    <cfRule type="containsText" dxfId="153" priority="2" operator="containsText" text="Will not be implemented (What are the reasons for this, how will the risks be managed?)">
      <formula>NOT(ISERROR(SEARCH("Will not be implemented (What are the reasons for this, how will the risks be managed?)",B1)))</formula>
    </cfRule>
    <cfRule type="containsText" dxfId="152" priority="3" operator="containsText" text="Planned implementation  (What are the actions, timeframe, risks?)">
      <formula>NOT(ISERROR(SEARCH("Planned implementation  (What are the actions, timeframe, risks?)",B1)))</formula>
    </cfRule>
    <cfRule type="containsText" dxfId="151" priority="4" operator="containsText" text="Partially implemented (What is the status, actions, timeframe, risks?)">
      <formula>NOT(ISERROR(SEARCH("Partially implemented (What is the status, actions, timeframe, risks?)",B1)))</formula>
    </cfRule>
    <cfRule type="containsText" dxfId="150" priority="5" operator="containsText" text="Fully implemented (What evidence supports this?)">
      <formula>NOT(ISERROR(SEARCH("Fully implemented (What evidence supports this?)",B1)))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6D82376-2BB3-4A9D-A0D7-F7148F4D7064}">
          <x14:formula1>
            <xm:f>'Do Not Use'!$A$1:$A$5</xm:f>
          </x14:formula1>
          <xm:sqref>B4:B11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C1F2E-76DB-4126-AC2F-137E97766CA2}">
  <sheetPr>
    <tabColor theme="9" tint="-0.249977111117893"/>
  </sheetPr>
  <dimension ref="A1:D9"/>
  <sheetViews>
    <sheetView showGridLines="0" topLeftCell="A5" zoomScale="70" zoomScaleNormal="70" workbookViewId="0">
      <selection activeCell="D6" sqref="D6:D7"/>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3.5" customHeight="1" x14ac:dyDescent="0.25">
      <c r="A3" s="710" t="s">
        <v>577</v>
      </c>
      <c r="B3" s="710"/>
      <c r="C3" s="710"/>
      <c r="D3" s="710"/>
    </row>
    <row r="4" spans="1:4" ht="330" x14ac:dyDescent="0.25">
      <c r="A4" s="444" t="s">
        <v>407</v>
      </c>
      <c r="B4" s="58"/>
      <c r="C4" s="12"/>
      <c r="D4" s="55" t="s">
        <v>408</v>
      </c>
    </row>
    <row r="5" spans="1:4" ht="60" x14ac:dyDescent="0.25">
      <c r="A5" s="30" t="s">
        <v>409</v>
      </c>
      <c r="B5" s="58"/>
      <c r="C5" s="56"/>
      <c r="D5" s="445" t="s">
        <v>410</v>
      </c>
    </row>
    <row r="6" spans="1:4" ht="90" x14ac:dyDescent="0.25">
      <c r="A6" s="31" t="s">
        <v>411</v>
      </c>
      <c r="B6" s="58"/>
      <c r="C6" s="12"/>
      <c r="D6" s="711" t="s">
        <v>412</v>
      </c>
    </row>
    <row r="7" spans="1:4" ht="240" x14ac:dyDescent="0.25">
      <c r="A7" s="31" t="s">
        <v>413</v>
      </c>
      <c r="B7" s="58"/>
      <c r="C7" s="12"/>
      <c r="D7" s="712"/>
    </row>
    <row r="8" spans="1:4" ht="75" x14ac:dyDescent="0.25">
      <c r="A8" s="312" t="s">
        <v>414</v>
      </c>
      <c r="B8" s="58"/>
      <c r="C8" s="12"/>
      <c r="D8" s="313"/>
    </row>
    <row r="9" spans="1:4" ht="15.75" x14ac:dyDescent="0.25">
      <c r="A9" s="699"/>
      <c r="B9" s="700"/>
      <c r="C9" s="701"/>
      <c r="D9" s="434"/>
    </row>
  </sheetData>
  <mergeCells count="4">
    <mergeCell ref="A1:D1"/>
    <mergeCell ref="A3:D3"/>
    <mergeCell ref="D6:D7"/>
    <mergeCell ref="A9:C9"/>
  </mergeCells>
  <conditionalFormatting sqref="B1:B2">
    <cfRule type="containsText" dxfId="149" priority="6" operator="containsText" text="Not relevant (What are the reasons for this?)">
      <formula>NOT(ISERROR(SEARCH("Not relevant (What are the reasons for this?)",B1)))</formula>
    </cfRule>
    <cfRule type="containsText" dxfId="148" priority="7" operator="containsText" text="Will not be implemented (What are the reasons for this, how will the risks be managed?)">
      <formula>NOT(ISERROR(SEARCH("Will not be implemented (What are the reasons for this, how will the risks be managed?)",B1)))</formula>
    </cfRule>
    <cfRule type="containsText" dxfId="147" priority="8" operator="containsText" text="Planned implementation  (What are the actions, timeframe, risks?)">
      <formula>NOT(ISERROR(SEARCH("Planned implementation  (What are the actions, timeframe, risks?)",B1)))</formula>
    </cfRule>
    <cfRule type="containsText" dxfId="146" priority="9" operator="containsText" text="Partially implemented (What is the status, actions, timeframe, risks?)">
      <formula>NOT(ISERROR(SEARCH("Partially implemented (What is the status, actions, timeframe, risks?)",B1)))</formula>
    </cfRule>
    <cfRule type="containsText" dxfId="145" priority="10" operator="containsText" text="Fully implemented (What evidence supports this?)">
      <formula>NOT(ISERROR(SEARCH("Fully implemented (What evidence supports this?)",B1)))</formula>
    </cfRule>
  </conditionalFormatting>
  <conditionalFormatting sqref="B4:B8">
    <cfRule type="containsText" dxfId="144" priority="1" operator="containsText" text="Not relevant (What are the reasons for this?)">
      <formula>NOT(ISERROR(SEARCH("Not relevant (What are the reasons for this?)",B4)))</formula>
    </cfRule>
    <cfRule type="containsText" dxfId="143" priority="2" operator="containsText" text="Will not be implemented (What are the reasons for this, how will the risks be managed?)">
      <formula>NOT(ISERROR(SEARCH("Will not be implemented (What are the reasons for this, how will the risks be managed?)",B4)))</formula>
    </cfRule>
    <cfRule type="containsText" dxfId="142" priority="3" operator="containsText" text="Planned implementation  (What are the actions, timeframe, risks?)">
      <formula>NOT(ISERROR(SEARCH("Planned implementation  (What are the actions, timeframe, risks?)",B4)))</formula>
    </cfRule>
    <cfRule type="containsText" dxfId="141" priority="4" operator="containsText" text="Partially implemented (What is the status, actions, timeframe, risks?)">
      <formula>NOT(ISERROR(SEARCH("Partially implemented (What is the status, actions, timeframe, risks?)",B4)))</formula>
    </cfRule>
    <cfRule type="containsText" dxfId="140" priority="5" operator="containsText" text="Fully implemented (What evidence supports this?)">
      <formula>NOT(ISERROR(SEARCH("Fully implemented (What evidence supports this?)",B4)))</formula>
    </cfRule>
  </conditionalFormatting>
  <hyperlinks>
    <hyperlink ref="D5" r:id="rId1" xr:uid="{9E845D9C-C739-4E93-A524-7B14286E821E}"/>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951FC7C-0CB4-4A24-8F06-A8711387A17A}">
          <x14:formula1>
            <xm:f>'Do Not Use'!$A$1:$A$5</xm:f>
          </x14:formula1>
          <xm:sqref>B4:B8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C9B84-2C86-4DA2-8420-1A393CB96346}">
  <sheetPr>
    <tabColor theme="9" tint="-0.249977111117893"/>
  </sheetPr>
  <dimension ref="A1:D10"/>
  <sheetViews>
    <sheetView showGridLines="0" zoomScale="70" zoomScaleNormal="70" workbookViewId="0">
      <selection activeCell="D6" sqref="D6"/>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62.25" customHeight="1" x14ac:dyDescent="0.35">
      <c r="A3" s="713" t="s">
        <v>415</v>
      </c>
      <c r="B3" s="693"/>
      <c r="C3" s="693"/>
      <c r="D3" s="24"/>
    </row>
    <row r="4" spans="1:4" ht="120" x14ac:dyDescent="0.25">
      <c r="A4" s="54" t="s">
        <v>587</v>
      </c>
      <c r="B4" s="38"/>
      <c r="C4" s="15"/>
      <c r="D4" s="16" t="s">
        <v>416</v>
      </c>
    </row>
    <row r="5" spans="1:4" ht="60" x14ac:dyDescent="0.25">
      <c r="A5" s="15" t="s">
        <v>417</v>
      </c>
      <c r="B5" s="38"/>
      <c r="C5" s="15"/>
      <c r="D5" s="16" t="s">
        <v>418</v>
      </c>
    </row>
    <row r="6" spans="1:4" ht="90" x14ac:dyDescent="0.25">
      <c r="A6" s="15" t="s">
        <v>419</v>
      </c>
      <c r="B6" s="38"/>
      <c r="C6" s="15"/>
      <c r="D6" s="16" t="s">
        <v>420</v>
      </c>
    </row>
    <row r="7" spans="1:4" ht="105" x14ac:dyDescent="0.25">
      <c r="A7" s="15" t="s">
        <v>421</v>
      </c>
      <c r="B7" s="38"/>
      <c r="C7" s="15"/>
      <c r="D7" s="17" t="s">
        <v>422</v>
      </c>
    </row>
    <row r="8" spans="1:4" ht="90" x14ac:dyDescent="0.25">
      <c r="A8" s="15" t="s">
        <v>584</v>
      </c>
      <c r="B8" s="38"/>
      <c r="C8" s="15"/>
      <c r="D8" s="16" t="s">
        <v>423</v>
      </c>
    </row>
    <row r="9" spans="1:4" ht="76.5" x14ac:dyDescent="0.25">
      <c r="A9" s="15" t="s">
        <v>424</v>
      </c>
      <c r="B9" s="38"/>
      <c r="C9" s="15"/>
      <c r="D9" s="18" t="s">
        <v>425</v>
      </c>
    </row>
    <row r="10" spans="1:4" ht="15.75" x14ac:dyDescent="0.25">
      <c r="A10" s="714"/>
      <c r="B10" s="715"/>
      <c r="C10" s="716"/>
      <c r="D10" s="434"/>
    </row>
  </sheetData>
  <mergeCells count="3">
    <mergeCell ref="A1:D1"/>
    <mergeCell ref="A3:C3"/>
    <mergeCell ref="A10:C10"/>
  </mergeCells>
  <conditionalFormatting sqref="B1:B2 B6:B9">
    <cfRule type="containsText" dxfId="139" priority="11" operator="containsText" text="Not relevant (What are the reasons for this?)">
      <formula>NOT(ISERROR(SEARCH("Not relevant (What are the reasons for this?)",B1)))</formula>
    </cfRule>
    <cfRule type="containsText" dxfId="138" priority="12" operator="containsText" text="Will not be implemented (What are the reasons for this, how will the risks be managed?)">
      <formula>NOT(ISERROR(SEARCH("Will not be implemented (What are the reasons for this, how will the risks be managed?)",B1)))</formula>
    </cfRule>
    <cfRule type="containsText" dxfId="137" priority="13" operator="containsText" text="Planned implementation  (What are the actions, timeframe, risks?)">
      <formula>NOT(ISERROR(SEARCH("Planned implementation  (What are the actions, timeframe, risks?)",B1)))</formula>
    </cfRule>
    <cfRule type="containsText" dxfId="136" priority="14" operator="containsText" text="Partially implemented (What is the status, actions, timeframe, risks?)">
      <formula>NOT(ISERROR(SEARCH("Partially implemented (What is the status, actions, timeframe, risks?)",B1)))</formula>
    </cfRule>
    <cfRule type="containsText" dxfId="135" priority="15" operator="containsText" text="Fully implemented (What evidence supports this?)">
      <formula>NOT(ISERROR(SEARCH("Fully implemented (What evidence supports this?)",B1)))</formula>
    </cfRule>
  </conditionalFormatting>
  <conditionalFormatting sqref="B4">
    <cfRule type="containsText" dxfId="134" priority="1" operator="containsText" text="Not relevant (What are the reasons for this?)">
      <formula>NOT(ISERROR(SEARCH("Not relevant (What are the reasons for this?)",B4)))</formula>
    </cfRule>
    <cfRule type="containsText" dxfId="133" priority="2" operator="containsText" text="Will not be implemented (What are the reasons for this, how will the risks be managed?)">
      <formula>NOT(ISERROR(SEARCH("Will not be implemented (What are the reasons for this, how will the risks be managed?)",B4)))</formula>
    </cfRule>
    <cfRule type="containsText" dxfId="132" priority="3" operator="containsText" text="Planned implementation  (What are the actions, timeframe, risks?)">
      <formula>NOT(ISERROR(SEARCH("Planned implementation  (What are the actions, timeframe, risks?)",B4)))</formula>
    </cfRule>
    <cfRule type="containsText" dxfId="131" priority="4" operator="containsText" text="Partially implemented (What is the status, actions, timeframe, risks?)">
      <formula>NOT(ISERROR(SEARCH("Partially implemented (What is the status, actions, timeframe, risks?)",B4)))</formula>
    </cfRule>
    <cfRule type="containsText" dxfId="130" priority="5" operator="containsText" text="Fully implemented (What evidence supports this?)">
      <formula>NOT(ISERROR(SEARCH("Fully implemented (What evidence supports this?)",B4)))</formula>
    </cfRule>
  </conditionalFormatting>
  <conditionalFormatting sqref="B5">
    <cfRule type="containsText" dxfId="129" priority="6" operator="containsText" text="Not relevant (What are the reasons for this?)">
      <formula>NOT(ISERROR(SEARCH("Not relevant (What are the reasons for this?)",B5)))</formula>
    </cfRule>
    <cfRule type="containsText" dxfId="128" priority="7" operator="containsText" text="Will not be implemented (What are the reasons for this, how will the risks be managed?)">
      <formula>NOT(ISERROR(SEARCH("Will not be implemented (What are the reasons for this, how will the risks be managed?)",B5)))</formula>
    </cfRule>
    <cfRule type="containsText" dxfId="127" priority="8" operator="containsText" text="Planned implementation  (What are the actions, timeframe, risks?)">
      <formula>NOT(ISERROR(SEARCH("Planned implementation  (What are the actions, timeframe, risks?)",B5)))</formula>
    </cfRule>
    <cfRule type="containsText" dxfId="126" priority="9" operator="containsText" text="Partially implemented (What is the status, actions, timeframe, risks?)">
      <formula>NOT(ISERROR(SEARCH("Partially implemented (What is the status, actions, timeframe, risks?)",B5)))</formula>
    </cfRule>
    <cfRule type="containsText" dxfId="125" priority="10" operator="containsText" text="Fully implemented (What evidence supports this?)">
      <formula>NOT(ISERROR(SEARCH("Fully implemented (What evidence supports this?)",B5)))</formula>
    </cfRule>
  </conditionalFormatting>
  <hyperlinks>
    <hyperlink ref="D4" r:id="rId1" display="https://www.england.nhs.uk/wp-content/uploads/2022/02/20211223-B1160-2022-23-priorities-and-operational-planning-guidance-v3.2.pdf" xr:uid="{8AC4D75C-BBCE-4303-9A09-F5CBC6C4FD07}"/>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0470B79-9DF8-489B-A7D5-AA5AA693338B}">
          <x14:formula1>
            <xm:f>'Do Not Use'!$A$1:$A$5</xm:f>
          </x14:formula1>
          <xm:sqref>B4:B9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760F7-32FA-4E47-ABA1-3C18C4BAC15D}">
  <sheetPr>
    <tabColor theme="9" tint="-0.249977111117893"/>
  </sheetPr>
  <dimension ref="A1:D13"/>
  <sheetViews>
    <sheetView showGridLines="0" topLeftCell="A9" zoomScale="70" zoomScaleNormal="70" workbookViewId="0">
      <selection activeCell="A11" sqref="A11"/>
    </sheetView>
  </sheetViews>
  <sheetFormatPr defaultRowHeight="15" x14ac:dyDescent="0.25"/>
  <cols>
    <col min="1" max="1" width="58.7109375" bestFit="1"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5" customHeight="1" x14ac:dyDescent="0.3">
      <c r="A3" s="717" t="s">
        <v>426</v>
      </c>
      <c r="B3" s="718"/>
      <c r="C3" s="718"/>
      <c r="D3" s="718"/>
    </row>
    <row r="4" spans="1:4" ht="60" x14ac:dyDescent="0.25">
      <c r="A4" s="446" t="s">
        <v>427</v>
      </c>
      <c r="B4" s="447"/>
      <c r="C4" s="13"/>
      <c r="D4" s="448" t="s">
        <v>428</v>
      </c>
    </row>
    <row r="5" spans="1:4" ht="45" x14ac:dyDescent="0.25">
      <c r="A5" s="446" t="s">
        <v>585</v>
      </c>
      <c r="B5" s="447"/>
      <c r="C5" s="13"/>
      <c r="D5" s="448" t="s">
        <v>429</v>
      </c>
    </row>
    <row r="6" spans="1:4" ht="105" x14ac:dyDescent="0.25">
      <c r="A6" s="446" t="s">
        <v>430</v>
      </c>
      <c r="B6" s="447"/>
      <c r="C6" s="13"/>
      <c r="D6" s="448" t="s">
        <v>431</v>
      </c>
    </row>
    <row r="7" spans="1:4" ht="120" x14ac:dyDescent="0.25">
      <c r="A7" s="446" t="s">
        <v>432</v>
      </c>
      <c r="B7" s="447"/>
      <c r="C7" s="13"/>
      <c r="D7" s="448" t="s">
        <v>431</v>
      </c>
    </row>
    <row r="8" spans="1:4" ht="135" x14ac:dyDescent="0.25">
      <c r="A8" s="446" t="s">
        <v>433</v>
      </c>
      <c r="B8" s="447"/>
      <c r="C8" s="13"/>
      <c r="D8" s="448" t="s">
        <v>431</v>
      </c>
    </row>
    <row r="9" spans="1:4" ht="75" x14ac:dyDescent="0.25">
      <c r="A9" s="446" t="s">
        <v>434</v>
      </c>
      <c r="B9" s="447"/>
      <c r="C9" s="13"/>
      <c r="D9" s="448" t="s">
        <v>431</v>
      </c>
    </row>
    <row r="10" spans="1:4" ht="255" x14ac:dyDescent="0.25">
      <c r="A10" s="442" t="s">
        <v>435</v>
      </c>
      <c r="B10" s="447"/>
      <c r="C10" s="72"/>
      <c r="D10" s="449" t="s">
        <v>436</v>
      </c>
    </row>
    <row r="11" spans="1:4" ht="75" x14ac:dyDescent="0.25">
      <c r="A11" s="447" t="s">
        <v>586</v>
      </c>
      <c r="B11" s="447"/>
      <c r="C11" s="13"/>
      <c r="D11" s="450" t="s">
        <v>437</v>
      </c>
    </row>
    <row r="12" spans="1:4" ht="45" x14ac:dyDescent="0.25">
      <c r="A12" s="447" t="s">
        <v>438</v>
      </c>
      <c r="B12" s="447"/>
      <c r="C12" s="13"/>
      <c r="D12" s="450" t="s">
        <v>439</v>
      </c>
    </row>
    <row r="13" spans="1:4" x14ac:dyDescent="0.25">
      <c r="A13" s="451"/>
      <c r="B13" s="452"/>
      <c r="C13" s="451"/>
      <c r="D13" s="451"/>
    </row>
  </sheetData>
  <mergeCells count="2">
    <mergeCell ref="A1:D1"/>
    <mergeCell ref="A3:D3"/>
  </mergeCells>
  <conditionalFormatting sqref="B1:B2 B13">
    <cfRule type="containsText" dxfId="124" priority="46" operator="containsText" text="Not relevant (What are the reasons for this?)">
      <formula>NOT(ISERROR(SEARCH("Not relevant (What are the reasons for this?)",B1)))</formula>
    </cfRule>
    <cfRule type="containsText" dxfId="123" priority="47" operator="containsText" text="Will not be implemented (What are the reasons for this, how will the risks be managed?)">
      <formula>NOT(ISERROR(SEARCH("Will not be implemented (What are the reasons for this, how will the risks be managed?)",B1)))</formula>
    </cfRule>
    <cfRule type="containsText" dxfId="122" priority="48" operator="containsText" text="Planned implementation  (What are the actions, timeframe, risks?)">
      <formula>NOT(ISERROR(SEARCH("Planned implementation  (What are the actions, timeframe, risks?)",B1)))</formula>
    </cfRule>
    <cfRule type="containsText" dxfId="121" priority="49" operator="containsText" text="Partially implemented (What is the status, actions, timeframe, risks?)">
      <formula>NOT(ISERROR(SEARCH("Partially implemented (What is the status, actions, timeframe, risks?)",B1)))</formula>
    </cfRule>
    <cfRule type="containsText" dxfId="120" priority="50" operator="containsText" text="Fully implemented (What evidence supports this?)">
      <formula>NOT(ISERROR(SEARCH("Fully implemented (What evidence supports this?)",B1)))</formula>
    </cfRule>
  </conditionalFormatting>
  <conditionalFormatting sqref="B10">
    <cfRule type="containsText" dxfId="119" priority="41" operator="containsText" text="Not relevant (What are the reasons for this?)">
      <formula>NOT(ISERROR(SEARCH("Not relevant (What are the reasons for this?)",B10)))</formula>
    </cfRule>
    <cfRule type="containsText" dxfId="118" priority="42" operator="containsText" text="Will not be implemented (What are the reasons for this, how will the risks be managed?)">
      <formula>NOT(ISERROR(SEARCH("Will not be implemented (What are the reasons for this, how will the risks be managed?)",B10)))</formula>
    </cfRule>
    <cfRule type="containsText" dxfId="117" priority="43" operator="containsText" text="Planned implementation  (What are the actions, timeframe, risks?)">
      <formula>NOT(ISERROR(SEARCH("Planned implementation  (What are the actions, timeframe, risks?)",B10)))</formula>
    </cfRule>
    <cfRule type="containsText" dxfId="116" priority="44" operator="containsText" text="Partially implemented (What is the status, actions, timeframe, risks?)">
      <formula>NOT(ISERROR(SEARCH("Partially implemented (What is the status, actions, timeframe, risks?)",B10)))</formula>
    </cfRule>
    <cfRule type="containsText" dxfId="115" priority="45" operator="containsText" text="Fully implemented (What evidence supports this?)">
      <formula>NOT(ISERROR(SEARCH("Fully implemented (What evidence supports this?)",B10)))</formula>
    </cfRule>
  </conditionalFormatting>
  <conditionalFormatting sqref="B9">
    <cfRule type="containsText" dxfId="114" priority="36" operator="containsText" text="Not relevant (What are the reasons for this?)">
      <formula>NOT(ISERROR(SEARCH("Not relevant (What are the reasons for this?)",B9)))</formula>
    </cfRule>
    <cfRule type="containsText" dxfId="113" priority="37" operator="containsText" text="Will not be implemented (What are the reasons for this, how will the risks be managed?)">
      <formula>NOT(ISERROR(SEARCH("Will not be implemented (What are the reasons for this, how will the risks be managed?)",B9)))</formula>
    </cfRule>
    <cfRule type="containsText" dxfId="112" priority="38" operator="containsText" text="Planned implementation  (What are the actions, timeframe, risks?)">
      <formula>NOT(ISERROR(SEARCH("Planned implementation  (What are the actions, timeframe, risks?)",B9)))</formula>
    </cfRule>
    <cfRule type="containsText" dxfId="111" priority="39" operator="containsText" text="Partially implemented (What is the status, actions, timeframe, risks?)">
      <formula>NOT(ISERROR(SEARCH("Partially implemented (What is the status, actions, timeframe, risks?)",B9)))</formula>
    </cfRule>
    <cfRule type="containsText" dxfId="110" priority="40" operator="containsText" text="Fully implemented (What evidence supports this?)">
      <formula>NOT(ISERROR(SEARCH("Fully implemented (What evidence supports this?)",B9)))</formula>
    </cfRule>
  </conditionalFormatting>
  <conditionalFormatting sqref="B4">
    <cfRule type="containsText" dxfId="109" priority="31" operator="containsText" text="Not relevant (What are the reasons for this?)">
      <formula>NOT(ISERROR(SEARCH("Not relevant (What are the reasons for this?)",B4)))</formula>
    </cfRule>
    <cfRule type="containsText" dxfId="108" priority="32" operator="containsText" text="Will not be implemented (What are the reasons for this, how will the risks be managed?)">
      <formula>NOT(ISERROR(SEARCH("Will not be implemented (What are the reasons for this, how will the risks be managed?)",B4)))</formula>
    </cfRule>
    <cfRule type="containsText" dxfId="107" priority="33" operator="containsText" text="Planned implementation  (What are the actions, timeframe, risks?)">
      <formula>NOT(ISERROR(SEARCH("Planned implementation  (What are the actions, timeframe, risks?)",B4)))</formula>
    </cfRule>
    <cfRule type="containsText" dxfId="106" priority="34" operator="containsText" text="Partially implemented (What is the status, actions, timeframe, risks?)">
      <formula>NOT(ISERROR(SEARCH("Partially implemented (What is the status, actions, timeframe, risks?)",B4)))</formula>
    </cfRule>
    <cfRule type="containsText" dxfId="105" priority="35" operator="containsText" text="Fully implemented (What evidence supports this?)">
      <formula>NOT(ISERROR(SEARCH("Fully implemented (What evidence supports this?)",B4)))</formula>
    </cfRule>
  </conditionalFormatting>
  <conditionalFormatting sqref="B5">
    <cfRule type="containsText" dxfId="104" priority="26" operator="containsText" text="Not relevant (What are the reasons for this?)">
      <formula>NOT(ISERROR(SEARCH("Not relevant (What are the reasons for this?)",B5)))</formula>
    </cfRule>
    <cfRule type="containsText" dxfId="103" priority="27" operator="containsText" text="Will not be implemented (What are the reasons for this, how will the risks be managed?)">
      <formula>NOT(ISERROR(SEARCH("Will not be implemented (What are the reasons for this, how will the risks be managed?)",B5)))</formula>
    </cfRule>
    <cfRule type="containsText" dxfId="102" priority="28" operator="containsText" text="Planned implementation  (What are the actions, timeframe, risks?)">
      <formula>NOT(ISERROR(SEARCH("Planned implementation  (What are the actions, timeframe, risks?)",B5)))</formula>
    </cfRule>
    <cfRule type="containsText" dxfId="101" priority="29" operator="containsText" text="Partially implemented (What is the status, actions, timeframe, risks?)">
      <formula>NOT(ISERROR(SEARCH("Partially implemented (What is the status, actions, timeframe, risks?)",B5)))</formula>
    </cfRule>
    <cfRule type="containsText" dxfId="100" priority="30" operator="containsText" text="Fully implemented (What evidence supports this?)">
      <formula>NOT(ISERROR(SEARCH("Fully implemented (What evidence supports this?)",B5)))</formula>
    </cfRule>
  </conditionalFormatting>
  <conditionalFormatting sqref="B6">
    <cfRule type="containsText" dxfId="99" priority="21" operator="containsText" text="Not relevant (What are the reasons for this?)">
      <formula>NOT(ISERROR(SEARCH("Not relevant (What are the reasons for this?)",B6)))</formula>
    </cfRule>
    <cfRule type="containsText" dxfId="98" priority="22" operator="containsText" text="Will not be implemented (What are the reasons for this, how will the risks be managed?)">
      <formula>NOT(ISERROR(SEARCH("Will not be implemented (What are the reasons for this, how will the risks be managed?)",B6)))</formula>
    </cfRule>
    <cfRule type="containsText" dxfId="97" priority="23" operator="containsText" text="Planned implementation  (What are the actions, timeframe, risks?)">
      <formula>NOT(ISERROR(SEARCH("Planned implementation  (What are the actions, timeframe, risks?)",B6)))</formula>
    </cfRule>
    <cfRule type="containsText" dxfId="96" priority="24" operator="containsText" text="Partially implemented (What is the status, actions, timeframe, risks?)">
      <formula>NOT(ISERROR(SEARCH("Partially implemented (What is the status, actions, timeframe, risks?)",B6)))</formula>
    </cfRule>
    <cfRule type="containsText" dxfId="95" priority="25" operator="containsText" text="Fully implemented (What evidence supports this?)">
      <formula>NOT(ISERROR(SEARCH("Fully implemented (What evidence supports this?)",B6)))</formula>
    </cfRule>
  </conditionalFormatting>
  <conditionalFormatting sqref="B7">
    <cfRule type="containsText" dxfId="94" priority="16" operator="containsText" text="Not relevant (What are the reasons for this?)">
      <formula>NOT(ISERROR(SEARCH("Not relevant (What are the reasons for this?)",B7)))</formula>
    </cfRule>
    <cfRule type="containsText" dxfId="93" priority="17" operator="containsText" text="Will not be implemented (What are the reasons for this, how will the risks be managed?)">
      <formula>NOT(ISERROR(SEARCH("Will not be implemented (What are the reasons for this, how will the risks be managed?)",B7)))</formula>
    </cfRule>
    <cfRule type="containsText" dxfId="92" priority="18" operator="containsText" text="Planned implementation  (What are the actions, timeframe, risks?)">
      <formula>NOT(ISERROR(SEARCH("Planned implementation  (What are the actions, timeframe, risks?)",B7)))</formula>
    </cfRule>
    <cfRule type="containsText" dxfId="91" priority="19" operator="containsText" text="Partially implemented (What is the status, actions, timeframe, risks?)">
      <formula>NOT(ISERROR(SEARCH("Partially implemented (What is the status, actions, timeframe, risks?)",B7)))</formula>
    </cfRule>
    <cfRule type="containsText" dxfId="90" priority="20" operator="containsText" text="Fully implemented (What evidence supports this?)">
      <formula>NOT(ISERROR(SEARCH("Fully implemented (What evidence supports this?)",B7)))</formula>
    </cfRule>
  </conditionalFormatting>
  <conditionalFormatting sqref="B8">
    <cfRule type="containsText" dxfId="89" priority="11" operator="containsText" text="Not relevant (What are the reasons for this?)">
      <formula>NOT(ISERROR(SEARCH("Not relevant (What are the reasons for this?)",B8)))</formula>
    </cfRule>
    <cfRule type="containsText" dxfId="88" priority="12" operator="containsText" text="Will not be implemented (What are the reasons for this, how will the risks be managed?)">
      <formula>NOT(ISERROR(SEARCH("Will not be implemented (What are the reasons for this, how will the risks be managed?)",B8)))</formula>
    </cfRule>
    <cfRule type="containsText" dxfId="87" priority="13" operator="containsText" text="Planned implementation  (What are the actions, timeframe, risks?)">
      <formula>NOT(ISERROR(SEARCH("Planned implementation  (What are the actions, timeframe, risks?)",B8)))</formula>
    </cfRule>
    <cfRule type="containsText" dxfId="86" priority="14" operator="containsText" text="Partially implemented (What is the status, actions, timeframe, risks?)">
      <formula>NOT(ISERROR(SEARCH("Partially implemented (What is the status, actions, timeframe, risks?)",B8)))</formula>
    </cfRule>
    <cfRule type="containsText" dxfId="85" priority="15" operator="containsText" text="Fully implemented (What evidence supports this?)">
      <formula>NOT(ISERROR(SEARCH("Fully implemented (What evidence supports this?)",B8)))</formula>
    </cfRule>
  </conditionalFormatting>
  <conditionalFormatting sqref="B11">
    <cfRule type="containsText" dxfId="84" priority="6" operator="containsText" text="Not relevant (What are the reasons for this?)">
      <formula>NOT(ISERROR(SEARCH("Not relevant (What are the reasons for this?)",B11)))</formula>
    </cfRule>
    <cfRule type="containsText" dxfId="83" priority="7" operator="containsText" text="Will not be implemented (What are the reasons for this, how will the risks be managed?)">
      <formula>NOT(ISERROR(SEARCH("Will not be implemented (What are the reasons for this, how will the risks be managed?)",B11)))</formula>
    </cfRule>
    <cfRule type="containsText" dxfId="82" priority="8" operator="containsText" text="Planned implementation  (What are the actions, timeframe, risks?)">
      <formula>NOT(ISERROR(SEARCH("Planned implementation  (What are the actions, timeframe, risks?)",B11)))</formula>
    </cfRule>
    <cfRule type="containsText" dxfId="81" priority="9" operator="containsText" text="Partially implemented (What is the status, actions, timeframe, risks?)">
      <formula>NOT(ISERROR(SEARCH("Partially implemented (What is the status, actions, timeframe, risks?)",B11)))</formula>
    </cfRule>
    <cfRule type="containsText" dxfId="80" priority="10" operator="containsText" text="Fully implemented (What evidence supports this?)">
      <formula>NOT(ISERROR(SEARCH("Fully implemented (What evidence supports this?)",B11)))</formula>
    </cfRule>
  </conditionalFormatting>
  <conditionalFormatting sqref="B12">
    <cfRule type="containsText" dxfId="79" priority="1" operator="containsText" text="Not relevant (What are the reasons for this?)">
      <formula>NOT(ISERROR(SEARCH("Not relevant (What are the reasons for this?)",B12)))</formula>
    </cfRule>
    <cfRule type="containsText" dxfId="78" priority="2" operator="containsText" text="Will not be implemented (What are the reasons for this, how will the risks be managed?)">
      <formula>NOT(ISERROR(SEARCH("Will not be implemented (What are the reasons for this, how will the risks be managed?)",B12)))</formula>
    </cfRule>
    <cfRule type="containsText" dxfId="77" priority="3" operator="containsText" text="Planned implementation  (What are the actions, timeframe, risks?)">
      <formula>NOT(ISERROR(SEARCH("Planned implementation  (What are the actions, timeframe, risks?)",B12)))</formula>
    </cfRule>
    <cfRule type="containsText" dxfId="76" priority="4" operator="containsText" text="Partially implemented (What is the status, actions, timeframe, risks?)">
      <formula>NOT(ISERROR(SEARCH("Partially implemented (What is the status, actions, timeframe, risks?)",B12)))</formula>
    </cfRule>
    <cfRule type="containsText" dxfId="75" priority="5" operator="containsText" text="Fully implemented (What evidence supports this?)">
      <formula>NOT(ISERROR(SEARCH("Fully implemented (What evidence supports this?)",B12)))</formula>
    </cfRule>
  </conditionalFormatting>
  <hyperlinks>
    <hyperlink ref="D10" r:id="rId1" xr:uid="{2D99A0BA-B3E4-4B91-9480-8BD3397CB71F}"/>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A379A6-912C-46EA-907B-ED75831902A0}">
          <x14:formula1>
            <xm:f>'Do Not Use'!$A$1:$A$5</xm:f>
          </x14:formula1>
          <xm:sqref>B4:B12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5847-CCEF-4C61-8582-CA835ADD6BBC}">
  <sheetPr>
    <tabColor theme="0"/>
  </sheetPr>
  <dimension ref="A1"/>
  <sheetViews>
    <sheetView tabSelected="1" zoomScale="50" zoomScaleNormal="50" workbookViewId="0">
      <selection activeCell="AI39" sqref="AI39"/>
    </sheetView>
  </sheetViews>
  <sheetFormatPr defaultColWidth="8.85546875" defaultRowHeight="15" x14ac:dyDescent="0.25"/>
  <cols>
    <col min="1" max="16" width="8.85546875" style="5"/>
    <col min="17" max="17" width="8.85546875" style="5" customWidth="1"/>
    <col min="18" max="18" width="1.5703125" style="5" customWidth="1"/>
    <col min="19" max="16384" width="8.85546875" style="5"/>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F94D-3016-45D2-B089-7DA6834D2D52}">
  <sheetPr>
    <tabColor theme="9" tint="-0.249977111117893"/>
  </sheetPr>
  <dimension ref="A1:D9"/>
  <sheetViews>
    <sheetView showGridLines="0" zoomScale="70" zoomScaleNormal="70" workbookViewId="0">
      <selection activeCell="A4" sqref="A4"/>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64.5" customHeight="1" x14ac:dyDescent="0.3">
      <c r="A3" s="705" t="s">
        <v>314</v>
      </c>
      <c r="B3" s="693"/>
      <c r="C3" s="693"/>
      <c r="D3" s="324"/>
    </row>
    <row r="4" spans="1:4" ht="90" x14ac:dyDescent="0.25">
      <c r="A4" s="19" t="s">
        <v>440</v>
      </c>
      <c r="B4" s="73"/>
      <c r="C4" s="19"/>
      <c r="D4" s="20" t="s">
        <v>441</v>
      </c>
    </row>
    <row r="5" spans="1:4" ht="75" x14ac:dyDescent="0.25">
      <c r="A5" s="19" t="s">
        <v>442</v>
      </c>
      <c r="B5" s="73"/>
      <c r="C5" s="19"/>
      <c r="D5" s="20" t="s">
        <v>443</v>
      </c>
    </row>
    <row r="6" spans="1:4" ht="60" x14ac:dyDescent="0.25">
      <c r="A6" s="19" t="s">
        <v>444</v>
      </c>
      <c r="B6" s="73"/>
      <c r="C6" s="19"/>
      <c r="D6" s="20" t="s">
        <v>445</v>
      </c>
    </row>
    <row r="7" spans="1:4" ht="30" x14ac:dyDescent="0.25">
      <c r="A7" s="21" t="s">
        <v>446</v>
      </c>
      <c r="B7" s="74"/>
      <c r="C7" s="21"/>
      <c r="D7" s="22" t="s">
        <v>447</v>
      </c>
    </row>
    <row r="8" spans="1:4" ht="120" x14ac:dyDescent="0.25">
      <c r="A8" s="25" t="s">
        <v>448</v>
      </c>
      <c r="B8" s="75"/>
      <c r="C8" s="26"/>
      <c r="D8" s="27" t="s">
        <v>449</v>
      </c>
    </row>
    <row r="9" spans="1:4" ht="15.75" x14ac:dyDescent="0.25">
      <c r="A9" s="699"/>
      <c r="B9" s="700"/>
      <c r="C9" s="701"/>
      <c r="D9" s="434"/>
    </row>
  </sheetData>
  <mergeCells count="3">
    <mergeCell ref="A1:D1"/>
    <mergeCell ref="A3:C3"/>
    <mergeCell ref="A9:C9"/>
  </mergeCells>
  <conditionalFormatting sqref="B4">
    <cfRule type="containsText" dxfId="74" priority="1" operator="containsText" text="Not relevant (What are the reasons for this?)">
      <formula>NOT(ISERROR(SEARCH("Not relevant (What are the reasons for this?)",B4)))</formula>
    </cfRule>
    <cfRule type="containsText" dxfId="73" priority="2" operator="containsText" text="Will not be implemented (What are the reasons for this, how will the risks be managed?)">
      <formula>NOT(ISERROR(SEARCH("Will not be implemented (What are the reasons for this, how will the risks be managed?)",B4)))</formula>
    </cfRule>
    <cfRule type="containsText" dxfId="72" priority="3" operator="containsText" text="Planned implementation  (What are the actions, timeframe, risks?)">
      <formula>NOT(ISERROR(SEARCH("Planned implementation  (What are the actions, timeframe, risks?)",B4)))</formula>
    </cfRule>
    <cfRule type="containsText" dxfId="71" priority="4" operator="containsText" text="Partially implemented (What is the status, actions, timeframe, risks?)">
      <formula>NOT(ISERROR(SEARCH("Partially implemented (What is the status, actions, timeframe, risks?)",B4)))</formula>
    </cfRule>
    <cfRule type="containsText" dxfId="70" priority="5" operator="containsText" text="Fully implemented (What evidence supports this?)">
      <formula>NOT(ISERROR(SEARCH("Fully implemented (What evidence supports this?)",B4)))</formula>
    </cfRule>
  </conditionalFormatting>
  <conditionalFormatting sqref="B1:B2 B6:B8">
    <cfRule type="containsText" dxfId="69" priority="11" operator="containsText" text="Not relevant (What are the reasons for this?)">
      <formula>NOT(ISERROR(SEARCH("Not relevant (What are the reasons for this?)",B1)))</formula>
    </cfRule>
    <cfRule type="containsText" dxfId="68" priority="12" operator="containsText" text="Will not be implemented (What are the reasons for this, how will the risks be managed?)">
      <formula>NOT(ISERROR(SEARCH("Will not be implemented (What are the reasons for this, how will the risks be managed?)",B1)))</formula>
    </cfRule>
    <cfRule type="containsText" dxfId="67" priority="13" operator="containsText" text="Planned implementation  (What are the actions, timeframe, risks?)">
      <formula>NOT(ISERROR(SEARCH("Planned implementation  (What are the actions, timeframe, risks?)",B1)))</formula>
    </cfRule>
    <cfRule type="containsText" dxfId="66" priority="14" operator="containsText" text="Partially implemented (What is the status, actions, timeframe, risks?)">
      <formula>NOT(ISERROR(SEARCH("Partially implemented (What is the status, actions, timeframe, risks?)",B1)))</formula>
    </cfRule>
    <cfRule type="containsText" dxfId="65" priority="15" operator="containsText" text="Fully implemented (What evidence supports this?)">
      <formula>NOT(ISERROR(SEARCH("Fully implemented (What evidence supports this?)",B1)))</formula>
    </cfRule>
  </conditionalFormatting>
  <conditionalFormatting sqref="B5">
    <cfRule type="containsText" dxfId="64" priority="6" operator="containsText" text="Not relevant (What are the reasons for this?)">
      <formula>NOT(ISERROR(SEARCH("Not relevant (What are the reasons for this?)",B5)))</formula>
    </cfRule>
    <cfRule type="containsText" dxfId="63" priority="7" operator="containsText" text="Will not be implemented (What are the reasons for this, how will the risks be managed?)">
      <formula>NOT(ISERROR(SEARCH("Will not be implemented (What are the reasons for this, how will the risks be managed?)",B5)))</formula>
    </cfRule>
    <cfRule type="containsText" dxfId="62" priority="8" operator="containsText" text="Planned implementation  (What are the actions, timeframe, risks?)">
      <formula>NOT(ISERROR(SEARCH("Planned implementation  (What are the actions, timeframe, risks?)",B5)))</formula>
    </cfRule>
    <cfRule type="containsText" dxfId="61" priority="9" operator="containsText" text="Partially implemented (What is the status, actions, timeframe, risks?)">
      <formula>NOT(ISERROR(SEARCH("Partially implemented (What is the status, actions, timeframe, risks?)",B5)))</formula>
    </cfRule>
    <cfRule type="containsText" dxfId="60" priority="10" operator="containsText" text="Fully implemented (What evidence supports this?)">
      <formula>NOT(ISERROR(SEARCH("Fully implemented (What evidence supports this?)",B5)))</formula>
    </cfRule>
  </conditionalFormatting>
  <hyperlinks>
    <hyperlink ref="D6" r:id="rId1" xr:uid="{5BE25E14-439F-47C7-B877-C54B93E56A5B}"/>
    <hyperlink ref="D7" r:id="rId2" display="https://www.youtube.com/watch?v=wqoGmkx7KiU&amp;list=PL6rrXMWFEqXLpuR0-FhIjMMD-dZLplUAj&amp;index=27" xr:uid="{1A5F5309-4D5F-49DD-98DC-BB7D0B4D38C5}"/>
    <hyperlink ref="D8" r:id="rId3" display="https://future.nhs.uk/ECISTnetwork/view?objectID=123216133" xr:uid="{10E9E1A6-1171-4C43-87F4-BFEA38FA97A8}"/>
    <hyperlink ref="D5" r:id="rId4" display="https://future.nhs.uk/ECISTnetwork/view?objectId=32411088" xr:uid="{782C7831-DAB0-424F-A329-470F27B1D53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B700848-E5AD-48A6-B4D3-7E2315911B7A}">
          <x14:formula1>
            <xm:f>'Do Not Use'!$A$1:$A$5</xm:f>
          </x14:formula1>
          <xm:sqref>B4:B8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7CC6-86D0-4099-8A45-50E30452EA65}">
  <sheetPr>
    <tabColor theme="9" tint="-0.249977111117893"/>
  </sheetPr>
  <dimension ref="A1:D10"/>
  <sheetViews>
    <sheetView showGridLines="0" zoomScale="70" zoomScaleNormal="70" workbookViewId="0">
      <selection activeCell="B4" sqref="B4"/>
    </sheetView>
  </sheetViews>
  <sheetFormatPr defaultRowHeight="15" x14ac:dyDescent="0.25"/>
  <cols>
    <col min="1" max="1" width="57.7109375" customWidth="1"/>
    <col min="2" max="2" width="50.42578125" customWidth="1"/>
    <col min="3" max="3" width="92" customWidth="1"/>
    <col min="4" max="4" width="101.7109375" customWidth="1"/>
  </cols>
  <sheetData>
    <row r="1" spans="1:4" ht="33.75" x14ac:dyDescent="0.25">
      <c r="A1" s="694" t="s">
        <v>298</v>
      </c>
      <c r="B1" s="695"/>
      <c r="C1" s="695"/>
      <c r="D1" s="695"/>
    </row>
    <row r="2" spans="1:4" ht="60" x14ac:dyDescent="0.25">
      <c r="A2" s="11" t="s">
        <v>316</v>
      </c>
      <c r="B2" s="70" t="s">
        <v>317</v>
      </c>
      <c r="C2" s="11" t="s">
        <v>318</v>
      </c>
      <c r="D2" s="11" t="s">
        <v>319</v>
      </c>
    </row>
    <row r="3" spans="1:4" ht="40.5" customHeight="1" x14ac:dyDescent="0.3">
      <c r="A3" s="717" t="s">
        <v>573</v>
      </c>
      <c r="B3" s="719"/>
      <c r="C3" s="719"/>
      <c r="D3" s="388"/>
    </row>
    <row r="4" spans="1:4" ht="90" x14ac:dyDescent="0.25">
      <c r="A4" s="453" t="s">
        <v>450</v>
      </c>
      <c r="B4" s="81"/>
      <c r="C4" s="78"/>
      <c r="D4" s="317" t="s">
        <v>451</v>
      </c>
    </row>
    <row r="5" spans="1:4" ht="330" x14ac:dyDescent="0.25">
      <c r="A5" s="314" t="s">
        <v>452</v>
      </c>
      <c r="B5" s="454"/>
      <c r="C5" s="456"/>
      <c r="D5" s="318" t="s">
        <v>453</v>
      </c>
    </row>
    <row r="6" spans="1:4" ht="180" x14ac:dyDescent="0.25">
      <c r="A6" s="80" t="s">
        <v>454</v>
      </c>
      <c r="B6" s="81"/>
      <c r="C6" s="81"/>
      <c r="D6" s="83" t="s">
        <v>455</v>
      </c>
    </row>
    <row r="7" spans="1:4" ht="105" x14ac:dyDescent="0.25">
      <c r="A7" s="315" t="s">
        <v>456</v>
      </c>
      <c r="B7" s="455"/>
      <c r="C7" s="457"/>
      <c r="D7" s="319" t="s">
        <v>457</v>
      </c>
    </row>
    <row r="8" spans="1:4" ht="135" x14ac:dyDescent="0.25">
      <c r="A8" s="80" t="s">
        <v>458</v>
      </c>
      <c r="B8" s="81"/>
      <c r="C8" s="81"/>
      <c r="D8" s="84" t="s">
        <v>459</v>
      </c>
    </row>
    <row r="9" spans="1:4" ht="210" x14ac:dyDescent="0.25">
      <c r="A9" s="316" t="s">
        <v>460</v>
      </c>
      <c r="B9" s="81"/>
      <c r="C9" s="81"/>
      <c r="D9" s="79" t="s">
        <v>340</v>
      </c>
    </row>
    <row r="10" spans="1:4" ht="105" x14ac:dyDescent="0.25">
      <c r="A10" s="80" t="s">
        <v>461</v>
      </c>
      <c r="B10" s="81"/>
      <c r="C10" s="81"/>
      <c r="D10" s="82" t="s">
        <v>374</v>
      </c>
    </row>
  </sheetData>
  <mergeCells count="2">
    <mergeCell ref="A1:D1"/>
    <mergeCell ref="A3:C3"/>
  </mergeCells>
  <conditionalFormatting sqref="B9">
    <cfRule type="containsText" dxfId="59" priority="1" operator="containsText" text="Not relevant (What are the reasons for this?)">
      <formula>NOT(ISERROR(SEARCH("Not relevant (What are the reasons for this?)",B9)))</formula>
    </cfRule>
    <cfRule type="containsText" dxfId="58" priority="2" operator="containsText" text="Will not be implemented (What are the reasons for this, how will the risks be managed?)">
      <formula>NOT(ISERROR(SEARCH("Will not be implemented (What are the reasons for this, how will the risks be managed?)",B9)))</formula>
    </cfRule>
    <cfRule type="containsText" dxfId="57" priority="3" operator="containsText" text="Planned implementation  (What are the actions, timeframe, risks?)">
      <formula>NOT(ISERROR(SEARCH("Planned implementation  (What are the actions, timeframe, risks?)",B9)))</formula>
    </cfRule>
    <cfRule type="containsText" dxfId="56" priority="4" operator="containsText" text="Partially implemented (What is the status, actions, timeframe, risks?)">
      <formula>NOT(ISERROR(SEARCH("Partially implemented (What is the status, actions, timeframe, risks?)",B9)))</formula>
    </cfRule>
    <cfRule type="containsText" dxfId="55" priority="5" operator="containsText" text="Fully implemented (What evidence supports this?)">
      <formula>NOT(ISERROR(SEARCH("Fully implemented (What evidence supports this?)",B9)))</formula>
    </cfRule>
  </conditionalFormatting>
  <conditionalFormatting sqref="B1:B2 B4:B5 B10">
    <cfRule type="containsText" dxfId="54" priority="21" operator="containsText" text="Not relevant (What are the reasons for this?)">
      <formula>NOT(ISERROR(SEARCH("Not relevant (What are the reasons for this?)",B1)))</formula>
    </cfRule>
    <cfRule type="containsText" dxfId="53" priority="22" operator="containsText" text="Will not be implemented (What are the reasons for this, how will the risks be managed?)">
      <formula>NOT(ISERROR(SEARCH("Will not be implemented (What are the reasons for this, how will the risks be managed?)",B1)))</formula>
    </cfRule>
    <cfRule type="containsText" dxfId="52" priority="23" operator="containsText" text="Planned implementation  (What are the actions, timeframe, risks?)">
      <formula>NOT(ISERROR(SEARCH("Planned implementation  (What are the actions, timeframe, risks?)",B1)))</formula>
    </cfRule>
    <cfRule type="containsText" dxfId="51" priority="24" operator="containsText" text="Partially implemented (What is the status, actions, timeframe, risks?)">
      <formula>NOT(ISERROR(SEARCH("Partially implemented (What is the status, actions, timeframe, risks?)",B1)))</formula>
    </cfRule>
    <cfRule type="containsText" dxfId="50" priority="25" operator="containsText" text="Fully implemented (What evidence supports this?)">
      <formula>NOT(ISERROR(SEARCH("Fully implemented (What evidence supports this?)",B1)))</formula>
    </cfRule>
  </conditionalFormatting>
  <conditionalFormatting sqref="B7">
    <cfRule type="containsText" dxfId="49" priority="16" operator="containsText" text="Not relevant (What are the reasons for this?)">
      <formula>NOT(ISERROR(SEARCH("Not relevant (What are the reasons for this?)",B7)))</formula>
    </cfRule>
    <cfRule type="containsText" dxfId="48" priority="17" operator="containsText" text="Will not be implemented (What are the reasons for this, how will the risks be managed?)">
      <formula>NOT(ISERROR(SEARCH("Will not be implemented (What are the reasons for this, how will the risks be managed?)",B7)))</formula>
    </cfRule>
    <cfRule type="containsText" dxfId="47" priority="18" operator="containsText" text="Planned implementation  (What are the actions, timeframe, risks?)">
      <formula>NOT(ISERROR(SEARCH("Planned implementation  (What are the actions, timeframe, risks?)",B7)))</formula>
    </cfRule>
    <cfRule type="containsText" dxfId="46" priority="19" operator="containsText" text="Partially implemented (What is the status, actions, timeframe, risks?)">
      <formula>NOT(ISERROR(SEARCH("Partially implemented (What is the status, actions, timeframe, risks?)",B7)))</formula>
    </cfRule>
    <cfRule type="containsText" dxfId="45" priority="20" operator="containsText" text="Fully implemented (What evidence supports this?)">
      <formula>NOT(ISERROR(SEARCH("Fully implemented (What evidence supports this?)",B7)))</formula>
    </cfRule>
  </conditionalFormatting>
  <conditionalFormatting sqref="B6">
    <cfRule type="containsText" dxfId="44" priority="11" operator="containsText" text="Not relevant (What are the reasons for this?)">
      <formula>NOT(ISERROR(SEARCH("Not relevant (What are the reasons for this?)",B6)))</formula>
    </cfRule>
    <cfRule type="containsText" dxfId="43" priority="12" operator="containsText" text="Will not be implemented (What are the reasons for this, how will the risks be managed?)">
      <formula>NOT(ISERROR(SEARCH("Will not be implemented (What are the reasons for this, how will the risks be managed?)",B6)))</formula>
    </cfRule>
    <cfRule type="containsText" dxfId="42" priority="13" operator="containsText" text="Planned implementation  (What are the actions, timeframe, risks?)">
      <formula>NOT(ISERROR(SEARCH("Planned implementation  (What are the actions, timeframe, risks?)",B6)))</formula>
    </cfRule>
    <cfRule type="containsText" dxfId="41" priority="14" operator="containsText" text="Partially implemented (What is the status, actions, timeframe, risks?)">
      <formula>NOT(ISERROR(SEARCH("Partially implemented (What is the status, actions, timeframe, risks?)",B6)))</formula>
    </cfRule>
    <cfRule type="containsText" dxfId="40" priority="15" operator="containsText" text="Fully implemented (What evidence supports this?)">
      <formula>NOT(ISERROR(SEARCH("Fully implemented (What evidence supports this?)",B6)))</formula>
    </cfRule>
  </conditionalFormatting>
  <conditionalFormatting sqref="B8">
    <cfRule type="containsText" dxfId="39" priority="6" operator="containsText" text="Not relevant (What are the reasons for this?)">
      <formula>NOT(ISERROR(SEARCH("Not relevant (What are the reasons for this?)",B8)))</formula>
    </cfRule>
    <cfRule type="containsText" dxfId="38" priority="7" operator="containsText" text="Will not be implemented (What are the reasons for this, how will the risks be managed?)">
      <formula>NOT(ISERROR(SEARCH("Will not be implemented (What are the reasons for this, how will the risks be managed?)",B8)))</formula>
    </cfRule>
    <cfRule type="containsText" dxfId="37" priority="8" operator="containsText" text="Planned implementation  (What are the actions, timeframe, risks?)">
      <formula>NOT(ISERROR(SEARCH("Planned implementation  (What are the actions, timeframe, risks?)",B8)))</formula>
    </cfRule>
    <cfRule type="containsText" dxfId="36" priority="9" operator="containsText" text="Partially implemented (What is the status, actions, timeframe, risks?)">
      <formula>NOT(ISERROR(SEARCH("Partially implemented (What is the status, actions, timeframe, risks?)",B8)))</formula>
    </cfRule>
    <cfRule type="containsText" dxfId="35" priority="10" operator="containsText" text="Fully implemented (What evidence supports this?)">
      <formula>NOT(ISERROR(SEARCH("Fully implemented (What evidence supports this?)",B8)))</formula>
    </cfRule>
  </conditionalFormatting>
  <hyperlinks>
    <hyperlink ref="D9" r:id="rId1" location=":~:text=In%20August%202021%2C%20NHS%20England,safely%20attend%20their%20treatment%20independently." display="https://www.england.nhs.uk/urgent-emergency-care/improving-ambulance-services/nepts-review/ - :~:text=In%20August%202021%2C%20NHS%20England,safely%20attend%20their%20treatment%20independently." xr:uid="{C340A96A-574A-49A5-845F-5FD9FF4D1381}"/>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49D03B-FFE4-4DF1-9473-7D263CAEB3B6}">
          <x14:formula1>
            <xm:f>'Do Not Use'!$A$1:$A$5</xm:f>
          </x14:formula1>
          <xm:sqref>B4:B10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7666E-5570-41DF-8303-6449B37EA181}">
  <sheetPr>
    <pageSetUpPr fitToPage="1"/>
  </sheetPr>
  <dimension ref="B1:C31"/>
  <sheetViews>
    <sheetView showGridLines="0" zoomScale="80" zoomScaleNormal="80" workbookViewId="0">
      <selection activeCell="B5" sqref="B5"/>
    </sheetView>
  </sheetViews>
  <sheetFormatPr defaultColWidth="9.140625" defaultRowHeight="15.75" x14ac:dyDescent="0.25"/>
  <cols>
    <col min="1" max="1" width="3.7109375" style="519" customWidth="1"/>
    <col min="2" max="2" width="100" style="519" customWidth="1"/>
    <col min="3" max="3" width="59.140625" style="519" customWidth="1"/>
    <col min="4" max="16384" width="9.140625" style="519"/>
  </cols>
  <sheetData>
    <row r="1" spans="2:3" ht="48" customHeight="1" x14ac:dyDescent="0.25">
      <c r="B1" s="722" t="s">
        <v>527</v>
      </c>
      <c r="C1" s="722"/>
    </row>
    <row r="2" spans="2:3" ht="20.25" customHeight="1" x14ac:dyDescent="0.25">
      <c r="B2" s="720" t="s">
        <v>528</v>
      </c>
      <c r="C2" s="721"/>
    </row>
    <row r="3" spans="2:3" ht="66.75" customHeight="1" x14ac:dyDescent="0.25">
      <c r="B3" s="525" t="s">
        <v>555</v>
      </c>
      <c r="C3" s="522"/>
    </row>
    <row r="4" spans="2:3" ht="25.5" customHeight="1" x14ac:dyDescent="0.25">
      <c r="B4" s="720" t="s">
        <v>529</v>
      </c>
      <c r="C4" s="721"/>
    </row>
    <row r="5" spans="2:3" ht="64.5" customHeight="1" x14ac:dyDescent="0.25">
      <c r="B5" s="520" t="s">
        <v>530</v>
      </c>
      <c r="C5" s="521"/>
    </row>
    <row r="6" spans="2:3" ht="24.75" customHeight="1" x14ac:dyDescent="0.25">
      <c r="B6" s="720" t="s">
        <v>532</v>
      </c>
      <c r="C6" s="721"/>
    </row>
    <row r="7" spans="2:3" ht="69.75" customHeight="1" x14ac:dyDescent="0.25">
      <c r="B7" s="520" t="s">
        <v>547</v>
      </c>
      <c r="C7" s="521"/>
    </row>
    <row r="8" spans="2:3" ht="23.25" customHeight="1" x14ac:dyDescent="0.25">
      <c r="B8" s="720" t="s">
        <v>534</v>
      </c>
      <c r="C8" s="721"/>
    </row>
    <row r="9" spans="2:3" ht="94.5" customHeight="1" x14ac:dyDescent="0.25">
      <c r="B9" s="520" t="s">
        <v>568</v>
      </c>
      <c r="C9" s="521"/>
    </row>
    <row r="10" spans="2:3" ht="25.5" customHeight="1" x14ac:dyDescent="0.25">
      <c r="B10" s="720" t="s">
        <v>536</v>
      </c>
      <c r="C10" s="721"/>
    </row>
    <row r="11" spans="2:3" ht="98.25" customHeight="1" x14ac:dyDescent="0.25">
      <c r="B11" s="529" t="s">
        <v>569</v>
      </c>
      <c r="C11" s="523"/>
    </row>
    <row r="12" spans="2:3" ht="78" customHeight="1" x14ac:dyDescent="0.25">
      <c r="B12" s="520" t="s">
        <v>556</v>
      </c>
      <c r="C12" s="521"/>
    </row>
    <row r="13" spans="2:3" ht="87.75" customHeight="1" x14ac:dyDescent="0.25">
      <c r="B13" s="520" t="s">
        <v>557</v>
      </c>
      <c r="C13" s="526"/>
    </row>
    <row r="14" spans="2:3" ht="31.5" customHeight="1" x14ac:dyDescent="0.25">
      <c r="B14" s="722" t="s">
        <v>538</v>
      </c>
      <c r="C14" s="722"/>
    </row>
    <row r="15" spans="2:3" x14ac:dyDescent="0.25">
      <c r="B15" s="720" t="s">
        <v>539</v>
      </c>
      <c r="C15" s="721"/>
    </row>
    <row r="16" spans="2:3" ht="52.5" customHeight="1" x14ac:dyDescent="0.25">
      <c r="B16" s="520" t="s">
        <v>548</v>
      </c>
      <c r="C16" s="524"/>
    </row>
    <row r="17" spans="2:3" x14ac:dyDescent="0.25">
      <c r="B17" s="720" t="s">
        <v>540</v>
      </c>
      <c r="C17" s="721"/>
    </row>
    <row r="18" spans="2:3" ht="200.1" customHeight="1" x14ac:dyDescent="0.25">
      <c r="B18" s="520" t="s">
        <v>571</v>
      </c>
      <c r="C18" s="524"/>
    </row>
    <row r="19" spans="2:3" x14ac:dyDescent="0.25">
      <c r="B19" s="720" t="s">
        <v>541</v>
      </c>
      <c r="C19" s="721"/>
    </row>
    <row r="20" spans="2:3" ht="49.5" customHeight="1" x14ac:dyDescent="0.25">
      <c r="B20" s="520" t="s">
        <v>549</v>
      </c>
      <c r="C20" s="521"/>
    </row>
    <row r="21" spans="2:3" x14ac:dyDescent="0.25">
      <c r="B21" s="720" t="s">
        <v>543</v>
      </c>
      <c r="C21" s="721"/>
    </row>
    <row r="22" spans="2:3" ht="19.5" customHeight="1" x14ac:dyDescent="0.25">
      <c r="B22" s="520" t="s">
        <v>550</v>
      </c>
      <c r="C22" s="723"/>
    </row>
    <row r="23" spans="2:3" ht="19.5" customHeight="1" x14ac:dyDescent="0.25">
      <c r="B23" s="520" t="s">
        <v>551</v>
      </c>
      <c r="C23" s="724"/>
    </row>
    <row r="24" spans="2:3" ht="19.5" customHeight="1" x14ac:dyDescent="0.25">
      <c r="B24" s="520" t="s">
        <v>552</v>
      </c>
      <c r="C24" s="725"/>
    </row>
    <row r="25" spans="2:3" x14ac:dyDescent="0.25">
      <c r="B25" s="720" t="s">
        <v>544</v>
      </c>
      <c r="C25" s="721"/>
    </row>
    <row r="26" spans="2:3" ht="58.5" customHeight="1" x14ac:dyDescent="0.25">
      <c r="B26" s="520" t="s">
        <v>553</v>
      </c>
      <c r="C26" s="521"/>
    </row>
    <row r="27" spans="2:3" ht="39.6" customHeight="1" x14ac:dyDescent="0.25">
      <c r="B27" s="520" t="s">
        <v>566</v>
      </c>
      <c r="C27" s="521"/>
    </row>
    <row r="28" spans="2:3" ht="100.5" customHeight="1" x14ac:dyDescent="0.25">
      <c r="B28" s="520" t="s">
        <v>567</v>
      </c>
      <c r="C28" s="521"/>
    </row>
    <row r="29" spans="2:3" ht="106.5" customHeight="1" x14ac:dyDescent="0.25">
      <c r="B29" s="520" t="s">
        <v>558</v>
      </c>
      <c r="C29" s="521"/>
    </row>
    <row r="30" spans="2:3" x14ac:dyDescent="0.25">
      <c r="B30" s="720" t="s">
        <v>546</v>
      </c>
      <c r="C30" s="721"/>
    </row>
    <row r="31" spans="2:3" ht="52.5" customHeight="1" x14ac:dyDescent="0.25">
      <c r="B31" s="520" t="s">
        <v>554</v>
      </c>
      <c r="C31" s="521"/>
    </row>
  </sheetData>
  <mergeCells count="14">
    <mergeCell ref="B30:C30"/>
    <mergeCell ref="B2:C2"/>
    <mergeCell ref="B1:C1"/>
    <mergeCell ref="B15:C15"/>
    <mergeCell ref="B17:C17"/>
    <mergeCell ref="B19:C19"/>
    <mergeCell ref="B21:C21"/>
    <mergeCell ref="B25:C25"/>
    <mergeCell ref="B14:C14"/>
    <mergeCell ref="B4:C4"/>
    <mergeCell ref="B6:C6"/>
    <mergeCell ref="B8:C8"/>
    <mergeCell ref="B10:C10"/>
    <mergeCell ref="C22:C24"/>
  </mergeCells>
  <conditionalFormatting sqref="C5 C7 C9 C11">
    <cfRule type="containsText" dxfId="34" priority="41" operator="containsText" text="Not relevant (What are the reasons for this?)">
      <formula>NOT(ISERROR(SEARCH("Not relevant (What are the reasons for this?)",C5)))</formula>
    </cfRule>
    <cfRule type="containsText" dxfId="33" priority="42" operator="containsText" text="Will not be implemented (What are the reasons for this, how will the risks be managed?)">
      <formula>NOT(ISERROR(SEARCH("Will not be implemented (What are the reasons for this, how will the risks be managed?)",C5)))</formula>
    </cfRule>
    <cfRule type="containsText" dxfId="32" priority="43" operator="containsText" text="Planned implementation  (What are the actions, timeframe, risks?)">
      <formula>NOT(ISERROR(SEARCH("Planned implementation  (What are the actions, timeframe, risks?)",C5)))</formula>
    </cfRule>
    <cfRule type="containsText" dxfId="31" priority="44" operator="containsText" text="Partially implemented (What is the status, actions, timeframe, risks?)">
      <formula>NOT(ISERROR(SEARCH("Partially implemented (What is the status, actions, timeframe, risks?)",C5)))</formula>
    </cfRule>
    <cfRule type="containsText" dxfId="30" priority="45" operator="containsText" text="Fully implemented (What evidence supports this?)">
      <formula>NOT(ISERROR(SEARCH("Fully implemented (What evidence supports this?)",C5)))</formula>
    </cfRule>
  </conditionalFormatting>
  <conditionalFormatting sqref="C12">
    <cfRule type="containsText" dxfId="29" priority="36" operator="containsText" text="Not relevant (What are the reasons for this?)">
      <formula>NOT(ISERROR(SEARCH("Not relevant (What are the reasons for this?)",C12)))</formula>
    </cfRule>
    <cfRule type="containsText" dxfId="28" priority="37" operator="containsText" text="Will not be implemented (What are the reasons for this, how will the risks be managed?)">
      <formula>NOT(ISERROR(SEARCH("Will not be implemented (What are the reasons for this, how will the risks be managed?)",C12)))</formula>
    </cfRule>
    <cfRule type="containsText" dxfId="27" priority="38" operator="containsText" text="Planned implementation  (What are the actions, timeframe, risks?)">
      <formula>NOT(ISERROR(SEARCH("Planned implementation  (What are the actions, timeframe, risks?)",C12)))</formula>
    </cfRule>
    <cfRule type="containsText" dxfId="26" priority="39" operator="containsText" text="Partially implemented (What is the status, actions, timeframe, risks?)">
      <formula>NOT(ISERROR(SEARCH("Partially implemented (What is the status, actions, timeframe, risks?)",C12)))</formula>
    </cfRule>
    <cfRule type="containsText" dxfId="25" priority="40" operator="containsText" text="Fully implemented (What evidence supports this?)">
      <formula>NOT(ISERROR(SEARCH("Fully implemented (What evidence supports this?)",C12)))</formula>
    </cfRule>
  </conditionalFormatting>
  <conditionalFormatting sqref="C26:C29 C31">
    <cfRule type="containsText" dxfId="24" priority="1" operator="containsText" text="Not relevant (What are the reasons for this?)">
      <formula>NOT(ISERROR(SEARCH("Not relevant (What are the reasons for this?)",C26)))</formula>
    </cfRule>
    <cfRule type="containsText" dxfId="23" priority="2" operator="containsText" text="Will not be implemented (What are the reasons for this, how will the risks be managed?)">
      <formula>NOT(ISERROR(SEARCH("Will not be implemented (What are the reasons for this, how will the risks be managed?)",C26)))</formula>
    </cfRule>
    <cfRule type="containsText" dxfId="22" priority="3" operator="containsText" text="Planned implementation  (What are the actions, timeframe, risks?)">
      <formula>NOT(ISERROR(SEARCH("Planned implementation  (What are the actions, timeframe, risks?)",C26)))</formula>
    </cfRule>
    <cfRule type="containsText" dxfId="21" priority="4" operator="containsText" text="Partially implemented (What is the status, actions, timeframe, risks?)">
      <formula>NOT(ISERROR(SEARCH("Partially implemented (What is the status, actions, timeframe, risks?)",C26)))</formula>
    </cfRule>
    <cfRule type="containsText" dxfId="20" priority="5" operator="containsText" text="Fully implemented (What evidence supports this?)">
      <formula>NOT(ISERROR(SEARCH("Fully implemented (What evidence supports this?)",C26)))</formula>
    </cfRule>
  </conditionalFormatting>
  <conditionalFormatting sqref="C16">
    <cfRule type="containsText" dxfId="19" priority="21" operator="containsText" text="Not relevant (What are the reasons for this?)">
      <formula>NOT(ISERROR(SEARCH("Not relevant (What are the reasons for this?)",C16)))</formula>
    </cfRule>
    <cfRule type="containsText" dxfId="18" priority="22" operator="containsText" text="Will not be implemented (What are the reasons for this, how will the risks be managed?)">
      <formula>NOT(ISERROR(SEARCH("Will not be implemented (What are the reasons for this, how will the risks be managed?)",C16)))</formula>
    </cfRule>
    <cfRule type="containsText" dxfId="17" priority="23" operator="containsText" text="Planned implementation  (What are the actions, timeframe, risks?)">
      <formula>NOT(ISERROR(SEARCH("Planned implementation  (What are the actions, timeframe, risks?)",C16)))</formula>
    </cfRule>
    <cfRule type="containsText" dxfId="16" priority="24" operator="containsText" text="Partially implemented (What is the status, actions, timeframe, risks?)">
      <formula>NOT(ISERROR(SEARCH("Partially implemented (What is the status, actions, timeframe, risks?)",C16)))</formula>
    </cfRule>
    <cfRule type="containsText" dxfId="15" priority="25" operator="containsText" text="Fully implemented (What evidence supports this?)">
      <formula>NOT(ISERROR(SEARCH("Fully implemented (What evidence supports this?)",C16)))</formula>
    </cfRule>
  </conditionalFormatting>
  <conditionalFormatting sqref="C18">
    <cfRule type="containsText" dxfId="14" priority="16" operator="containsText" text="Not relevant (What are the reasons for this?)">
      <formula>NOT(ISERROR(SEARCH("Not relevant (What are the reasons for this?)",C18)))</formula>
    </cfRule>
    <cfRule type="containsText" dxfId="13" priority="17" operator="containsText" text="Will not be implemented (What are the reasons for this, how will the risks be managed?)">
      <formula>NOT(ISERROR(SEARCH("Will not be implemented (What are the reasons for this, how will the risks be managed?)",C18)))</formula>
    </cfRule>
    <cfRule type="containsText" dxfId="12" priority="18" operator="containsText" text="Planned implementation  (What are the actions, timeframe, risks?)">
      <formula>NOT(ISERROR(SEARCH("Planned implementation  (What are the actions, timeframe, risks?)",C18)))</formula>
    </cfRule>
    <cfRule type="containsText" dxfId="11" priority="19" operator="containsText" text="Partially implemented (What is the status, actions, timeframe, risks?)">
      <formula>NOT(ISERROR(SEARCH("Partially implemented (What is the status, actions, timeframe, risks?)",C18)))</formula>
    </cfRule>
    <cfRule type="containsText" dxfId="10" priority="20" operator="containsText" text="Fully implemented (What evidence supports this?)">
      <formula>NOT(ISERROR(SEARCH("Fully implemented (What evidence supports this?)",C18)))</formula>
    </cfRule>
  </conditionalFormatting>
  <conditionalFormatting sqref="C20">
    <cfRule type="containsText" dxfId="9" priority="11" operator="containsText" text="Not relevant (What are the reasons for this?)">
      <formula>NOT(ISERROR(SEARCH("Not relevant (What are the reasons for this?)",C20)))</formula>
    </cfRule>
    <cfRule type="containsText" dxfId="8" priority="12" operator="containsText" text="Will not be implemented (What are the reasons for this, how will the risks be managed?)">
      <formula>NOT(ISERROR(SEARCH("Will not be implemented (What are the reasons for this, how will the risks be managed?)",C20)))</formula>
    </cfRule>
    <cfRule type="containsText" dxfId="7" priority="13" operator="containsText" text="Planned implementation  (What are the actions, timeframe, risks?)">
      <formula>NOT(ISERROR(SEARCH("Planned implementation  (What are the actions, timeframe, risks?)",C20)))</formula>
    </cfRule>
    <cfRule type="containsText" dxfId="6" priority="14" operator="containsText" text="Partially implemented (What is the status, actions, timeframe, risks?)">
      <formula>NOT(ISERROR(SEARCH("Partially implemented (What is the status, actions, timeframe, risks?)",C20)))</formula>
    </cfRule>
    <cfRule type="containsText" dxfId="5" priority="15" operator="containsText" text="Fully implemented (What evidence supports this?)">
      <formula>NOT(ISERROR(SEARCH("Fully implemented (What evidence supports this?)",C20)))</formula>
    </cfRule>
  </conditionalFormatting>
  <conditionalFormatting sqref="C22">
    <cfRule type="containsText" dxfId="4" priority="6" operator="containsText" text="Not relevant (What are the reasons for this?)">
      <formula>NOT(ISERROR(SEARCH("Not relevant (What are the reasons for this?)",C22)))</formula>
    </cfRule>
    <cfRule type="containsText" dxfId="3" priority="7" operator="containsText" text="Will not be implemented (What are the reasons for this, how will the risks be managed?)">
      <formula>NOT(ISERROR(SEARCH("Will not be implemented (What are the reasons for this, how will the risks be managed?)",C22)))</formula>
    </cfRule>
    <cfRule type="containsText" dxfId="2" priority="8" operator="containsText" text="Planned implementation  (What are the actions, timeframe, risks?)">
      <formula>NOT(ISERROR(SEARCH("Planned implementation  (What are the actions, timeframe, risks?)",C22)))</formula>
    </cfRule>
    <cfRule type="containsText" dxfId="1" priority="9" operator="containsText" text="Partially implemented (What is the status, actions, timeframe, risks?)">
      <formula>NOT(ISERROR(SEARCH("Partially implemented (What is the status, actions, timeframe, risks?)",C22)))</formula>
    </cfRule>
    <cfRule type="containsText" dxfId="0" priority="10" operator="containsText" text="Fully implemented (What evidence supports this?)">
      <formula>NOT(ISERROR(SEARCH("Fully implemented (What evidence supports this?)",C22)))</formula>
    </cfRule>
  </conditionalFormatting>
  <pageMargins left="0.7" right="0.7" top="0.75" bottom="0.75" header="0.3" footer="0.3"/>
  <pageSetup paperSize="9" scale="54" fitToHeight="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4.9989318521683403E-2"/>
  </sheetPr>
  <dimension ref="A1:E14"/>
  <sheetViews>
    <sheetView workbookViewId="0">
      <selection activeCell="A15" sqref="A15"/>
    </sheetView>
  </sheetViews>
  <sheetFormatPr defaultRowHeight="15" x14ac:dyDescent="0.25"/>
  <cols>
    <col min="1" max="1" width="84.5703125" customWidth="1"/>
    <col min="2" max="2" width="27.42578125" style="1" customWidth="1"/>
    <col min="4" max="4" width="4.28515625" customWidth="1"/>
  </cols>
  <sheetData>
    <row r="1" spans="1:5" x14ac:dyDescent="0.25">
      <c r="A1" s="10" t="s">
        <v>462</v>
      </c>
      <c r="C1" s="1"/>
      <c r="D1" s="1"/>
    </row>
    <row r="2" spans="1:5" x14ac:dyDescent="0.25">
      <c r="A2" s="6" t="s">
        <v>235</v>
      </c>
      <c r="C2" s="1"/>
      <c r="D2" s="1"/>
    </row>
    <row r="3" spans="1:5" x14ac:dyDescent="0.25">
      <c r="A3" s="7" t="s">
        <v>463</v>
      </c>
      <c r="C3" s="1"/>
      <c r="D3" s="1"/>
    </row>
    <row r="4" spans="1:5" x14ac:dyDescent="0.25">
      <c r="A4" s="8" t="s">
        <v>464</v>
      </c>
      <c r="C4" s="1"/>
      <c r="D4" s="1"/>
    </row>
    <row r="5" spans="1:5" x14ac:dyDescent="0.25">
      <c r="A5" s="9" t="s">
        <v>465</v>
      </c>
      <c r="C5" s="1"/>
      <c r="D5" s="1"/>
    </row>
    <row r="6" spans="1:5" x14ac:dyDescent="0.25">
      <c r="A6" s="2"/>
    </row>
    <row r="7" spans="1:5" x14ac:dyDescent="0.25">
      <c r="A7" s="4"/>
    </row>
    <row r="8" spans="1:5" x14ac:dyDescent="0.25">
      <c r="A8" s="2"/>
    </row>
    <row r="9" spans="1:5" x14ac:dyDescent="0.25">
      <c r="A9" s="4"/>
    </row>
    <row r="10" spans="1:5" x14ac:dyDescent="0.25">
      <c r="A10" s="2"/>
    </row>
    <row r="11" spans="1:5" x14ac:dyDescent="0.25">
      <c r="A11" s="2"/>
      <c r="D11" s="93"/>
      <c r="E11" s="91"/>
    </row>
    <row r="12" spans="1:5" x14ac:dyDescent="0.25">
      <c r="A12" s="2"/>
      <c r="D12" s="94" t="s">
        <v>466</v>
      </c>
      <c r="E12" s="91"/>
    </row>
    <row r="13" spans="1:5" x14ac:dyDescent="0.25">
      <c r="D13" s="95" t="s">
        <v>467</v>
      </c>
      <c r="E13" s="91"/>
    </row>
    <row r="14" spans="1:5" x14ac:dyDescent="0.25">
      <c r="A14" s="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CC95C-1140-4E0C-94CE-B94D132E76C7}">
  <sheetPr>
    <tabColor theme="1" tint="4.9989318521683403E-2"/>
  </sheetPr>
  <dimension ref="B2:D14"/>
  <sheetViews>
    <sheetView workbookViewId="0">
      <selection activeCell="C22" sqref="C22"/>
    </sheetView>
  </sheetViews>
  <sheetFormatPr defaultRowHeight="15" x14ac:dyDescent="0.25"/>
  <cols>
    <col min="2" max="2" width="14.28515625" customWidth="1"/>
    <col min="3" max="3" width="47.28515625" style="102" customWidth="1"/>
  </cols>
  <sheetData>
    <row r="2" spans="2:4" x14ac:dyDescent="0.25">
      <c r="B2" s="97" t="s">
        <v>468</v>
      </c>
      <c r="C2" s="101" t="s">
        <v>469</v>
      </c>
      <c r="D2" s="100" t="s">
        <v>470</v>
      </c>
    </row>
    <row r="3" spans="2:4" x14ac:dyDescent="0.25">
      <c r="B3" s="98">
        <v>44762</v>
      </c>
      <c r="C3" s="101" t="s">
        <v>471</v>
      </c>
      <c r="D3" s="100" t="s">
        <v>472</v>
      </c>
    </row>
    <row r="4" spans="2:4" x14ac:dyDescent="0.25">
      <c r="B4" s="98">
        <v>44762</v>
      </c>
      <c r="C4" s="101" t="s">
        <v>473</v>
      </c>
      <c r="D4" s="100" t="s">
        <v>474</v>
      </c>
    </row>
    <row r="5" spans="2:4" ht="30" x14ac:dyDescent="0.25">
      <c r="B5" s="98">
        <v>44763</v>
      </c>
      <c r="C5" s="101" t="s">
        <v>475</v>
      </c>
      <c r="D5" s="100" t="s">
        <v>476</v>
      </c>
    </row>
    <row r="6" spans="2:4" ht="30" x14ac:dyDescent="0.25">
      <c r="B6" s="98">
        <v>44764</v>
      </c>
      <c r="C6" s="101" t="s">
        <v>477</v>
      </c>
      <c r="D6" s="100" t="s">
        <v>478</v>
      </c>
    </row>
    <row r="7" spans="2:4" x14ac:dyDescent="0.25">
      <c r="B7" s="99" t="s">
        <v>479</v>
      </c>
      <c r="C7" s="101" t="s">
        <v>480</v>
      </c>
      <c r="D7" s="100" t="s">
        <v>481</v>
      </c>
    </row>
    <row r="8" spans="2:4" x14ac:dyDescent="0.25">
      <c r="B8" s="98">
        <v>44767</v>
      </c>
      <c r="C8" s="101" t="s">
        <v>482</v>
      </c>
      <c r="D8" s="100" t="s">
        <v>483</v>
      </c>
    </row>
    <row r="9" spans="2:4" x14ac:dyDescent="0.25">
      <c r="B9" s="98"/>
      <c r="C9" s="101" t="s">
        <v>484</v>
      </c>
      <c r="D9" s="100" t="s">
        <v>485</v>
      </c>
    </row>
    <row r="10" spans="2:4" x14ac:dyDescent="0.25">
      <c r="B10" s="98">
        <v>44768</v>
      </c>
      <c r="C10" s="101" t="s">
        <v>486</v>
      </c>
      <c r="D10" s="100" t="s">
        <v>483</v>
      </c>
    </row>
    <row r="11" spans="2:4" x14ac:dyDescent="0.25">
      <c r="B11" s="99" t="s">
        <v>487</v>
      </c>
      <c r="C11" s="101" t="s">
        <v>488</v>
      </c>
      <c r="D11" s="100" t="s">
        <v>489</v>
      </c>
    </row>
    <row r="12" spans="2:4" ht="30" x14ac:dyDescent="0.25">
      <c r="B12" s="98">
        <v>44769</v>
      </c>
      <c r="C12" s="101" t="s">
        <v>490</v>
      </c>
      <c r="D12" s="100" t="s">
        <v>491</v>
      </c>
    </row>
    <row r="13" spans="2:4" x14ac:dyDescent="0.25">
      <c r="B13" s="100"/>
      <c r="C13" s="101" t="s">
        <v>492</v>
      </c>
      <c r="D13" s="100" t="s">
        <v>493</v>
      </c>
    </row>
    <row r="14" spans="2:4" ht="45" x14ac:dyDescent="0.25">
      <c r="B14" s="97" t="s">
        <v>494</v>
      </c>
      <c r="C14" s="101" t="s">
        <v>495</v>
      </c>
      <c r="D14" s="100" t="s">
        <v>489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6B91E-0830-4435-A27D-B75EC7ED7C25}">
  <sheetPr>
    <tabColor rgb="FF7030A0"/>
    <pageSetUpPr fitToPage="1"/>
  </sheetPr>
  <dimension ref="A1:AN105"/>
  <sheetViews>
    <sheetView showGridLines="0" view="pageBreakPreview" zoomScale="80" zoomScaleNormal="47" zoomScaleSheetLayoutView="80" workbookViewId="0">
      <selection activeCell="L41" sqref="L41"/>
    </sheetView>
  </sheetViews>
  <sheetFormatPr defaultColWidth="9.140625" defaultRowHeight="12.75" x14ac:dyDescent="0.25"/>
  <cols>
    <col min="1" max="1" width="1.5703125" style="478" customWidth="1"/>
    <col min="2" max="2" width="10.5703125" style="89" customWidth="1"/>
    <col min="3" max="3" width="33.28515625" style="501" customWidth="1"/>
    <col min="4" max="4" width="15.42578125" style="478" customWidth="1"/>
    <col min="5" max="5" width="0.85546875" style="478" customWidth="1"/>
    <col min="6" max="6" width="15.42578125" style="478" customWidth="1"/>
    <col min="7" max="7" width="0.85546875" style="478" customWidth="1"/>
    <col min="8" max="8" width="15.42578125" style="478" customWidth="1"/>
    <col min="9" max="9" width="0.85546875" style="478" customWidth="1"/>
    <col min="10" max="10" width="15.42578125" style="478" customWidth="1"/>
    <col min="11" max="11" width="0.85546875" style="478" customWidth="1"/>
    <col min="12" max="12" width="15.42578125" style="478" customWidth="1"/>
    <col min="13" max="13" width="0.85546875" style="478" customWidth="1"/>
    <col min="14" max="14" width="15.42578125" style="478" customWidth="1"/>
    <col min="15" max="16" width="0.85546875" style="478" customWidth="1"/>
    <col min="17" max="17" width="0.85546875" style="88" customWidth="1"/>
    <col min="18" max="18" width="8.42578125" style="88" customWidth="1"/>
    <col min="19" max="19" width="8.5703125" style="88" customWidth="1"/>
    <col min="20" max="20" width="0.7109375" style="88" customWidth="1"/>
    <col min="21" max="21" width="7.42578125" style="88" customWidth="1"/>
    <col min="22" max="22" width="1" style="88" customWidth="1"/>
    <col min="23" max="23" width="7.42578125" style="88" hidden="1" customWidth="1"/>
    <col min="24" max="25" width="7.42578125" style="112" hidden="1" customWidth="1"/>
    <col min="26" max="26" width="1.7109375" style="88" hidden="1" customWidth="1"/>
    <col min="27" max="27" width="65.5703125" style="88" customWidth="1"/>
    <col min="28" max="28" width="2.85546875" style="88" customWidth="1"/>
    <col min="29" max="30" width="9.140625" style="88"/>
    <col min="31" max="31" width="11.85546875" style="88" bestFit="1" customWidth="1"/>
    <col min="32" max="16384" width="9.140625" style="88"/>
  </cols>
  <sheetData>
    <row r="1" spans="1:40" ht="39" customHeight="1" x14ac:dyDescent="0.25">
      <c r="B1" s="660" t="s">
        <v>22</v>
      </c>
      <c r="C1" s="660"/>
      <c r="D1" s="660"/>
      <c r="E1" s="660"/>
      <c r="F1" s="660"/>
      <c r="G1" s="660"/>
      <c r="H1" s="660"/>
      <c r="I1" s="660"/>
      <c r="J1" s="660"/>
      <c r="K1" s="660"/>
      <c r="L1" s="660"/>
      <c r="M1" s="660"/>
      <c r="N1" s="660"/>
      <c r="O1" s="660"/>
      <c r="P1" s="660"/>
      <c r="Q1" s="660"/>
      <c r="R1" s="660"/>
      <c r="S1" s="660"/>
      <c r="T1" s="660"/>
      <c r="U1" s="660"/>
      <c r="V1" s="660"/>
      <c r="W1" s="660"/>
      <c r="X1" s="660"/>
      <c r="Y1" s="660"/>
      <c r="Z1" s="660"/>
      <c r="AA1" s="660"/>
    </row>
    <row r="2" spans="1:40" ht="15" customHeight="1" x14ac:dyDescent="0.25">
      <c r="B2" s="652" t="s">
        <v>23</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C2" s="649" t="s">
        <v>24</v>
      </c>
      <c r="AD2" s="649"/>
      <c r="AE2" s="649"/>
      <c r="AF2" s="649"/>
      <c r="AG2" s="649"/>
      <c r="AH2" s="649"/>
      <c r="AI2" s="649"/>
      <c r="AJ2" s="649"/>
      <c r="AK2" s="649"/>
      <c r="AL2" s="649"/>
      <c r="AM2" s="649"/>
      <c r="AN2" s="649"/>
    </row>
    <row r="3" spans="1:40" ht="15" customHeight="1" x14ac:dyDescent="0.25">
      <c r="B3" s="652"/>
      <c r="C3" s="652"/>
      <c r="D3" s="652"/>
      <c r="E3" s="652"/>
      <c r="F3" s="652"/>
      <c r="G3" s="652"/>
      <c r="H3" s="652"/>
      <c r="I3" s="652"/>
      <c r="J3" s="652"/>
      <c r="K3" s="652"/>
      <c r="L3" s="652"/>
      <c r="M3" s="652"/>
      <c r="N3" s="652"/>
      <c r="O3" s="652"/>
      <c r="P3" s="652"/>
      <c r="Q3" s="652"/>
      <c r="R3" s="652"/>
      <c r="S3" s="652"/>
      <c r="T3" s="652"/>
      <c r="U3" s="652"/>
      <c r="V3" s="652"/>
      <c r="W3" s="652"/>
      <c r="X3" s="652"/>
      <c r="Y3" s="652"/>
      <c r="Z3" s="652"/>
      <c r="AA3" s="652"/>
      <c r="AC3" s="649"/>
      <c r="AD3" s="649"/>
      <c r="AE3" s="649"/>
      <c r="AF3" s="649"/>
      <c r="AG3" s="649"/>
      <c r="AH3" s="649"/>
      <c r="AI3" s="649"/>
      <c r="AJ3" s="649"/>
      <c r="AK3" s="649"/>
      <c r="AL3" s="649"/>
      <c r="AM3" s="649"/>
      <c r="AN3" s="649"/>
    </row>
    <row r="4" spans="1:40" ht="16.5" customHeight="1" x14ac:dyDescent="0.25">
      <c r="B4" s="664" t="s">
        <v>25</v>
      </c>
      <c r="C4" s="664"/>
      <c r="D4" s="664"/>
      <c r="E4" s="664"/>
      <c r="F4" s="664"/>
      <c r="G4" s="664"/>
      <c r="H4" s="664"/>
      <c r="I4" s="664"/>
      <c r="J4" s="664"/>
      <c r="K4" s="664"/>
      <c r="L4" s="664"/>
      <c r="M4" s="664"/>
      <c r="N4" s="664"/>
      <c r="O4" s="664"/>
      <c r="P4" s="664"/>
      <c r="Q4" s="664"/>
      <c r="R4" s="664"/>
      <c r="S4" s="664"/>
      <c r="T4" s="664"/>
      <c r="U4" s="664"/>
      <c r="V4" s="664"/>
      <c r="W4" s="664"/>
      <c r="X4" s="664"/>
      <c r="Y4" s="664"/>
      <c r="Z4" s="664"/>
      <c r="AA4" s="664"/>
      <c r="AC4" s="649"/>
      <c r="AD4" s="649"/>
      <c r="AE4" s="649"/>
      <c r="AF4" s="649"/>
      <c r="AG4" s="649"/>
      <c r="AH4" s="649"/>
      <c r="AI4" s="649"/>
      <c r="AJ4" s="649"/>
      <c r="AK4" s="649"/>
      <c r="AL4" s="649"/>
      <c r="AM4" s="649"/>
      <c r="AN4" s="649"/>
    </row>
    <row r="5" spans="1:40" ht="13.5" thickBot="1" x14ac:dyDescent="0.3">
      <c r="B5" s="497"/>
      <c r="C5" s="500"/>
      <c r="D5" s="481"/>
      <c r="E5" s="481"/>
      <c r="F5" s="481"/>
      <c r="G5" s="481"/>
      <c r="H5" s="481"/>
      <c r="I5" s="481"/>
      <c r="J5" s="481"/>
      <c r="K5" s="481"/>
      <c r="L5" s="481"/>
      <c r="M5" s="481"/>
      <c r="N5" s="481"/>
      <c r="O5" s="481"/>
      <c r="P5" s="481"/>
      <c r="Q5" s="110"/>
      <c r="R5" s="110"/>
      <c r="S5" s="110"/>
      <c r="T5" s="110"/>
      <c r="U5" s="110"/>
      <c r="V5" s="110"/>
      <c r="W5" s="110"/>
      <c r="X5" s="111"/>
      <c r="Y5" s="111"/>
      <c r="Z5" s="110"/>
      <c r="AA5" s="110"/>
    </row>
    <row r="6" spans="1:40" ht="7.15" customHeight="1" thickTop="1" x14ac:dyDescent="0.25"/>
    <row r="7" spans="1:40" ht="29.45" customHeight="1" x14ac:dyDescent="0.25">
      <c r="B7" s="509" t="s">
        <v>26</v>
      </c>
      <c r="J7" s="482"/>
      <c r="N7" s="483" t="s">
        <v>27</v>
      </c>
      <c r="R7" s="115"/>
      <c r="S7" s="116"/>
      <c r="U7" s="113"/>
      <c r="W7" s="114" t="s">
        <v>27</v>
      </c>
      <c r="X7" s="114" t="s">
        <v>27</v>
      </c>
      <c r="Y7" s="114" t="s">
        <v>27</v>
      </c>
      <c r="AD7" s="90"/>
      <c r="AE7" s="90"/>
      <c r="AF7" s="90"/>
      <c r="AG7" s="90"/>
      <c r="AH7" s="90"/>
      <c r="AI7" s="90"/>
      <c r="AJ7" s="90"/>
      <c r="AK7" s="90"/>
      <c r="AL7" s="90"/>
      <c r="AM7" s="90"/>
      <c r="AN7" s="90"/>
    </row>
    <row r="8" spans="1:40" ht="22.9" customHeight="1" x14ac:dyDescent="0.25">
      <c r="A8" s="89"/>
      <c r="B8" s="508"/>
      <c r="C8" s="502"/>
      <c r="D8" s="643" t="s">
        <v>510</v>
      </c>
      <c r="E8" s="512"/>
      <c r="F8" s="643" t="s">
        <v>28</v>
      </c>
      <c r="G8" s="512"/>
      <c r="H8" s="653" t="s">
        <v>29</v>
      </c>
      <c r="I8" s="512"/>
      <c r="J8" s="658" t="s">
        <v>31</v>
      </c>
      <c r="K8" s="512"/>
      <c r="L8" s="653" t="s">
        <v>30</v>
      </c>
      <c r="M8" s="512"/>
      <c r="N8" s="653" t="s">
        <v>32</v>
      </c>
      <c r="O8" s="512"/>
      <c r="P8" s="510"/>
      <c r="R8" s="654" t="s">
        <v>33</v>
      </c>
      <c r="S8" s="655" t="s">
        <v>34</v>
      </c>
      <c r="T8" s="118"/>
      <c r="U8" s="654" t="s">
        <v>35</v>
      </c>
      <c r="W8" s="654" t="s">
        <v>36</v>
      </c>
      <c r="X8" s="654"/>
      <c r="Y8" s="654"/>
      <c r="Z8" s="118"/>
      <c r="AA8" s="650" t="s">
        <v>37</v>
      </c>
      <c r="AC8" s="90"/>
      <c r="AD8" s="90"/>
      <c r="AE8" s="90"/>
      <c r="AF8" s="90"/>
      <c r="AG8" s="90"/>
      <c r="AH8" s="90"/>
      <c r="AI8" s="90"/>
      <c r="AJ8" s="90"/>
      <c r="AK8" s="90"/>
      <c r="AL8" s="90"/>
      <c r="AM8" s="90"/>
      <c r="AN8" s="90"/>
    </row>
    <row r="9" spans="1:40" ht="25.15" customHeight="1" x14ac:dyDescent="0.25">
      <c r="A9" s="89"/>
      <c r="B9" s="507" t="s">
        <v>38</v>
      </c>
      <c r="C9" s="502" t="s">
        <v>39</v>
      </c>
      <c r="D9" s="644"/>
      <c r="E9" s="512"/>
      <c r="F9" s="644"/>
      <c r="G9" s="512"/>
      <c r="H9" s="653"/>
      <c r="I9" s="512"/>
      <c r="J9" s="658"/>
      <c r="K9" s="512"/>
      <c r="L9" s="653"/>
      <c r="M9" s="512"/>
      <c r="N9" s="653"/>
      <c r="O9" s="512"/>
      <c r="P9" s="510"/>
      <c r="R9" s="654"/>
      <c r="S9" s="656"/>
      <c r="U9" s="657"/>
      <c r="W9" s="119"/>
      <c r="X9" s="119"/>
      <c r="Y9" s="119"/>
      <c r="AA9" s="651"/>
      <c r="AD9" s="117"/>
      <c r="AE9" s="117"/>
      <c r="AF9" s="117"/>
      <c r="AG9" s="117"/>
      <c r="AH9" s="117"/>
      <c r="AI9" s="117"/>
      <c r="AJ9" s="117"/>
      <c r="AK9" s="117"/>
      <c r="AL9" s="117"/>
      <c r="AM9" s="117"/>
      <c r="AN9" s="117"/>
    </row>
    <row r="10" spans="1:40" ht="13.5" thickBot="1" x14ac:dyDescent="0.3">
      <c r="D10" s="484"/>
      <c r="N10" s="485"/>
      <c r="R10" s="120"/>
      <c r="S10" s="121"/>
      <c r="X10" s="88"/>
      <c r="AA10" s="120"/>
    </row>
    <row r="11" spans="1:40" ht="16.899999999999999" customHeight="1" thickBot="1" x14ac:dyDescent="0.3">
      <c r="B11" s="543" t="s">
        <v>40</v>
      </c>
      <c r="C11" s="503" t="s">
        <v>22</v>
      </c>
      <c r="D11" s="638"/>
      <c r="E11" s="511"/>
      <c r="F11" s="486"/>
      <c r="G11" s="511"/>
      <c r="H11" s="486"/>
      <c r="I11" s="511"/>
      <c r="J11" s="486"/>
      <c r="K11" s="511"/>
      <c r="L11" s="486"/>
      <c r="M11" s="511"/>
      <c r="N11" s="487" t="s">
        <v>41</v>
      </c>
      <c r="O11" s="511"/>
      <c r="P11" s="511"/>
      <c r="Q11" s="344"/>
      <c r="R11" s="345">
        <v>0</v>
      </c>
      <c r="S11" s="345">
        <v>0</v>
      </c>
      <c r="T11" s="344"/>
      <c r="U11" s="346" t="str">
        <f>IF(AND(S11="N/A",R11&lt;&gt;"N/A"),"▲",IF(OR(R11="",ISERROR(S11)),"◄►",IF(R11&gt;S11,"▲",IF(R11&lt;S11,"▼","◄►"))))</f>
        <v>◄►</v>
      </c>
      <c r="V11" s="344"/>
      <c r="W11" s="347">
        <v>0.85</v>
      </c>
      <c r="X11" s="348">
        <v>0.85</v>
      </c>
      <c r="Y11" s="349">
        <v>0.9</v>
      </c>
      <c r="Z11" s="344"/>
      <c r="AA11" s="354"/>
    </row>
    <row r="12" spans="1:40" ht="20.45" customHeight="1" thickTop="1" thickBot="1" x14ac:dyDescent="0.3">
      <c r="B12" s="544"/>
      <c r="C12" s="501" t="s">
        <v>22</v>
      </c>
      <c r="D12" s="639"/>
      <c r="E12" s="491"/>
      <c r="G12" s="491"/>
      <c r="I12" s="491"/>
      <c r="J12" s="488" t="s">
        <v>42</v>
      </c>
      <c r="K12" s="491"/>
      <c r="M12" s="491"/>
      <c r="N12" s="485" t="s">
        <v>43</v>
      </c>
      <c r="O12" s="491"/>
      <c r="P12" s="491"/>
      <c r="R12" s="122"/>
      <c r="S12" s="357"/>
      <c r="U12" s="123" t="str">
        <f>IF(OR(R12="",ISERROR(S12)),"◄►",IF(R12&gt;S12,"▲",IF(R12&lt;S12,"▼","◄►")))</f>
        <v>◄►</v>
      </c>
      <c r="W12" s="124">
        <v>0.85</v>
      </c>
      <c r="X12" s="125">
        <v>0.85</v>
      </c>
      <c r="Y12" s="126">
        <v>0.9</v>
      </c>
      <c r="AA12" s="350"/>
    </row>
    <row r="13" spans="1:40" ht="39" hidden="1" customHeight="1" thickTop="1" thickBot="1" x14ac:dyDescent="0.3">
      <c r="B13" s="544"/>
      <c r="D13" s="639"/>
      <c r="E13" s="491"/>
      <c r="G13" s="491"/>
      <c r="I13" s="491"/>
      <c r="K13" s="491"/>
      <c r="M13" s="491"/>
      <c r="N13" s="485" t="s">
        <v>44</v>
      </c>
      <c r="O13" s="491"/>
      <c r="P13" s="491"/>
      <c r="R13" s="122"/>
      <c r="S13" s="122"/>
      <c r="U13" s="123" t="str">
        <f>IF(AND(S13="N/A",R13&lt;&gt;"N/A"),"▲",IF(OR(R13="",ISERROR(S13)),"◄►",IF(R13&gt;S13,"▲",IF(R13&lt;S13,"▼","◄►"))))</f>
        <v>◄►</v>
      </c>
      <c r="W13" s="124">
        <v>0.8</v>
      </c>
      <c r="X13" s="125">
        <v>0.8</v>
      </c>
      <c r="Y13" s="126">
        <v>0.85</v>
      </c>
      <c r="AA13" s="355"/>
    </row>
    <row r="14" spans="1:40" ht="21.6" customHeight="1" thickTop="1" thickBot="1" x14ac:dyDescent="0.3">
      <c r="B14" s="544"/>
      <c r="C14" s="501" t="s">
        <v>22</v>
      </c>
      <c r="D14" s="639"/>
      <c r="E14" s="491"/>
      <c r="G14" s="491"/>
      <c r="I14" s="491"/>
      <c r="J14" s="488"/>
      <c r="K14" s="491"/>
      <c r="M14" s="491"/>
      <c r="N14" s="485" t="s">
        <v>45</v>
      </c>
      <c r="O14" s="491"/>
      <c r="P14" s="491"/>
      <c r="R14" s="122"/>
      <c r="S14" s="122"/>
      <c r="U14" s="123" t="str">
        <f>IF(OR(R14="",ISERROR(S14)),"◄►",IF(R14&gt;S14,"▲",IF(R14&lt;S14,"▼","◄►")))</f>
        <v>◄►</v>
      </c>
      <c r="W14" s="124">
        <v>0.8</v>
      </c>
      <c r="X14" s="125">
        <v>0.8</v>
      </c>
      <c r="Y14" s="126">
        <v>0.85</v>
      </c>
      <c r="AA14" s="351"/>
    </row>
    <row r="15" spans="1:40" ht="1.1499999999999999" customHeight="1" thickTop="1" thickBot="1" x14ac:dyDescent="0.3">
      <c r="B15" s="544"/>
      <c r="C15" s="501" t="s">
        <v>22</v>
      </c>
      <c r="D15" s="639"/>
      <c r="E15" s="491"/>
      <c r="G15" s="491"/>
      <c r="I15" s="491"/>
      <c r="K15" s="491"/>
      <c r="M15" s="491"/>
      <c r="N15" s="485"/>
      <c r="O15" s="491"/>
      <c r="P15" s="491"/>
      <c r="S15" s="127"/>
      <c r="X15" s="88"/>
      <c r="Y15" s="88"/>
      <c r="AA15" s="352"/>
    </row>
    <row r="16" spans="1:40" ht="19.899999999999999" customHeight="1" thickTop="1" thickBot="1" x14ac:dyDescent="0.3">
      <c r="B16" s="544"/>
      <c r="C16" s="501" t="s">
        <v>22</v>
      </c>
      <c r="D16" s="639"/>
      <c r="E16" s="491"/>
      <c r="G16" s="491"/>
      <c r="I16" s="491"/>
      <c r="J16" s="488"/>
      <c r="K16" s="491"/>
      <c r="M16" s="491"/>
      <c r="N16" s="485" t="s">
        <v>46</v>
      </c>
      <c r="O16" s="491"/>
      <c r="P16" s="491"/>
      <c r="R16" s="122"/>
      <c r="S16" s="122"/>
      <c r="U16" s="123" t="str">
        <f>IF(OR(R16="",ISERROR(S16)),"◄►",IF(R16&gt;S16,"▲",IF(R16&lt;S16,"▼","◄►")))</f>
        <v>◄►</v>
      </c>
      <c r="W16" s="124">
        <v>0.75</v>
      </c>
      <c r="X16" s="125">
        <v>0.75</v>
      </c>
      <c r="Y16" s="126">
        <v>0.8</v>
      </c>
      <c r="AA16" s="356"/>
    </row>
    <row r="17" spans="2:31" ht="13.5" customHeight="1" thickTop="1" thickBot="1" x14ac:dyDescent="0.3">
      <c r="B17" s="637"/>
      <c r="C17" s="504" t="s">
        <v>22</v>
      </c>
      <c r="D17" s="479"/>
      <c r="E17" s="479"/>
      <c r="F17" s="479"/>
      <c r="G17" s="479"/>
      <c r="H17" s="479"/>
      <c r="I17" s="479"/>
      <c r="J17" s="479"/>
      <c r="K17" s="479"/>
      <c r="L17" s="479"/>
      <c r="M17" s="479"/>
      <c r="N17" s="489"/>
      <c r="O17" s="479"/>
      <c r="P17" s="479"/>
      <c r="Q17" s="128"/>
      <c r="R17" s="128"/>
      <c r="S17" s="129"/>
      <c r="T17" s="128"/>
      <c r="U17" s="128"/>
      <c r="V17" s="128"/>
      <c r="W17" s="128"/>
      <c r="X17" s="130"/>
      <c r="Y17" s="130"/>
      <c r="Z17" s="128"/>
      <c r="AA17" s="353"/>
    </row>
    <row r="18" spans="2:31" ht="9" customHeight="1" thickBot="1" x14ac:dyDescent="0.3">
      <c r="B18" s="232"/>
      <c r="N18" s="485"/>
      <c r="S18" s="127"/>
      <c r="X18" s="132"/>
      <c r="Y18" s="132"/>
    </row>
    <row r="19" spans="2:31" ht="13.5" hidden="1" thickBot="1" x14ac:dyDescent="0.3">
      <c r="N19" s="485"/>
      <c r="S19" s="121"/>
      <c r="X19" s="132"/>
      <c r="Y19" s="132"/>
    </row>
    <row r="20" spans="2:31" ht="38.25" hidden="1" customHeight="1" thickBot="1" x14ac:dyDescent="0.3">
      <c r="B20" s="640" t="s">
        <v>47</v>
      </c>
      <c r="D20" s="639" t="e">
        <f>(#REF!*#REF!*#REF!)+(#REF!*#REF!*#REF!)+(#REF!*#REF!*#REF!)</f>
        <v>#REF!</v>
      </c>
      <c r="E20" s="491"/>
      <c r="G20" s="491"/>
      <c r="H20" s="665"/>
      <c r="I20" s="491"/>
      <c r="J20" s="662" t="s">
        <v>48</v>
      </c>
      <c r="K20" s="491"/>
      <c r="M20" s="491"/>
      <c r="N20" s="485" t="s">
        <v>49</v>
      </c>
      <c r="O20" s="491"/>
      <c r="P20" s="491"/>
      <c r="R20" s="134"/>
      <c r="S20" s="134"/>
      <c r="U20" s="123" t="str">
        <f>IF(OR(R20="",ISERROR(S20)),"◄►",IF(R20&gt;S20,"▲",IF(R20&lt;S20,"▼","◄►")))</f>
        <v>◄►</v>
      </c>
      <c r="W20" s="135">
        <v>9100</v>
      </c>
      <c r="X20" s="136">
        <v>9100</v>
      </c>
      <c r="Y20" s="137">
        <v>10300</v>
      </c>
      <c r="AA20" s="646" t="s">
        <v>50</v>
      </c>
    </row>
    <row r="21" spans="2:31" ht="14.25" hidden="1" customHeight="1" thickBot="1" x14ac:dyDescent="0.3">
      <c r="B21" s="641"/>
      <c r="D21" s="639"/>
      <c r="E21" s="491"/>
      <c r="G21" s="491"/>
      <c r="H21" s="665"/>
      <c r="I21" s="491"/>
      <c r="J21" s="662"/>
      <c r="K21" s="491"/>
      <c r="M21" s="491"/>
      <c r="N21" s="485"/>
      <c r="O21" s="491"/>
      <c r="P21" s="491"/>
      <c r="S21" s="127"/>
      <c r="AA21" s="647"/>
    </row>
    <row r="22" spans="2:31" ht="29.25" hidden="1" customHeight="1" thickBot="1" x14ac:dyDescent="0.3">
      <c r="B22" s="641"/>
      <c r="D22" s="639"/>
      <c r="E22" s="491"/>
      <c r="G22" s="491"/>
      <c r="H22" s="665"/>
      <c r="I22" s="491"/>
      <c r="J22" s="662"/>
      <c r="K22" s="491"/>
      <c r="M22" s="491"/>
      <c r="N22" s="485" t="s">
        <v>51</v>
      </c>
      <c r="O22" s="491"/>
      <c r="P22" s="491"/>
      <c r="R22" s="134"/>
      <c r="S22" s="134"/>
      <c r="U22" s="123" t="str">
        <f>IF(OR(R22="",ISERROR(S22)),"◄►",IF(R22&gt;S22,"▲",IF(R22&lt;S22,"▼","◄►")))</f>
        <v>◄►</v>
      </c>
      <c r="W22" s="135">
        <v>510</v>
      </c>
      <c r="X22" s="138">
        <v>510</v>
      </c>
      <c r="Y22" s="139">
        <v>700</v>
      </c>
      <c r="AA22" s="666" t="s">
        <v>52</v>
      </c>
      <c r="AE22" s="140"/>
    </row>
    <row r="23" spans="2:31" ht="8.25" hidden="1" customHeight="1" thickBot="1" x14ac:dyDescent="0.3">
      <c r="B23" s="641"/>
      <c r="D23" s="639"/>
      <c r="E23" s="491"/>
      <c r="G23" s="491"/>
      <c r="H23" s="665"/>
      <c r="I23" s="491"/>
      <c r="J23" s="662"/>
      <c r="K23" s="491"/>
      <c r="M23" s="491"/>
      <c r="N23" s="485"/>
      <c r="O23" s="491"/>
      <c r="P23" s="491"/>
      <c r="R23" s="141"/>
      <c r="S23" s="141"/>
      <c r="U23" s="123"/>
      <c r="W23" s="142"/>
      <c r="X23" s="143"/>
      <c r="Y23" s="143"/>
      <c r="AA23" s="667"/>
    </row>
    <row r="24" spans="2:31" ht="18" hidden="1" customHeight="1" thickBot="1" x14ac:dyDescent="0.3">
      <c r="B24" s="641"/>
      <c r="D24" s="639"/>
      <c r="E24" s="491"/>
      <c r="G24" s="491"/>
      <c r="H24" s="665"/>
      <c r="I24" s="491"/>
      <c r="J24" s="662"/>
      <c r="K24" s="491"/>
      <c r="M24" s="491"/>
      <c r="N24" s="485" t="s">
        <v>53</v>
      </c>
      <c r="O24" s="491"/>
      <c r="P24" s="491"/>
      <c r="Q24" s="144"/>
      <c r="R24" s="145"/>
      <c r="S24" s="145"/>
      <c r="U24" s="123" t="str">
        <f>IF(OR(R24="",ISERROR(S24)),"◄►",IF(R24&gt;S24,"▲",IF(R24&lt;S24,"▼","◄►")))</f>
        <v>◄►</v>
      </c>
      <c r="W24" s="146">
        <v>382500</v>
      </c>
      <c r="X24" s="147">
        <v>382500</v>
      </c>
      <c r="Y24" s="148">
        <v>450000</v>
      </c>
      <c r="AA24" s="646" t="s">
        <v>54</v>
      </c>
      <c r="AE24" s="140"/>
    </row>
    <row r="25" spans="2:31" ht="34.5" hidden="1" customHeight="1" thickBot="1" x14ac:dyDescent="0.3">
      <c r="B25" s="641"/>
      <c r="D25" s="639"/>
      <c r="E25" s="491"/>
      <c r="G25" s="491"/>
      <c r="H25" s="665"/>
      <c r="I25" s="491"/>
      <c r="J25" s="662"/>
      <c r="K25" s="491"/>
      <c r="M25" s="491"/>
      <c r="N25" s="485"/>
      <c r="O25" s="491"/>
      <c r="P25" s="491"/>
      <c r="R25" s="141"/>
      <c r="S25" s="141"/>
      <c r="U25" s="123"/>
      <c r="W25" s="142"/>
      <c r="X25" s="143"/>
      <c r="Y25" s="143"/>
      <c r="AA25" s="647"/>
    </row>
    <row r="26" spans="2:31" ht="9" hidden="1" customHeight="1" thickBot="1" x14ac:dyDescent="0.3">
      <c r="B26" s="642"/>
      <c r="C26" s="505"/>
      <c r="D26" s="480"/>
      <c r="E26" s="480"/>
      <c r="F26" s="480"/>
      <c r="G26" s="480"/>
      <c r="H26" s="480"/>
      <c r="I26" s="480"/>
      <c r="J26" s="480"/>
      <c r="K26" s="480"/>
      <c r="L26" s="480"/>
      <c r="M26" s="480"/>
      <c r="N26" s="490"/>
      <c r="O26" s="480"/>
      <c r="P26" s="480"/>
      <c r="Q26" s="149"/>
      <c r="R26" s="149"/>
      <c r="S26" s="150"/>
      <c r="T26" s="149"/>
      <c r="U26" s="149"/>
      <c r="V26" s="149"/>
      <c r="W26" s="149"/>
      <c r="X26" s="151"/>
      <c r="Y26" s="151"/>
      <c r="Z26" s="149"/>
      <c r="AA26" s="149"/>
    </row>
    <row r="27" spans="2:31" ht="13.5" hidden="1" thickBot="1" x14ac:dyDescent="0.3">
      <c r="N27" s="485"/>
      <c r="S27" s="121"/>
      <c r="X27" s="132"/>
      <c r="Y27" s="132"/>
    </row>
    <row r="28" spans="2:31" ht="14.25" hidden="1" customHeight="1" thickBot="1" x14ac:dyDescent="0.3">
      <c r="B28" s="668" t="s">
        <v>55</v>
      </c>
      <c r="D28" s="639" t="e">
        <f>(#REF!*#REF!*#REF!)+(#REF!*#REF!*#REF!)+(#REF!*#REF!*#REF!)+(#REF!*#REF!*#REF!)</f>
        <v>#REF!</v>
      </c>
      <c r="E28" s="491"/>
      <c r="G28" s="491"/>
      <c r="I28" s="491"/>
      <c r="J28" s="662" t="s">
        <v>56</v>
      </c>
      <c r="K28" s="491"/>
      <c r="M28" s="491"/>
      <c r="N28" s="485" t="s">
        <v>57</v>
      </c>
      <c r="O28" s="491"/>
      <c r="P28" s="491"/>
      <c r="R28" s="122"/>
      <c r="S28" s="122"/>
      <c r="U28" s="123" t="str">
        <f>IF(OR(R28="",ISERROR(S28)),"◄►",IF(R28&gt;S28,"▲",IF(R28&lt;S28,"▼","◄►")))</f>
        <v>◄►</v>
      </c>
      <c r="W28" s="124">
        <v>0.7</v>
      </c>
      <c r="X28" s="125">
        <v>0.7</v>
      </c>
      <c r="Y28" s="126">
        <v>0.8</v>
      </c>
      <c r="AA28" s="645" t="s">
        <v>58</v>
      </c>
      <c r="AD28" s="152"/>
    </row>
    <row r="29" spans="2:31" ht="23.25" hidden="1" customHeight="1" thickBot="1" x14ac:dyDescent="0.3">
      <c r="B29" s="669"/>
      <c r="D29" s="639"/>
      <c r="E29" s="491"/>
      <c r="G29" s="491"/>
      <c r="I29" s="491"/>
      <c r="J29" s="662"/>
      <c r="K29" s="491"/>
      <c r="M29" s="491"/>
      <c r="N29" s="485"/>
      <c r="O29" s="491"/>
      <c r="P29" s="491"/>
      <c r="S29" s="127"/>
      <c r="AA29" s="645"/>
    </row>
    <row r="30" spans="2:31" ht="27.75" hidden="1" customHeight="1" thickBot="1" x14ac:dyDescent="0.3">
      <c r="B30" s="669"/>
      <c r="D30" s="639"/>
      <c r="E30" s="491"/>
      <c r="G30" s="491"/>
      <c r="I30" s="491"/>
      <c r="J30" s="662"/>
      <c r="K30" s="491"/>
      <c r="M30" s="491"/>
      <c r="N30" s="485" t="s">
        <v>59</v>
      </c>
      <c r="O30" s="491"/>
      <c r="P30" s="491"/>
      <c r="R30" s="153"/>
      <c r="S30" s="153"/>
      <c r="U30" s="123" t="str">
        <f>IF(OR(R30="",ISERROR(S30)),"◄►",IF(R30&gt;S30,"▲",IF(R30&lt;S30,"▼","◄►")))</f>
        <v>◄►</v>
      </c>
      <c r="W30" s="154">
        <v>1.1100000000000001</v>
      </c>
      <c r="X30" s="155">
        <v>1.05</v>
      </c>
      <c r="Y30" s="156">
        <v>1.05</v>
      </c>
      <c r="AA30" s="648" t="s">
        <v>60</v>
      </c>
    </row>
    <row r="31" spans="2:31" ht="39" hidden="1" customHeight="1" thickBot="1" x14ac:dyDescent="0.3">
      <c r="B31" s="669"/>
      <c r="D31" s="639"/>
      <c r="E31" s="491"/>
      <c r="G31" s="491"/>
      <c r="I31" s="491"/>
      <c r="J31" s="662"/>
      <c r="K31" s="491"/>
      <c r="M31" s="491"/>
      <c r="N31" s="485"/>
      <c r="O31" s="491"/>
      <c r="P31" s="491"/>
      <c r="S31" s="127"/>
      <c r="AA31" s="648"/>
    </row>
    <row r="32" spans="2:31" ht="13.5" hidden="1" customHeight="1" thickBot="1" x14ac:dyDescent="0.3">
      <c r="B32" s="669"/>
      <c r="D32" s="639"/>
      <c r="E32" s="491"/>
      <c r="G32" s="491"/>
      <c r="I32" s="491"/>
      <c r="J32" s="662" t="s">
        <v>61</v>
      </c>
      <c r="K32" s="491"/>
      <c r="M32" s="491"/>
      <c r="N32" s="485" t="s">
        <v>62</v>
      </c>
      <c r="O32" s="491"/>
      <c r="P32" s="491"/>
      <c r="R32" s="122"/>
      <c r="S32" s="122"/>
      <c r="U32" s="123" t="str">
        <f>IF(OR(R32="",ISERROR(S32)),"◄►",IF(R32&gt;S32,"▲",IF(R32&lt;S32,"▼","◄►")))</f>
        <v>◄►</v>
      </c>
      <c r="W32" s="124"/>
      <c r="X32" s="125"/>
      <c r="Y32" s="126"/>
      <c r="AA32" s="645" t="s">
        <v>63</v>
      </c>
    </row>
    <row r="33" spans="2:30" ht="36.75" hidden="1" customHeight="1" thickBot="1" x14ac:dyDescent="0.3">
      <c r="B33" s="669"/>
      <c r="D33" s="639"/>
      <c r="E33" s="491"/>
      <c r="G33" s="491"/>
      <c r="I33" s="491"/>
      <c r="J33" s="663"/>
      <c r="K33" s="491"/>
      <c r="M33" s="491"/>
      <c r="N33" s="485"/>
      <c r="O33" s="491"/>
      <c r="P33" s="491"/>
      <c r="R33" s="141"/>
      <c r="S33" s="141"/>
      <c r="U33" s="123"/>
      <c r="W33" s="142"/>
      <c r="X33" s="143"/>
      <c r="Y33" s="143"/>
      <c r="AA33" s="645"/>
    </row>
    <row r="34" spans="2:30" ht="18.75" hidden="1" customHeight="1" thickBot="1" x14ac:dyDescent="0.3">
      <c r="B34" s="669"/>
      <c r="D34" s="639"/>
      <c r="E34" s="491"/>
      <c r="G34" s="491"/>
      <c r="I34" s="491"/>
      <c r="J34" s="659" t="s">
        <v>64</v>
      </c>
      <c r="K34" s="491"/>
      <c r="M34" s="491"/>
      <c r="N34" s="485" t="s">
        <v>65</v>
      </c>
      <c r="O34" s="491"/>
      <c r="P34" s="491"/>
      <c r="R34" s="157"/>
      <c r="S34" s="157"/>
      <c r="U34" s="123" t="str">
        <f>IF(OR(R34="",ISERROR(S34)),"◄►",IF(R34&lt;S34,"▼",IF(R34&gt;S34,"▲","◄►")))</f>
        <v>◄►</v>
      </c>
      <c r="W34" s="158">
        <v>30</v>
      </c>
      <c r="X34" s="159">
        <v>25</v>
      </c>
      <c r="Y34" s="160">
        <v>25</v>
      </c>
      <c r="AA34" s="661" t="s">
        <v>66</v>
      </c>
      <c r="AD34" s="152"/>
    </row>
    <row r="35" spans="2:30" ht="18" hidden="1" customHeight="1" thickBot="1" x14ac:dyDescent="0.3">
      <c r="B35" s="669"/>
      <c r="D35" s="639"/>
      <c r="E35" s="491"/>
      <c r="G35" s="491"/>
      <c r="I35" s="491"/>
      <c r="J35" s="659"/>
      <c r="K35" s="491"/>
      <c r="M35" s="491"/>
      <c r="N35" s="485"/>
      <c r="O35" s="491"/>
      <c r="P35" s="491"/>
      <c r="R35" s="161"/>
      <c r="S35" s="141"/>
      <c r="U35" s="123"/>
      <c r="W35" s="162"/>
      <c r="X35" s="163"/>
      <c r="Y35" s="163"/>
      <c r="AA35" s="661"/>
      <c r="AD35" s="152"/>
    </row>
    <row r="36" spans="2:30" ht="9.75" hidden="1" customHeight="1" thickBot="1" x14ac:dyDescent="0.3">
      <c r="B36" s="669"/>
      <c r="D36" s="639"/>
      <c r="E36" s="491"/>
      <c r="G36" s="491"/>
      <c r="I36" s="491"/>
      <c r="K36" s="491"/>
      <c r="M36" s="491"/>
      <c r="N36" s="485"/>
      <c r="O36" s="491"/>
      <c r="P36" s="491"/>
      <c r="S36" s="164"/>
      <c r="X36" s="132"/>
      <c r="Y36" s="132"/>
      <c r="AA36" s="661"/>
    </row>
    <row r="37" spans="2:30" ht="14.25" hidden="1" customHeight="1" thickBot="1" x14ac:dyDescent="0.3">
      <c r="B37" s="498"/>
      <c r="D37" s="491"/>
      <c r="E37" s="491"/>
      <c r="G37" s="491"/>
      <c r="I37" s="491"/>
      <c r="K37" s="491"/>
      <c r="M37" s="491"/>
      <c r="N37" s="485"/>
      <c r="O37" s="491"/>
      <c r="P37" s="491"/>
      <c r="S37" s="164"/>
      <c r="X37" s="132"/>
      <c r="Y37" s="132"/>
      <c r="AA37" s="133"/>
    </row>
    <row r="38" spans="2:30" ht="15.75" hidden="1" customHeight="1" thickBot="1" x14ac:dyDescent="0.3">
      <c r="B38" s="499"/>
      <c r="C38" s="506"/>
      <c r="D38" s="492"/>
      <c r="E38" s="492"/>
      <c r="F38" s="492"/>
      <c r="G38" s="492"/>
      <c r="H38" s="492"/>
      <c r="I38" s="492"/>
      <c r="J38" s="492"/>
      <c r="K38" s="492"/>
      <c r="L38" s="492"/>
      <c r="M38" s="492"/>
      <c r="N38" s="493"/>
      <c r="O38" s="492"/>
      <c r="P38" s="492"/>
      <c r="Q38" s="165"/>
      <c r="R38" s="165"/>
      <c r="S38" s="166"/>
      <c r="T38" s="165"/>
      <c r="U38" s="165"/>
      <c r="V38" s="165"/>
      <c r="W38" s="165"/>
      <c r="X38" s="167"/>
      <c r="Y38" s="167"/>
      <c r="Z38" s="165"/>
      <c r="AA38" s="168"/>
    </row>
    <row r="39" spans="2:30" ht="26.25" hidden="1" customHeight="1" thickBot="1" x14ac:dyDescent="0.3">
      <c r="B39" s="232"/>
      <c r="N39" s="485"/>
      <c r="S39" s="127"/>
      <c r="X39" s="132"/>
      <c r="Y39" s="132"/>
      <c r="AA39" s="133"/>
    </row>
    <row r="40" spans="2:30" ht="21" customHeight="1" thickBot="1" x14ac:dyDescent="0.3">
      <c r="B40" s="543"/>
      <c r="C40" s="503"/>
      <c r="D40" s="638"/>
      <c r="E40" s="511"/>
      <c r="F40" s="486"/>
      <c r="G40" s="511"/>
      <c r="H40" s="486"/>
      <c r="I40" s="511"/>
      <c r="J40" s="486"/>
      <c r="K40" s="511"/>
      <c r="L40" s="486"/>
      <c r="M40" s="511"/>
      <c r="N40" s="487" t="s">
        <v>41</v>
      </c>
      <c r="O40" s="511"/>
      <c r="P40" s="511"/>
      <c r="Q40" s="344"/>
      <c r="R40" s="345">
        <v>0</v>
      </c>
      <c r="S40" s="345">
        <v>0</v>
      </c>
      <c r="T40" s="344"/>
      <c r="U40" s="346" t="str">
        <f>IF(AND(S40="N/A",R40&lt;&gt;"N/A"),"▲",IF(OR(R40="",ISERROR(S40)),"◄►",IF(R40&gt;S40,"▲",IF(R40&lt;S40,"▼","◄►"))))</f>
        <v>◄►</v>
      </c>
      <c r="V40" s="344"/>
      <c r="W40" s="347">
        <v>0.85</v>
      </c>
      <c r="X40" s="348">
        <v>0.85</v>
      </c>
      <c r="Y40" s="349">
        <v>0.9</v>
      </c>
      <c r="Z40" s="344"/>
      <c r="AA40" s="354"/>
    </row>
    <row r="41" spans="2:30" ht="17.45" customHeight="1" thickTop="1" thickBot="1" x14ac:dyDescent="0.3">
      <c r="B41" s="544"/>
      <c r="C41" s="501" t="s">
        <v>22</v>
      </c>
      <c r="D41" s="639"/>
      <c r="E41" s="491"/>
      <c r="G41" s="491"/>
      <c r="I41" s="491"/>
      <c r="J41" s="488"/>
      <c r="K41" s="491"/>
      <c r="M41" s="491"/>
      <c r="N41" s="485" t="s">
        <v>43</v>
      </c>
      <c r="O41" s="491"/>
      <c r="P41" s="491"/>
      <c r="R41" s="122"/>
      <c r="S41" s="122"/>
      <c r="U41" s="123" t="str">
        <f>IF(OR(R41="",ISERROR(S41)),"◄►",IF(R41&gt;S41,"▲",IF(R41&lt;S41,"▼","◄►")))</f>
        <v>◄►</v>
      </c>
      <c r="W41" s="124">
        <v>0.85</v>
      </c>
      <c r="X41" s="125">
        <v>0.85</v>
      </c>
      <c r="Y41" s="126">
        <v>0.9</v>
      </c>
      <c r="AA41" s="350"/>
    </row>
    <row r="42" spans="2:30" ht="39" hidden="1" customHeight="1" thickTop="1" thickBot="1" x14ac:dyDescent="0.3">
      <c r="B42" s="544"/>
      <c r="D42" s="639"/>
      <c r="E42" s="491"/>
      <c r="G42" s="491"/>
      <c r="I42" s="491"/>
      <c r="K42" s="491"/>
      <c r="M42" s="491"/>
      <c r="N42" s="485" t="s">
        <v>44</v>
      </c>
      <c r="O42" s="491"/>
      <c r="P42" s="491"/>
      <c r="R42" s="122"/>
      <c r="S42" s="122"/>
      <c r="U42" s="123" t="str">
        <f>IF(AND(S42="N/A",R42&lt;&gt;"N/A"),"▲",IF(OR(R42="",ISERROR(S42)),"◄►",IF(R42&gt;S42,"▲",IF(R42&lt;S42,"▼","◄►"))))</f>
        <v>◄►</v>
      </c>
      <c r="W42" s="124">
        <v>0.8</v>
      </c>
      <c r="X42" s="125">
        <v>0.8</v>
      </c>
      <c r="Y42" s="126">
        <v>0.85</v>
      </c>
      <c r="AA42" s="355"/>
    </row>
    <row r="43" spans="2:30" ht="22.15" customHeight="1" thickTop="1" thickBot="1" x14ac:dyDescent="0.3">
      <c r="B43" s="544"/>
      <c r="C43" s="501" t="s">
        <v>22</v>
      </c>
      <c r="D43" s="639"/>
      <c r="E43" s="491"/>
      <c r="G43" s="491"/>
      <c r="I43" s="491"/>
      <c r="J43" s="488"/>
      <c r="K43" s="491"/>
      <c r="M43" s="491"/>
      <c r="N43" s="485" t="s">
        <v>45</v>
      </c>
      <c r="O43" s="491"/>
      <c r="P43" s="491"/>
      <c r="R43" s="122"/>
      <c r="S43" s="122"/>
      <c r="U43" s="123" t="str">
        <f>IF(OR(R43="",ISERROR(S43)),"◄►",IF(R43&gt;S43,"▲",IF(R43&lt;S43,"▼","◄►")))</f>
        <v>◄►</v>
      </c>
      <c r="W43" s="124">
        <v>0.8</v>
      </c>
      <c r="X43" s="125">
        <v>0.8</v>
      </c>
      <c r="Y43" s="126">
        <v>0.85</v>
      </c>
      <c r="AA43" s="351"/>
    </row>
    <row r="44" spans="2:30" ht="4.1500000000000004" hidden="1" customHeight="1" thickTop="1" thickBot="1" x14ac:dyDescent="0.3">
      <c r="B44" s="544"/>
      <c r="D44" s="639"/>
      <c r="E44" s="491"/>
      <c r="G44" s="491"/>
      <c r="I44" s="491"/>
      <c r="K44" s="491"/>
      <c r="M44" s="491"/>
      <c r="N44" s="485"/>
      <c r="O44" s="491"/>
      <c r="P44" s="491"/>
      <c r="S44" s="127"/>
      <c r="X44" s="88"/>
      <c r="Y44" s="88"/>
      <c r="AA44" s="352"/>
    </row>
    <row r="45" spans="2:30" ht="19.899999999999999" customHeight="1" thickTop="1" thickBot="1" x14ac:dyDescent="0.3">
      <c r="B45" s="544"/>
      <c r="C45" s="501" t="s">
        <v>22</v>
      </c>
      <c r="D45" s="639"/>
      <c r="E45" s="491"/>
      <c r="G45" s="491"/>
      <c r="I45" s="491"/>
      <c r="J45" s="488"/>
      <c r="K45" s="491"/>
      <c r="M45" s="491"/>
      <c r="N45" s="485" t="s">
        <v>46</v>
      </c>
      <c r="O45" s="491"/>
      <c r="P45" s="491"/>
      <c r="R45" s="122"/>
      <c r="S45" s="122"/>
      <c r="U45" s="123" t="str">
        <f>IF(OR(R45="",ISERROR(S45)),"◄►",IF(R45&gt;S45,"▲",IF(R45&lt;S45,"▼","◄►")))</f>
        <v>◄►</v>
      </c>
      <c r="W45" s="124">
        <v>0.75</v>
      </c>
      <c r="X45" s="125">
        <v>0.75</v>
      </c>
      <c r="Y45" s="126">
        <v>0.8</v>
      </c>
      <c r="AA45" s="356"/>
    </row>
    <row r="46" spans="2:30" ht="13.5" customHeight="1" thickTop="1" thickBot="1" x14ac:dyDescent="0.3">
      <c r="B46" s="637"/>
      <c r="C46" s="504"/>
      <c r="D46" s="479"/>
      <c r="E46" s="479"/>
      <c r="F46" s="479"/>
      <c r="G46" s="479"/>
      <c r="H46" s="479"/>
      <c r="I46" s="479"/>
      <c r="J46" s="479"/>
      <c r="K46" s="479"/>
      <c r="L46" s="479"/>
      <c r="M46" s="479"/>
      <c r="N46" s="489"/>
      <c r="O46" s="479"/>
      <c r="P46" s="479"/>
      <c r="Q46" s="128"/>
      <c r="R46" s="128"/>
      <c r="S46" s="129"/>
      <c r="T46" s="128"/>
      <c r="U46" s="128"/>
      <c r="V46" s="128"/>
      <c r="W46" s="128"/>
      <c r="X46" s="130"/>
      <c r="Y46" s="130"/>
      <c r="Z46" s="128"/>
      <c r="AA46" s="353"/>
    </row>
    <row r="47" spans="2:30" ht="13.5" thickBot="1" x14ac:dyDescent="0.3">
      <c r="N47" s="485"/>
      <c r="S47" s="121"/>
      <c r="X47" s="132"/>
      <c r="Y47" s="132"/>
    </row>
    <row r="48" spans="2:30" ht="16.899999999999999" customHeight="1" thickBot="1" x14ac:dyDescent="0.3">
      <c r="B48" s="543"/>
      <c r="C48" s="503"/>
      <c r="D48" s="638"/>
      <c r="E48" s="511"/>
      <c r="F48" s="486"/>
      <c r="G48" s="511"/>
      <c r="H48" s="486"/>
      <c r="I48" s="511"/>
      <c r="J48" s="486"/>
      <c r="K48" s="511"/>
      <c r="L48" s="486"/>
      <c r="M48" s="511"/>
      <c r="N48" s="487" t="s">
        <v>41</v>
      </c>
      <c r="O48" s="511"/>
      <c r="P48" s="511"/>
      <c r="Q48" s="344"/>
      <c r="R48" s="345">
        <v>0</v>
      </c>
      <c r="S48" s="345">
        <v>0</v>
      </c>
      <c r="T48" s="344"/>
      <c r="U48" s="346" t="str">
        <f>IF(AND(S48="N/A",R48&lt;&gt;"N/A"),"▲",IF(OR(R48="",ISERROR(S48)),"◄►",IF(R48&gt;S48,"▲",IF(R48&lt;S48,"▼","◄►"))))</f>
        <v>◄►</v>
      </c>
      <c r="V48" s="344"/>
      <c r="W48" s="347">
        <v>0.85</v>
      </c>
      <c r="X48" s="348">
        <v>0.85</v>
      </c>
      <c r="Y48" s="349">
        <v>0.9</v>
      </c>
      <c r="Z48" s="344"/>
      <c r="AA48" s="354"/>
    </row>
    <row r="49" spans="2:27" ht="18.600000000000001" customHeight="1" thickTop="1" thickBot="1" x14ac:dyDescent="0.3">
      <c r="B49" s="544"/>
      <c r="C49" s="501" t="s">
        <v>22</v>
      </c>
      <c r="D49" s="639"/>
      <c r="E49" s="491"/>
      <c r="G49" s="491"/>
      <c r="I49" s="491"/>
      <c r="J49" s="488" t="s">
        <v>67</v>
      </c>
      <c r="K49" s="491"/>
      <c r="M49" s="491"/>
      <c r="N49" s="485" t="s">
        <v>43</v>
      </c>
      <c r="O49" s="491"/>
      <c r="P49" s="491"/>
      <c r="R49" s="122"/>
      <c r="S49" s="122"/>
      <c r="U49" s="123" t="str">
        <f>IF(OR(R49="",ISERROR(S49)),"◄►",IF(R49&gt;S49,"▲",IF(R49&lt;S49,"▼","◄►")))</f>
        <v>◄►</v>
      </c>
      <c r="W49" s="124">
        <v>0.85</v>
      </c>
      <c r="X49" s="125">
        <v>0.85</v>
      </c>
      <c r="Y49" s="126">
        <v>0.9</v>
      </c>
      <c r="AA49" s="350"/>
    </row>
    <row r="50" spans="2:27" ht="39" hidden="1" customHeight="1" thickTop="1" thickBot="1" x14ac:dyDescent="0.3">
      <c r="B50" s="544"/>
      <c r="D50" s="639"/>
      <c r="E50" s="491"/>
      <c r="G50" s="491"/>
      <c r="I50" s="491"/>
      <c r="K50" s="491"/>
      <c r="M50" s="491"/>
      <c r="N50" s="485" t="s">
        <v>44</v>
      </c>
      <c r="O50" s="491"/>
      <c r="P50" s="491"/>
      <c r="R50" s="122"/>
      <c r="S50" s="122"/>
      <c r="U50" s="123" t="str">
        <f>IF(AND(S50="N/A",R50&lt;&gt;"N/A"),"▲",IF(OR(R50="",ISERROR(S50)),"◄►",IF(R50&gt;S50,"▲",IF(R50&lt;S50,"▼","◄►"))))</f>
        <v>◄►</v>
      </c>
      <c r="W50" s="124">
        <v>0.8</v>
      </c>
      <c r="X50" s="125">
        <v>0.8</v>
      </c>
      <c r="Y50" s="126">
        <v>0.85</v>
      </c>
      <c r="AA50" s="355"/>
    </row>
    <row r="51" spans="2:27" ht="19.149999999999999" customHeight="1" thickTop="1" thickBot="1" x14ac:dyDescent="0.3">
      <c r="B51" s="544"/>
      <c r="C51" s="501" t="s">
        <v>22</v>
      </c>
      <c r="D51" s="639"/>
      <c r="E51" s="491"/>
      <c r="G51" s="491"/>
      <c r="I51" s="491"/>
      <c r="J51" s="488"/>
      <c r="K51" s="491"/>
      <c r="M51" s="491"/>
      <c r="N51" s="485"/>
      <c r="O51" s="491"/>
      <c r="P51" s="491"/>
      <c r="R51" s="122"/>
      <c r="S51" s="122"/>
      <c r="U51" s="123" t="str">
        <f>IF(OR(R51="",ISERROR(S51)),"◄►",IF(R51&gt;S51,"▲",IF(R51&lt;S51,"▼","◄►")))</f>
        <v>◄►</v>
      </c>
      <c r="W51" s="124">
        <v>0.8</v>
      </c>
      <c r="X51" s="125">
        <v>0.8</v>
      </c>
      <c r="Y51" s="126">
        <v>0.85</v>
      </c>
      <c r="AA51" s="351"/>
    </row>
    <row r="52" spans="2:27" ht="4.1500000000000004" customHeight="1" thickTop="1" thickBot="1" x14ac:dyDescent="0.3">
      <c r="B52" s="544"/>
      <c r="D52" s="639"/>
      <c r="E52" s="491"/>
      <c r="G52" s="491"/>
      <c r="I52" s="491"/>
      <c r="K52" s="491"/>
      <c r="M52" s="491"/>
      <c r="N52" s="485"/>
      <c r="O52" s="491"/>
      <c r="P52" s="491"/>
      <c r="S52" s="127"/>
      <c r="X52" s="88"/>
      <c r="Y52" s="88"/>
      <c r="AA52" s="352"/>
    </row>
    <row r="53" spans="2:27" ht="18.600000000000001" customHeight="1" thickTop="1" thickBot="1" x14ac:dyDescent="0.3">
      <c r="B53" s="544"/>
      <c r="C53" s="501" t="s">
        <v>22</v>
      </c>
      <c r="D53" s="639"/>
      <c r="E53" s="491"/>
      <c r="G53" s="491"/>
      <c r="I53" s="491"/>
      <c r="J53" s="488"/>
      <c r="K53" s="491"/>
      <c r="M53" s="491"/>
      <c r="N53" s="485"/>
      <c r="O53" s="491"/>
      <c r="P53" s="491"/>
      <c r="R53" s="122"/>
      <c r="S53" s="122"/>
      <c r="U53" s="123" t="str">
        <f>IF(OR(R53="",ISERROR(S53)),"◄►",IF(R53&gt;S53,"▲",IF(R53&lt;S53,"▼","◄►")))</f>
        <v>◄►</v>
      </c>
      <c r="W53" s="124">
        <v>0.75</v>
      </c>
      <c r="X53" s="125">
        <v>0.75</v>
      </c>
      <c r="Y53" s="126">
        <v>0.8</v>
      </c>
      <c r="AA53" s="356"/>
    </row>
    <row r="54" spans="2:27" ht="11.45" customHeight="1" thickTop="1" thickBot="1" x14ac:dyDescent="0.3">
      <c r="B54" s="637"/>
      <c r="C54" s="504"/>
      <c r="D54" s="479"/>
      <c r="E54" s="479"/>
      <c r="F54" s="479"/>
      <c r="G54" s="479"/>
      <c r="H54" s="479"/>
      <c r="I54" s="479"/>
      <c r="J54" s="479"/>
      <c r="K54" s="479"/>
      <c r="L54" s="479"/>
      <c r="M54" s="479"/>
      <c r="N54" s="489"/>
      <c r="O54" s="479"/>
      <c r="P54" s="479"/>
      <c r="Q54" s="128"/>
      <c r="R54" s="128"/>
      <c r="S54" s="129"/>
      <c r="T54" s="128"/>
      <c r="U54" s="128"/>
      <c r="V54" s="128"/>
      <c r="W54" s="128"/>
      <c r="X54" s="130"/>
      <c r="Y54" s="130"/>
      <c r="Z54" s="128"/>
      <c r="AA54" s="353"/>
    </row>
    <row r="55" spans="2:27" ht="13.5" thickBot="1" x14ac:dyDescent="0.3">
      <c r="S55" s="121"/>
      <c r="X55" s="132"/>
      <c r="Y55" s="132"/>
    </row>
    <row r="56" spans="2:27" ht="16.899999999999999" customHeight="1" thickBot="1" x14ac:dyDescent="0.3">
      <c r="B56" s="543"/>
      <c r="C56" s="503"/>
      <c r="D56" s="638"/>
      <c r="E56" s="511"/>
      <c r="F56" s="486"/>
      <c r="G56" s="511"/>
      <c r="H56" s="486"/>
      <c r="I56" s="511"/>
      <c r="J56" s="486"/>
      <c r="K56" s="511"/>
      <c r="L56" s="486"/>
      <c r="M56" s="511"/>
      <c r="N56" s="487"/>
      <c r="O56" s="511"/>
      <c r="P56" s="511"/>
      <c r="Q56" s="344"/>
      <c r="R56" s="345">
        <v>0</v>
      </c>
      <c r="S56" s="345">
        <v>0</v>
      </c>
      <c r="T56" s="344"/>
      <c r="U56" s="346" t="str">
        <f>IF(AND(S56="N/A",R56&lt;&gt;"N/A"),"▲",IF(OR(R56="",ISERROR(S56)),"◄►",IF(R56&gt;S56,"▲",IF(R56&lt;S56,"▼","◄►"))))</f>
        <v>◄►</v>
      </c>
      <c r="V56" s="344"/>
      <c r="W56" s="347">
        <v>0.85</v>
      </c>
      <c r="X56" s="348">
        <v>0.85</v>
      </c>
      <c r="Y56" s="349">
        <v>0.9</v>
      </c>
      <c r="Z56" s="344"/>
      <c r="AA56" s="354"/>
    </row>
    <row r="57" spans="2:27" ht="22.9" customHeight="1" thickTop="1" thickBot="1" x14ac:dyDescent="0.3">
      <c r="B57" s="544"/>
      <c r="C57" s="501" t="s">
        <v>22</v>
      </c>
      <c r="D57" s="639"/>
      <c r="E57" s="491"/>
      <c r="G57" s="491"/>
      <c r="I57" s="491"/>
      <c r="J57" s="488"/>
      <c r="K57" s="491"/>
      <c r="M57" s="491"/>
      <c r="N57" s="485" t="s">
        <v>43</v>
      </c>
      <c r="O57" s="491"/>
      <c r="P57" s="491"/>
      <c r="R57" s="122"/>
      <c r="S57" s="122"/>
      <c r="U57" s="123" t="str">
        <f>IF(OR(R57="",ISERROR(S57)),"◄►",IF(R57&gt;S57,"▲",IF(R57&lt;S57,"▼","◄►")))</f>
        <v>◄►</v>
      </c>
      <c r="W57" s="124">
        <v>0.85</v>
      </c>
      <c r="X57" s="125">
        <v>0.85</v>
      </c>
      <c r="Y57" s="126">
        <v>0.9</v>
      </c>
      <c r="AA57" s="350"/>
    </row>
    <row r="58" spans="2:27" ht="39" hidden="1" customHeight="1" thickTop="1" thickBot="1" x14ac:dyDescent="0.3">
      <c r="B58" s="544"/>
      <c r="D58" s="639"/>
      <c r="E58" s="491"/>
      <c r="G58" s="491"/>
      <c r="I58" s="491"/>
      <c r="K58" s="491"/>
      <c r="M58" s="491"/>
      <c r="N58" s="485" t="s">
        <v>44</v>
      </c>
      <c r="O58" s="491"/>
      <c r="P58" s="491"/>
      <c r="R58" s="122"/>
      <c r="S58" s="122"/>
      <c r="U58" s="123" t="str">
        <f>IF(AND(S58="N/A",R58&lt;&gt;"N/A"),"▲",IF(OR(R58="",ISERROR(S58)),"◄►",IF(R58&gt;S58,"▲",IF(R58&lt;S58,"▼","◄►"))))</f>
        <v>◄►</v>
      </c>
      <c r="W58" s="124">
        <v>0.8</v>
      </c>
      <c r="X58" s="125">
        <v>0.8</v>
      </c>
      <c r="Y58" s="126">
        <v>0.85</v>
      </c>
      <c r="AA58" s="355"/>
    </row>
    <row r="59" spans="2:27" ht="22.9" customHeight="1" thickTop="1" thickBot="1" x14ac:dyDescent="0.3">
      <c r="B59" s="544"/>
      <c r="C59" s="501" t="s">
        <v>22</v>
      </c>
      <c r="D59" s="639"/>
      <c r="E59" s="491"/>
      <c r="G59" s="491"/>
      <c r="I59" s="491"/>
      <c r="J59" s="488"/>
      <c r="K59" s="491"/>
      <c r="M59" s="491"/>
      <c r="N59" s="485" t="s">
        <v>45</v>
      </c>
      <c r="O59" s="491"/>
      <c r="P59" s="491"/>
      <c r="R59" s="122"/>
      <c r="S59" s="122"/>
      <c r="U59" s="123" t="str">
        <f>IF(OR(R59="",ISERROR(S59)),"◄►",IF(R59&gt;S59,"▲",IF(R59&lt;S59,"▼","◄►")))</f>
        <v>◄►</v>
      </c>
      <c r="W59" s="124">
        <v>0.8</v>
      </c>
      <c r="X59" s="125">
        <v>0.8</v>
      </c>
      <c r="Y59" s="126">
        <v>0.85</v>
      </c>
      <c r="AA59" s="351"/>
    </row>
    <row r="60" spans="2:27" ht="3.6" hidden="1" customHeight="1" thickTop="1" thickBot="1" x14ac:dyDescent="0.3">
      <c r="B60" s="544"/>
      <c r="D60" s="639"/>
      <c r="E60" s="491"/>
      <c r="G60" s="491"/>
      <c r="I60" s="491"/>
      <c r="K60" s="491"/>
      <c r="M60" s="491"/>
      <c r="N60" s="485"/>
      <c r="O60" s="491"/>
      <c r="P60" s="491"/>
      <c r="S60" s="127"/>
      <c r="X60" s="88"/>
      <c r="Y60" s="88"/>
      <c r="AA60" s="352"/>
    </row>
    <row r="61" spans="2:27" ht="23.45" customHeight="1" thickTop="1" thickBot="1" x14ac:dyDescent="0.3">
      <c r="B61" s="544"/>
      <c r="C61" s="501" t="s">
        <v>22</v>
      </c>
      <c r="D61" s="639"/>
      <c r="E61" s="491"/>
      <c r="G61" s="491"/>
      <c r="I61" s="491"/>
      <c r="J61" s="488"/>
      <c r="K61" s="491"/>
      <c r="M61" s="491"/>
      <c r="N61" s="485" t="s">
        <v>46</v>
      </c>
      <c r="O61" s="491"/>
      <c r="P61" s="491"/>
      <c r="R61" s="122"/>
      <c r="S61" s="122"/>
      <c r="U61" s="123" t="str">
        <f>IF(OR(R61="",ISERROR(S61)),"◄►",IF(R61&gt;S61,"▲",IF(R61&lt;S61,"▼","◄►")))</f>
        <v>◄►</v>
      </c>
      <c r="W61" s="124">
        <v>0.75</v>
      </c>
      <c r="X61" s="125">
        <v>0.75</v>
      </c>
      <c r="Y61" s="126">
        <v>0.8</v>
      </c>
      <c r="AA61" s="356"/>
    </row>
    <row r="62" spans="2:27" ht="13.5" customHeight="1" thickTop="1" thickBot="1" x14ac:dyDescent="0.3">
      <c r="B62" s="637"/>
      <c r="C62" s="504"/>
      <c r="D62" s="479"/>
      <c r="E62" s="479"/>
      <c r="F62" s="479"/>
      <c r="G62" s="479"/>
      <c r="H62" s="479"/>
      <c r="I62" s="479"/>
      <c r="J62" s="479"/>
      <c r="K62" s="479"/>
      <c r="L62" s="479"/>
      <c r="M62" s="479"/>
      <c r="N62" s="489"/>
      <c r="O62" s="479"/>
      <c r="P62" s="479"/>
      <c r="Q62" s="128"/>
      <c r="R62" s="128"/>
      <c r="S62" s="129"/>
      <c r="T62" s="128"/>
      <c r="U62" s="128"/>
      <c r="V62" s="128"/>
      <c r="W62" s="128"/>
      <c r="X62" s="130"/>
      <c r="Y62" s="130"/>
      <c r="Z62" s="128"/>
      <c r="AA62" s="353"/>
    </row>
    <row r="63" spans="2:27" ht="13.5" thickBot="1" x14ac:dyDescent="0.3"/>
    <row r="64" spans="2:27" ht="15.75" thickBot="1" x14ac:dyDescent="0.3">
      <c r="B64" s="543"/>
      <c r="C64" s="503"/>
      <c r="D64" s="638"/>
      <c r="E64" s="511"/>
      <c r="F64" s="486"/>
      <c r="G64" s="511"/>
      <c r="H64" s="486"/>
      <c r="I64" s="511"/>
      <c r="J64" s="486"/>
      <c r="K64" s="511"/>
      <c r="L64" s="486"/>
      <c r="M64" s="511"/>
      <c r="N64" s="487" t="s">
        <v>41</v>
      </c>
      <c r="O64" s="511"/>
      <c r="P64" s="511"/>
      <c r="Q64" s="344"/>
      <c r="R64" s="345">
        <v>0</v>
      </c>
      <c r="S64" s="345">
        <v>0</v>
      </c>
      <c r="T64" s="344"/>
      <c r="U64" s="346" t="str">
        <f>IF(AND(S64="N/A",R64&lt;&gt;"N/A"),"▲",IF(OR(R64="",ISERROR(S64)),"◄►",IF(R64&gt;S64,"▲",IF(R64&lt;S64,"▼","◄►"))))</f>
        <v>◄►</v>
      </c>
      <c r="V64" s="344"/>
      <c r="W64" s="347">
        <v>0.85</v>
      </c>
      <c r="X64" s="348">
        <v>0.85</v>
      </c>
      <c r="Y64" s="349">
        <v>0.9</v>
      </c>
      <c r="Z64" s="344"/>
      <c r="AA64" s="354"/>
    </row>
    <row r="65" spans="2:27" ht="16.5" thickTop="1" thickBot="1" x14ac:dyDescent="0.3">
      <c r="B65" s="544"/>
      <c r="D65" s="639"/>
      <c r="E65" s="491"/>
      <c r="G65" s="491"/>
      <c r="I65" s="491"/>
      <c r="J65" s="488" t="s">
        <v>68</v>
      </c>
      <c r="K65" s="491"/>
      <c r="M65" s="491"/>
      <c r="N65" s="485" t="s">
        <v>43</v>
      </c>
      <c r="O65" s="491"/>
      <c r="P65" s="491"/>
      <c r="R65" s="122"/>
      <c r="S65" s="122"/>
      <c r="U65" s="123" t="str">
        <f>IF(OR(R65="",ISERROR(S65)),"◄►",IF(R65&gt;S65,"▲",IF(R65&lt;S65,"▼","◄►")))</f>
        <v>◄►</v>
      </c>
      <c r="W65" s="124">
        <v>0.85</v>
      </c>
      <c r="X65" s="125">
        <v>0.85</v>
      </c>
      <c r="Y65" s="126">
        <v>0.9</v>
      </c>
      <c r="AA65" s="350"/>
    </row>
    <row r="66" spans="2:27" ht="16.5" thickTop="1" thickBot="1" x14ac:dyDescent="0.3">
      <c r="B66" s="544"/>
      <c r="D66" s="639"/>
      <c r="E66" s="491"/>
      <c r="G66" s="491"/>
      <c r="I66" s="491"/>
      <c r="J66" s="478" t="s">
        <v>69</v>
      </c>
      <c r="K66" s="491"/>
      <c r="M66" s="491"/>
      <c r="N66" s="485" t="s">
        <v>44</v>
      </c>
      <c r="O66" s="491"/>
      <c r="P66" s="491"/>
      <c r="R66" s="122"/>
      <c r="S66" s="122"/>
      <c r="U66" s="123" t="str">
        <f>IF(AND(S66="N/A",R66&lt;&gt;"N/A"),"▲",IF(OR(R66="",ISERROR(S66)),"◄►",IF(R66&gt;S66,"▲",IF(R66&lt;S66,"▼","◄►"))))</f>
        <v>◄►</v>
      </c>
      <c r="W66" s="124">
        <v>0.8</v>
      </c>
      <c r="X66" s="125">
        <v>0.8</v>
      </c>
      <c r="Y66" s="126">
        <v>0.85</v>
      </c>
      <c r="AA66" s="355"/>
    </row>
    <row r="67" spans="2:27" ht="16.5" thickTop="1" thickBot="1" x14ac:dyDescent="0.3">
      <c r="B67" s="544"/>
      <c r="D67" s="639"/>
      <c r="E67" s="491"/>
      <c r="G67" s="491"/>
      <c r="I67" s="491"/>
      <c r="J67" s="488" t="s">
        <v>70</v>
      </c>
      <c r="K67" s="491"/>
      <c r="M67" s="491"/>
      <c r="N67" s="485" t="s">
        <v>45</v>
      </c>
      <c r="O67" s="491"/>
      <c r="P67" s="491"/>
      <c r="R67" s="122"/>
      <c r="S67" s="122"/>
      <c r="U67" s="123" t="str">
        <f>IF(OR(R67="",ISERROR(S67)),"◄►",IF(R67&gt;S67,"▲",IF(R67&lt;S67,"▼","◄►")))</f>
        <v>◄►</v>
      </c>
      <c r="W67" s="124">
        <v>0.8</v>
      </c>
      <c r="X67" s="125">
        <v>0.8</v>
      </c>
      <c r="Y67" s="126">
        <v>0.85</v>
      </c>
      <c r="AA67" s="351"/>
    </row>
    <row r="68" spans="2:27" ht="16.5" thickTop="1" thickBot="1" x14ac:dyDescent="0.3">
      <c r="B68" s="544"/>
      <c r="D68" s="639"/>
      <c r="E68" s="491"/>
      <c r="G68" s="491"/>
      <c r="I68" s="491"/>
      <c r="K68" s="491"/>
      <c r="M68" s="491"/>
      <c r="N68" s="485"/>
      <c r="O68" s="491"/>
      <c r="P68" s="491"/>
      <c r="S68" s="127"/>
      <c r="X68" s="88"/>
      <c r="Y68" s="88"/>
      <c r="AA68" s="352"/>
    </row>
    <row r="69" spans="2:27" ht="16.5" thickTop="1" thickBot="1" x14ac:dyDescent="0.3">
      <c r="B69" s="544"/>
      <c r="D69" s="639"/>
      <c r="E69" s="491"/>
      <c r="G69" s="491"/>
      <c r="I69" s="491"/>
      <c r="J69" s="488"/>
      <c r="K69" s="491"/>
      <c r="M69" s="491"/>
      <c r="N69" s="485" t="s">
        <v>46</v>
      </c>
      <c r="O69" s="491"/>
      <c r="P69" s="491"/>
      <c r="R69" s="122"/>
      <c r="S69" s="122"/>
      <c r="U69" s="123" t="str">
        <f>IF(OR(R69="",ISERROR(S69)),"◄►",IF(R69&gt;S69,"▲",IF(R69&lt;S69,"▼","◄►")))</f>
        <v>◄►</v>
      </c>
      <c r="W69" s="124">
        <v>0.75</v>
      </c>
      <c r="X69" s="125">
        <v>0.75</v>
      </c>
      <c r="Y69" s="126">
        <v>0.8</v>
      </c>
      <c r="AA69" s="356"/>
    </row>
    <row r="70" spans="2:27" ht="14.25" thickTop="1" thickBot="1" x14ac:dyDescent="0.3">
      <c r="B70" s="637"/>
      <c r="C70" s="504"/>
      <c r="D70" s="479"/>
      <c r="E70" s="479"/>
      <c r="F70" s="479"/>
      <c r="G70" s="479"/>
      <c r="H70" s="479"/>
      <c r="I70" s="479"/>
      <c r="J70" s="479"/>
      <c r="K70" s="479"/>
      <c r="L70" s="479"/>
      <c r="M70" s="479"/>
      <c r="N70" s="489"/>
      <c r="O70" s="479"/>
      <c r="P70" s="479"/>
      <c r="Q70" s="128"/>
      <c r="R70" s="128"/>
      <c r="S70" s="129"/>
      <c r="T70" s="128"/>
      <c r="U70" s="128"/>
      <c r="V70" s="128"/>
      <c r="W70" s="128"/>
      <c r="X70" s="130"/>
      <c r="Y70" s="130"/>
      <c r="Z70" s="128"/>
      <c r="AA70" s="353"/>
    </row>
    <row r="71" spans="2:27" ht="18.75" thickBot="1" x14ac:dyDescent="0.3">
      <c r="J71" s="494"/>
    </row>
    <row r="72" spans="2:27" ht="15.75" thickBot="1" x14ac:dyDescent="0.3">
      <c r="B72" s="543"/>
      <c r="C72" s="503"/>
      <c r="D72" s="638"/>
      <c r="E72" s="511"/>
      <c r="F72" s="486"/>
      <c r="G72" s="511"/>
      <c r="H72" s="486"/>
      <c r="I72" s="511"/>
      <c r="J72" s="486"/>
      <c r="K72" s="511"/>
      <c r="L72" s="486"/>
      <c r="M72" s="511"/>
      <c r="N72" s="487" t="s">
        <v>41</v>
      </c>
      <c r="O72" s="511"/>
      <c r="P72" s="511"/>
      <c r="Q72" s="344"/>
      <c r="R72" s="345">
        <v>0</v>
      </c>
      <c r="S72" s="345">
        <v>0</v>
      </c>
      <c r="T72" s="344"/>
      <c r="U72" s="346" t="str">
        <f>IF(AND(S72="N/A",R72&lt;&gt;"N/A"),"▲",IF(OR(R72="",ISERROR(S72)),"◄►",IF(R72&gt;S72,"▲",IF(R72&lt;S72,"▼","◄►"))))</f>
        <v>◄►</v>
      </c>
      <c r="V72" s="344"/>
      <c r="W72" s="347">
        <v>0.85</v>
      </c>
      <c r="X72" s="348">
        <v>0.85</v>
      </c>
      <c r="Y72" s="349">
        <v>0.9</v>
      </c>
      <c r="Z72" s="344"/>
      <c r="AA72" s="354"/>
    </row>
    <row r="73" spans="2:27" ht="16.5" thickTop="1" thickBot="1" x14ac:dyDescent="0.3">
      <c r="B73" s="544"/>
      <c r="D73" s="639"/>
      <c r="E73" s="491"/>
      <c r="G73" s="491"/>
      <c r="I73" s="491"/>
      <c r="J73" s="488" t="s">
        <v>71</v>
      </c>
      <c r="K73" s="491"/>
      <c r="M73" s="491"/>
      <c r="N73" s="485" t="s">
        <v>43</v>
      </c>
      <c r="O73" s="491"/>
      <c r="P73" s="491"/>
      <c r="R73" s="122"/>
      <c r="S73" s="122"/>
      <c r="U73" s="123" t="str">
        <f>IF(OR(R73="",ISERROR(S73)),"◄►",IF(R73&gt;S73,"▲",IF(R73&lt;S73,"▼","◄►")))</f>
        <v>◄►</v>
      </c>
      <c r="W73" s="124">
        <v>0.85</v>
      </c>
      <c r="X73" s="125">
        <v>0.85</v>
      </c>
      <c r="Y73" s="126">
        <v>0.9</v>
      </c>
      <c r="AA73" s="350"/>
    </row>
    <row r="74" spans="2:27" ht="16.5" thickTop="1" thickBot="1" x14ac:dyDescent="0.3">
      <c r="B74" s="544"/>
      <c r="D74" s="639"/>
      <c r="E74" s="491"/>
      <c r="G74" s="491"/>
      <c r="I74" s="491"/>
      <c r="K74" s="491"/>
      <c r="M74" s="491"/>
      <c r="N74" s="485" t="s">
        <v>44</v>
      </c>
      <c r="O74" s="491"/>
      <c r="P74" s="491"/>
      <c r="R74" s="122"/>
      <c r="S74" s="122"/>
      <c r="U74" s="123" t="str">
        <f>IF(AND(S74="N/A",R74&lt;&gt;"N/A"),"▲",IF(OR(R74="",ISERROR(S74)),"◄►",IF(R74&gt;S74,"▲",IF(R74&lt;S74,"▼","◄►"))))</f>
        <v>◄►</v>
      </c>
      <c r="W74" s="124">
        <v>0.8</v>
      </c>
      <c r="X74" s="125">
        <v>0.8</v>
      </c>
      <c r="Y74" s="126">
        <v>0.85</v>
      </c>
      <c r="AA74" s="355"/>
    </row>
    <row r="75" spans="2:27" ht="16.5" thickTop="1" thickBot="1" x14ac:dyDescent="0.3">
      <c r="B75" s="544"/>
      <c r="D75" s="639"/>
      <c r="E75" s="491"/>
      <c r="G75" s="491"/>
      <c r="I75" s="491"/>
      <c r="J75" s="488" t="s">
        <v>72</v>
      </c>
      <c r="K75" s="491"/>
      <c r="M75" s="491"/>
      <c r="N75" s="485" t="s">
        <v>45</v>
      </c>
      <c r="O75" s="491"/>
      <c r="P75" s="491"/>
      <c r="R75" s="122"/>
      <c r="S75" s="122"/>
      <c r="U75" s="123" t="str">
        <f>IF(OR(R75="",ISERROR(S75)),"◄►",IF(R75&gt;S75,"▲",IF(R75&lt;S75,"▼","◄►")))</f>
        <v>◄►</v>
      </c>
      <c r="W75" s="124">
        <v>0.8</v>
      </c>
      <c r="X75" s="125">
        <v>0.8</v>
      </c>
      <c r="Y75" s="126">
        <v>0.85</v>
      </c>
      <c r="AA75" s="351"/>
    </row>
    <row r="76" spans="2:27" ht="16.5" thickTop="1" thickBot="1" x14ac:dyDescent="0.3">
      <c r="B76" s="544"/>
      <c r="D76" s="639"/>
      <c r="E76" s="491"/>
      <c r="G76" s="491"/>
      <c r="I76" s="491"/>
      <c r="K76" s="491"/>
      <c r="M76" s="491"/>
      <c r="N76" s="485"/>
      <c r="O76" s="491"/>
      <c r="P76" s="491"/>
      <c r="S76" s="127"/>
      <c r="X76" s="88"/>
      <c r="Y76" s="88"/>
      <c r="AA76" s="352"/>
    </row>
    <row r="77" spans="2:27" ht="16.5" thickTop="1" thickBot="1" x14ac:dyDescent="0.3">
      <c r="B77" s="544"/>
      <c r="D77" s="639"/>
      <c r="E77" s="491"/>
      <c r="G77" s="491"/>
      <c r="I77" s="491"/>
      <c r="J77" s="488" t="s">
        <v>73</v>
      </c>
      <c r="K77" s="491"/>
      <c r="M77" s="491"/>
      <c r="N77" s="485" t="s">
        <v>46</v>
      </c>
      <c r="O77" s="491"/>
      <c r="P77" s="491"/>
      <c r="R77" s="122"/>
      <c r="S77" s="122"/>
      <c r="U77" s="123" t="str">
        <f>IF(OR(R77="",ISERROR(S77)),"◄►",IF(R77&gt;S77,"▲",IF(R77&lt;S77,"▼","◄►")))</f>
        <v>◄►</v>
      </c>
      <c r="W77" s="124">
        <v>0.75</v>
      </c>
      <c r="X77" s="125">
        <v>0.75</v>
      </c>
      <c r="Y77" s="126">
        <v>0.8</v>
      </c>
      <c r="AA77" s="356"/>
    </row>
    <row r="78" spans="2:27" ht="14.25" thickTop="1" thickBot="1" x14ac:dyDescent="0.3">
      <c r="B78" s="637"/>
      <c r="C78" s="504"/>
      <c r="D78" s="479"/>
      <c r="E78" s="479"/>
      <c r="F78" s="479"/>
      <c r="G78" s="479"/>
      <c r="H78" s="479"/>
      <c r="I78" s="479"/>
      <c r="J78" s="479"/>
      <c r="K78" s="479"/>
      <c r="L78" s="479"/>
      <c r="M78" s="479"/>
      <c r="N78" s="489"/>
      <c r="O78" s="479"/>
      <c r="P78" s="479"/>
      <c r="Q78" s="128"/>
      <c r="R78" s="128"/>
      <c r="S78" s="129"/>
      <c r="T78" s="128"/>
      <c r="U78" s="128"/>
      <c r="V78" s="128"/>
      <c r="W78" s="128"/>
      <c r="X78" s="130"/>
      <c r="Y78" s="130"/>
      <c r="Z78" s="128"/>
      <c r="AA78" s="353"/>
    </row>
    <row r="79" spans="2:27" ht="13.5" thickBot="1" x14ac:dyDescent="0.3">
      <c r="D79" s="478" t="s">
        <v>74</v>
      </c>
    </row>
    <row r="80" spans="2:27" ht="15.75" thickBot="1" x14ac:dyDescent="0.3">
      <c r="B80" s="543"/>
      <c r="C80" s="503"/>
      <c r="D80" s="638"/>
      <c r="E80" s="511"/>
      <c r="F80" s="486"/>
      <c r="G80" s="511"/>
      <c r="H80" s="486"/>
      <c r="I80" s="511"/>
      <c r="J80" s="486"/>
      <c r="K80" s="511"/>
      <c r="L80" s="486"/>
      <c r="M80" s="511"/>
      <c r="N80" s="487" t="s">
        <v>41</v>
      </c>
      <c r="O80" s="511"/>
      <c r="P80" s="511"/>
      <c r="Q80" s="344"/>
      <c r="R80" s="345">
        <v>0</v>
      </c>
      <c r="S80" s="345">
        <v>0</v>
      </c>
      <c r="T80" s="344"/>
      <c r="U80" s="346" t="str">
        <f>IF(AND(S80="N/A",R80&lt;&gt;"N/A"),"▲",IF(OR(R80="",ISERROR(S80)),"◄►",IF(R80&gt;S80,"▲",IF(R80&lt;S80,"▼","◄►"))))</f>
        <v>◄►</v>
      </c>
      <c r="V80" s="344"/>
      <c r="W80" s="347">
        <v>0.85</v>
      </c>
      <c r="X80" s="348">
        <v>0.85</v>
      </c>
      <c r="Y80" s="349">
        <v>0.9</v>
      </c>
      <c r="Z80" s="344"/>
      <c r="AA80" s="354"/>
    </row>
    <row r="81" spans="2:27" ht="16.5" thickTop="1" thickBot="1" x14ac:dyDescent="0.3">
      <c r="B81" s="544"/>
      <c r="D81" s="639"/>
      <c r="E81" s="491"/>
      <c r="G81" s="491"/>
      <c r="I81" s="491"/>
      <c r="J81" s="488" t="s">
        <v>71</v>
      </c>
      <c r="K81" s="491"/>
      <c r="M81" s="491"/>
      <c r="N81" s="485" t="s">
        <v>43</v>
      </c>
      <c r="O81" s="491"/>
      <c r="P81" s="491"/>
      <c r="R81" s="122"/>
      <c r="S81" s="122"/>
      <c r="U81" s="123" t="str">
        <f>IF(OR(R81="",ISERROR(S81)),"◄►",IF(R81&gt;S81,"▲",IF(R81&lt;S81,"▼","◄►")))</f>
        <v>◄►</v>
      </c>
      <c r="W81" s="124">
        <v>0.85</v>
      </c>
      <c r="X81" s="125">
        <v>0.85</v>
      </c>
      <c r="Y81" s="126">
        <v>0.9</v>
      </c>
      <c r="AA81" s="350"/>
    </row>
    <row r="82" spans="2:27" ht="16.5" thickTop="1" thickBot="1" x14ac:dyDescent="0.3">
      <c r="B82" s="544"/>
      <c r="D82" s="639"/>
      <c r="E82" s="491"/>
      <c r="G82" s="491"/>
      <c r="I82" s="491"/>
      <c r="K82" s="491"/>
      <c r="M82" s="491"/>
      <c r="N82" s="485" t="s">
        <v>44</v>
      </c>
      <c r="O82" s="491"/>
      <c r="P82" s="491"/>
      <c r="R82" s="122"/>
      <c r="S82" s="122"/>
      <c r="U82" s="123" t="str">
        <f>IF(AND(S82="N/A",R82&lt;&gt;"N/A"),"▲",IF(OR(R82="",ISERROR(S82)),"◄►",IF(R82&gt;S82,"▲",IF(R82&lt;S82,"▼","◄►"))))</f>
        <v>◄►</v>
      </c>
      <c r="W82" s="124">
        <v>0.8</v>
      </c>
      <c r="X82" s="125">
        <v>0.8</v>
      </c>
      <c r="Y82" s="126">
        <v>0.85</v>
      </c>
      <c r="AA82" s="355"/>
    </row>
    <row r="83" spans="2:27" ht="16.5" thickTop="1" thickBot="1" x14ac:dyDescent="0.3">
      <c r="B83" s="544"/>
      <c r="D83" s="639"/>
      <c r="E83" s="491"/>
      <c r="G83" s="491"/>
      <c r="I83" s="491"/>
      <c r="J83" s="488" t="s">
        <v>72</v>
      </c>
      <c r="K83" s="491"/>
      <c r="M83" s="491"/>
      <c r="N83" s="485" t="s">
        <v>45</v>
      </c>
      <c r="O83" s="491"/>
      <c r="P83" s="491"/>
      <c r="R83" s="122"/>
      <c r="S83" s="122"/>
      <c r="U83" s="123" t="str">
        <f>IF(OR(R83="",ISERROR(S83)),"◄►",IF(R83&gt;S83,"▲",IF(R83&lt;S83,"▼","◄►")))</f>
        <v>◄►</v>
      </c>
      <c r="W83" s="124">
        <v>0.8</v>
      </c>
      <c r="X83" s="125">
        <v>0.8</v>
      </c>
      <c r="Y83" s="126">
        <v>0.85</v>
      </c>
      <c r="AA83" s="351"/>
    </row>
    <row r="84" spans="2:27" ht="16.5" thickTop="1" thickBot="1" x14ac:dyDescent="0.3">
      <c r="B84" s="544"/>
      <c r="D84" s="639"/>
      <c r="E84" s="491"/>
      <c r="G84" s="491"/>
      <c r="I84" s="491"/>
      <c r="K84" s="491"/>
      <c r="M84" s="491"/>
      <c r="N84" s="485"/>
      <c r="O84" s="491"/>
      <c r="P84" s="491"/>
      <c r="S84" s="127"/>
      <c r="X84" s="88"/>
      <c r="Y84" s="88"/>
      <c r="AA84" s="352"/>
    </row>
    <row r="85" spans="2:27" ht="16.5" thickTop="1" thickBot="1" x14ac:dyDescent="0.3">
      <c r="B85" s="544"/>
      <c r="D85" s="639"/>
      <c r="E85" s="491"/>
      <c r="G85" s="491"/>
      <c r="I85" s="491"/>
      <c r="J85" s="488" t="s">
        <v>73</v>
      </c>
      <c r="K85" s="491"/>
      <c r="M85" s="491"/>
      <c r="N85" s="485" t="s">
        <v>46</v>
      </c>
      <c r="O85" s="491"/>
      <c r="P85" s="491"/>
      <c r="R85" s="122"/>
      <c r="S85" s="122"/>
      <c r="U85" s="123" t="str">
        <f>IF(OR(R85="",ISERROR(S85)),"◄►",IF(R85&gt;S85,"▲",IF(R85&lt;S85,"▼","◄►")))</f>
        <v>◄►</v>
      </c>
      <c r="W85" s="124">
        <v>0.75</v>
      </c>
      <c r="X85" s="125">
        <v>0.75</v>
      </c>
      <c r="Y85" s="126">
        <v>0.8</v>
      </c>
      <c r="AA85" s="356"/>
    </row>
    <row r="86" spans="2:27" ht="14.25" thickTop="1" thickBot="1" x14ac:dyDescent="0.3">
      <c r="B86" s="637"/>
      <c r="C86" s="504"/>
      <c r="D86" s="479"/>
      <c r="E86" s="479"/>
      <c r="F86" s="479"/>
      <c r="G86" s="479"/>
      <c r="H86" s="479"/>
      <c r="I86" s="479"/>
      <c r="J86" s="479"/>
      <c r="K86" s="479"/>
      <c r="L86" s="479"/>
      <c r="M86" s="479"/>
      <c r="N86" s="489"/>
      <c r="O86" s="479"/>
      <c r="P86" s="479"/>
      <c r="Q86" s="128"/>
      <c r="R86" s="128"/>
      <c r="S86" s="129"/>
      <c r="T86" s="128"/>
      <c r="U86" s="128"/>
      <c r="V86" s="128"/>
      <c r="W86" s="128"/>
      <c r="X86" s="130"/>
      <c r="Y86" s="130"/>
      <c r="Z86" s="128"/>
      <c r="AA86" s="353"/>
    </row>
    <row r="87" spans="2:27" x14ac:dyDescent="0.25">
      <c r="D87" s="478" t="s">
        <v>75</v>
      </c>
    </row>
    <row r="88" spans="2:27" ht="18" x14ac:dyDescent="0.25">
      <c r="J88" s="495"/>
    </row>
    <row r="89" spans="2:27" ht="18" x14ac:dyDescent="0.25">
      <c r="J89" s="494"/>
    </row>
    <row r="90" spans="2:27" ht="18" x14ac:dyDescent="0.25">
      <c r="J90" s="494"/>
    </row>
    <row r="91" spans="2:27" ht="18" x14ac:dyDescent="0.25">
      <c r="J91" s="495"/>
    </row>
    <row r="92" spans="2:27" ht="18" x14ac:dyDescent="0.25">
      <c r="J92" s="495"/>
    </row>
    <row r="93" spans="2:27" ht="18" x14ac:dyDescent="0.25">
      <c r="J93" s="494"/>
    </row>
    <row r="94" spans="2:27" ht="18" x14ac:dyDescent="0.25">
      <c r="J94" s="494"/>
    </row>
    <row r="95" spans="2:27" ht="18" x14ac:dyDescent="0.25">
      <c r="J95" s="495"/>
    </row>
    <row r="96" spans="2:27" ht="18" x14ac:dyDescent="0.25">
      <c r="J96" s="495"/>
    </row>
    <row r="97" spans="10:10" ht="18" x14ac:dyDescent="0.25">
      <c r="J97" s="496"/>
    </row>
    <row r="98" spans="10:10" ht="18" x14ac:dyDescent="0.25">
      <c r="J98" s="496"/>
    </row>
    <row r="99" spans="10:10" ht="18" x14ac:dyDescent="0.25">
      <c r="J99" s="496"/>
    </row>
    <row r="100" spans="10:10" ht="18" x14ac:dyDescent="0.25">
      <c r="J100" s="496"/>
    </row>
    <row r="101" spans="10:10" ht="18" x14ac:dyDescent="0.25">
      <c r="J101" s="496"/>
    </row>
    <row r="102" spans="10:10" ht="18" x14ac:dyDescent="0.25">
      <c r="J102" s="496"/>
    </row>
    <row r="103" spans="10:10" ht="18" x14ac:dyDescent="0.25">
      <c r="J103" s="496"/>
    </row>
    <row r="104" spans="10:10" ht="18" x14ac:dyDescent="0.25">
      <c r="J104" s="496"/>
    </row>
    <row r="105" spans="10:10" ht="18" x14ac:dyDescent="0.25">
      <c r="J105" s="496"/>
    </row>
  </sheetData>
  <mergeCells count="45">
    <mergeCell ref="J28:J31"/>
    <mergeCell ref="B72:B78"/>
    <mergeCell ref="D72:D77"/>
    <mergeCell ref="B64:B70"/>
    <mergeCell ref="D64:D69"/>
    <mergeCell ref="B56:B62"/>
    <mergeCell ref="D56:D61"/>
    <mergeCell ref="B80:B86"/>
    <mergeCell ref="D80:D85"/>
    <mergeCell ref="B1:AA1"/>
    <mergeCell ref="B48:B54"/>
    <mergeCell ref="D48:D53"/>
    <mergeCell ref="B40:B46"/>
    <mergeCell ref="D40:D45"/>
    <mergeCell ref="AA34:AA36"/>
    <mergeCell ref="J32:J33"/>
    <mergeCell ref="B4:AA4"/>
    <mergeCell ref="H20:H25"/>
    <mergeCell ref="J20:J25"/>
    <mergeCell ref="AA20:AA21"/>
    <mergeCell ref="AA22:AA23"/>
    <mergeCell ref="B28:B36"/>
    <mergeCell ref="L8:L9"/>
    <mergeCell ref="AA32:AA33"/>
    <mergeCell ref="AA24:AA25"/>
    <mergeCell ref="AA28:AA29"/>
    <mergeCell ref="AA30:AA31"/>
    <mergeCell ref="AC2:AN4"/>
    <mergeCell ref="AA8:AA9"/>
    <mergeCell ref="B2:AA3"/>
    <mergeCell ref="N8:N9"/>
    <mergeCell ref="R8:R9"/>
    <mergeCell ref="S8:S9"/>
    <mergeCell ref="U8:U9"/>
    <mergeCell ref="W8:Y8"/>
    <mergeCell ref="H8:H9"/>
    <mergeCell ref="J8:J9"/>
    <mergeCell ref="D28:D36"/>
    <mergeCell ref="J34:J35"/>
    <mergeCell ref="B11:B17"/>
    <mergeCell ref="D11:D16"/>
    <mergeCell ref="B20:B26"/>
    <mergeCell ref="D20:D25"/>
    <mergeCell ref="F8:F9"/>
    <mergeCell ref="D8:D9"/>
  </mergeCells>
  <conditionalFormatting sqref="Y34">
    <cfRule type="cellIs" priority="368" operator="lessThanOrEqual">
      <formula>$R$34+$R$34</formula>
    </cfRule>
    <cfRule type="cellIs" priority="369" operator="lessThanOrEqual">
      <formula>25</formula>
    </cfRule>
  </conditionalFormatting>
  <conditionalFormatting sqref="R11:S11">
    <cfRule type="cellIs" dxfId="718" priority="364" operator="equal">
      <formula>"="</formula>
    </cfRule>
    <cfRule type="cellIs" dxfId="717" priority="365" operator="greaterThanOrEqual">
      <formula>$Y$11</formula>
    </cfRule>
    <cfRule type="cellIs" dxfId="716" priority="366" operator="greaterThanOrEqual">
      <formula>$X$11</formula>
    </cfRule>
    <cfRule type="cellIs" dxfId="715" priority="367" operator="lessThanOrEqual">
      <formula>$W$11</formula>
    </cfRule>
  </conditionalFormatting>
  <conditionalFormatting sqref="R13:S13">
    <cfRule type="cellIs" dxfId="714" priority="360" operator="equal">
      <formula>""""""</formula>
    </cfRule>
    <cfRule type="cellIs" dxfId="713" priority="361" operator="greaterThanOrEqual">
      <formula>$Y$13</formula>
    </cfRule>
    <cfRule type="cellIs" dxfId="712" priority="362" operator="greaterThanOrEqual">
      <formula>$X$13</formula>
    </cfRule>
    <cfRule type="cellIs" dxfId="711" priority="363" operator="lessThan">
      <formula>$W$13</formula>
    </cfRule>
  </conditionalFormatting>
  <conditionalFormatting sqref="R16:S16">
    <cfRule type="cellIs" dxfId="710" priority="356" operator="equal">
      <formula>""""""</formula>
    </cfRule>
    <cfRule type="cellIs" dxfId="709" priority="357" operator="greaterThanOrEqual">
      <formula>$Y$16</formula>
    </cfRule>
    <cfRule type="cellIs" dxfId="708" priority="358" operator="greaterThanOrEqual">
      <formula>$X$16</formula>
    </cfRule>
    <cfRule type="cellIs" dxfId="707" priority="359" operator="lessThan">
      <formula>$W$16</formula>
    </cfRule>
  </conditionalFormatting>
  <conditionalFormatting sqref="S24">
    <cfRule type="cellIs" dxfId="706" priority="352" operator="greaterThanOrEqual">
      <formula>$Y$24</formula>
    </cfRule>
    <cfRule type="cellIs" dxfId="705" priority="353" operator="greaterThanOrEqual">
      <formula>$X$24</formula>
    </cfRule>
    <cfRule type="cellIs" dxfId="704" priority="354" operator="lessThan">
      <formula>$W$24</formula>
    </cfRule>
    <cfRule type="cellIs" dxfId="703" priority="355" operator="equal">
      <formula>""""""</formula>
    </cfRule>
  </conditionalFormatting>
  <conditionalFormatting sqref="R20:S20">
    <cfRule type="cellIs" dxfId="702" priority="348" operator="greaterThan">
      <formula>$Y$20</formula>
    </cfRule>
    <cfRule type="cellIs" dxfId="701" priority="349" operator="greaterThan">
      <formula>$X$20</formula>
    </cfRule>
    <cfRule type="cellIs" dxfId="700" priority="350" operator="lessThan">
      <formula>$W$20</formula>
    </cfRule>
    <cfRule type="cellIs" dxfId="699" priority="351" operator="equal">
      <formula>""""""</formula>
    </cfRule>
  </conditionalFormatting>
  <conditionalFormatting sqref="R34:S34">
    <cfRule type="cellIs" dxfId="698" priority="344" operator="lessThan">
      <formula>$Y$34</formula>
    </cfRule>
    <cfRule type="cellIs" dxfId="697" priority="345" operator="greaterThanOrEqual">
      <formula>$W$34</formula>
    </cfRule>
    <cfRule type="cellIs" dxfId="696" priority="346" operator="greaterThanOrEqual">
      <formula>$X$34</formula>
    </cfRule>
    <cfRule type="cellIs" dxfId="695" priority="347" operator="equal">
      <formula>""""""</formula>
    </cfRule>
  </conditionalFormatting>
  <conditionalFormatting sqref="R22:S22">
    <cfRule type="cellIs" dxfId="694" priority="318" operator="greaterThanOrEqual">
      <formula>$Y$22</formula>
    </cfRule>
    <cfRule type="cellIs" dxfId="693" priority="319" operator="greaterThanOrEqual">
      <formula>$X$22</formula>
    </cfRule>
    <cfRule type="cellIs" dxfId="692" priority="320" operator="lessThan">
      <formula>$W$22</formula>
    </cfRule>
    <cfRule type="cellIs" dxfId="691" priority="321" operator="equal">
      <formula>""""""</formula>
    </cfRule>
  </conditionalFormatting>
  <conditionalFormatting sqref="R28:S28">
    <cfRule type="cellIs" dxfId="690" priority="314" operator="equal">
      <formula>""""""</formula>
    </cfRule>
    <cfRule type="cellIs" dxfId="689" priority="315" operator="greaterThanOrEqual">
      <formula>$Y$28</formula>
    </cfRule>
    <cfRule type="cellIs" dxfId="688" priority="316" operator="greaterThanOrEqual">
      <formula>$X$28</formula>
    </cfRule>
    <cfRule type="cellIs" dxfId="687" priority="317" operator="lessThan">
      <formula>$W$28</formula>
    </cfRule>
  </conditionalFormatting>
  <conditionalFormatting sqref="U14">
    <cfRule type="expression" dxfId="686" priority="308">
      <formula>U14="▲"</formula>
    </cfRule>
    <cfRule type="expression" dxfId="685" priority="309">
      <formula>U14="▼"</formula>
    </cfRule>
  </conditionalFormatting>
  <conditionalFormatting sqref="R14:S14">
    <cfRule type="cellIs" dxfId="684" priority="304" operator="equal">
      <formula>""""""</formula>
    </cfRule>
    <cfRule type="cellIs" dxfId="683" priority="305" operator="greaterThanOrEqual">
      <formula>$Y$14</formula>
    </cfRule>
    <cfRule type="cellIs" dxfId="682" priority="306" operator="greaterThanOrEqual">
      <formula>$X$14</formula>
    </cfRule>
    <cfRule type="cellIs" dxfId="681" priority="307" operator="lessThan">
      <formula>$W$14</formula>
    </cfRule>
  </conditionalFormatting>
  <conditionalFormatting sqref="U12">
    <cfRule type="expression" dxfId="680" priority="302">
      <formula>U12="▲"</formula>
    </cfRule>
    <cfRule type="expression" dxfId="679" priority="303">
      <formula>U12="▼"</formula>
    </cfRule>
  </conditionalFormatting>
  <conditionalFormatting sqref="R12:S12">
    <cfRule type="cellIs" dxfId="678" priority="298" operator="equal">
      <formula>"="</formula>
    </cfRule>
    <cfRule type="cellIs" dxfId="677" priority="299" operator="greaterThanOrEqual">
      <formula>$Y$12</formula>
    </cfRule>
    <cfRule type="cellIs" dxfId="676" priority="300" operator="greaterThanOrEqual">
      <formula>$X$12</formula>
    </cfRule>
    <cfRule type="cellIs" dxfId="675" priority="301" operator="lessThanOrEqual">
      <formula>$W$12</formula>
    </cfRule>
  </conditionalFormatting>
  <conditionalFormatting sqref="R30:S30">
    <cfRule type="cellIs" dxfId="674" priority="285" operator="equal">
      <formula>0</formula>
    </cfRule>
    <cfRule type="cellIs" dxfId="673" priority="286" operator="greaterThan">
      <formula>$X$30</formula>
    </cfRule>
    <cfRule type="cellIs" dxfId="672" priority="287" operator="greaterThanOrEqual">
      <formula>$W$30</formula>
    </cfRule>
    <cfRule type="cellIs" dxfId="671" priority="288" operator="lessThanOrEqual">
      <formula>$Y$30</formula>
    </cfRule>
  </conditionalFormatting>
  <conditionalFormatting sqref="R24">
    <cfRule type="cellIs" dxfId="670" priority="294" operator="greaterThanOrEqual">
      <formula>$Y$24</formula>
    </cfRule>
    <cfRule type="cellIs" dxfId="669" priority="295" operator="greaterThanOrEqual">
      <formula>$X$24</formula>
    </cfRule>
    <cfRule type="cellIs" dxfId="668" priority="296" operator="lessThan">
      <formula>$W$24</formula>
    </cfRule>
    <cfRule type="cellIs" dxfId="667" priority="297" operator="equal">
      <formula>""""""</formula>
    </cfRule>
  </conditionalFormatting>
  <conditionalFormatting sqref="R13:S13 R11:S11">
    <cfRule type="cellIs" dxfId="666" priority="293" operator="equal">
      <formula>"n/a"</formula>
    </cfRule>
  </conditionalFormatting>
  <conditionalFormatting sqref="U28 U30 U32 U24 U20 U22 U16 U11 U13">
    <cfRule type="expression" dxfId="665" priority="372">
      <formula>U11="▲"</formula>
    </cfRule>
    <cfRule type="expression" dxfId="664" priority="373">
      <formula>U11="▼"</formula>
    </cfRule>
  </conditionalFormatting>
  <conditionalFormatting sqref="U34">
    <cfRule type="cellIs" dxfId="663" priority="291" operator="equal">
      <formula>"▲"</formula>
    </cfRule>
    <cfRule type="cellIs" dxfId="662" priority="292" operator="equal">
      <formula>"▼"</formula>
    </cfRule>
  </conditionalFormatting>
  <conditionalFormatting sqref="D20:E20 D28:E28">
    <cfRule type="expression" dxfId="661" priority="289">
      <formula>D20&lt;0.65</formula>
    </cfRule>
  </conditionalFormatting>
  <conditionalFormatting sqref="D28:E28 D11:E11 D20:E20">
    <cfRule type="expression" dxfId="660" priority="370">
      <formula>D11&gt;=0.8</formula>
    </cfRule>
    <cfRule type="expression" dxfId="659" priority="371">
      <formula>D11&gt;=0.65</formula>
    </cfRule>
  </conditionalFormatting>
  <conditionalFormatting sqref="R40:S40">
    <cfRule type="cellIs" dxfId="658" priority="272" operator="equal">
      <formula>"="</formula>
    </cfRule>
    <cfRule type="cellIs" dxfId="657" priority="273" operator="greaterThanOrEqual">
      <formula>$Y$11</formula>
    </cfRule>
    <cfRule type="cellIs" dxfId="656" priority="274" operator="greaterThanOrEqual">
      <formula>$X$11</formula>
    </cfRule>
    <cfRule type="cellIs" dxfId="655" priority="275" operator="lessThanOrEqual">
      <formula>$W$11</formula>
    </cfRule>
  </conditionalFormatting>
  <conditionalFormatting sqref="R42:S42">
    <cfRule type="cellIs" dxfId="654" priority="268" operator="equal">
      <formula>""""""</formula>
    </cfRule>
    <cfRule type="cellIs" dxfId="653" priority="269" operator="greaterThanOrEqual">
      <formula>$Y$13</formula>
    </cfRule>
    <cfRule type="cellIs" dxfId="652" priority="270" operator="greaterThanOrEqual">
      <formula>$X$13</formula>
    </cfRule>
    <cfRule type="cellIs" dxfId="651" priority="271" operator="lessThan">
      <formula>$W$13</formula>
    </cfRule>
  </conditionalFormatting>
  <conditionalFormatting sqref="R45:S45">
    <cfRule type="cellIs" dxfId="650" priority="264" operator="equal">
      <formula>""""""</formula>
    </cfRule>
    <cfRule type="cellIs" dxfId="649" priority="265" operator="greaterThanOrEqual">
      <formula>$Y$16</formula>
    </cfRule>
    <cfRule type="cellIs" dxfId="648" priority="266" operator="greaterThanOrEqual">
      <formula>$X$16</formula>
    </cfRule>
    <cfRule type="cellIs" dxfId="647" priority="267" operator="lessThan">
      <formula>$W$16</formula>
    </cfRule>
  </conditionalFormatting>
  <conditionalFormatting sqref="U43">
    <cfRule type="expression" dxfId="646" priority="262">
      <formula>U43="▲"</formula>
    </cfRule>
    <cfRule type="expression" dxfId="645" priority="263">
      <formula>U43="▼"</formula>
    </cfRule>
  </conditionalFormatting>
  <conditionalFormatting sqref="R43:S43">
    <cfRule type="cellIs" dxfId="644" priority="258" operator="equal">
      <formula>""""""</formula>
    </cfRule>
    <cfRule type="cellIs" dxfId="643" priority="259" operator="greaterThanOrEqual">
      <formula>$Y$14</formula>
    </cfRule>
    <cfRule type="cellIs" dxfId="642" priority="260" operator="greaterThanOrEqual">
      <formula>$X$14</formula>
    </cfRule>
    <cfRule type="cellIs" dxfId="641" priority="261" operator="lessThan">
      <formula>$W$14</formula>
    </cfRule>
  </conditionalFormatting>
  <conditionalFormatting sqref="U41">
    <cfRule type="expression" dxfId="640" priority="256">
      <formula>U41="▲"</formula>
    </cfRule>
    <cfRule type="expression" dxfId="639" priority="257">
      <formula>U41="▼"</formula>
    </cfRule>
  </conditionalFormatting>
  <conditionalFormatting sqref="R41:S41">
    <cfRule type="cellIs" dxfId="638" priority="252" operator="equal">
      <formula>"="</formula>
    </cfRule>
    <cfRule type="cellIs" dxfId="637" priority="253" operator="greaterThanOrEqual">
      <formula>$Y$12</formula>
    </cfRule>
    <cfRule type="cellIs" dxfId="636" priority="254" operator="greaterThanOrEqual">
      <formula>$X$12</formula>
    </cfRule>
    <cfRule type="cellIs" dxfId="635" priority="255" operator="lessThanOrEqual">
      <formula>$W$12</formula>
    </cfRule>
  </conditionalFormatting>
  <conditionalFormatting sqref="R40:S40 R42:S42">
    <cfRule type="cellIs" dxfId="634" priority="251" operator="equal">
      <formula>"n/a"</formula>
    </cfRule>
  </conditionalFormatting>
  <conditionalFormatting sqref="U45 U40 U42">
    <cfRule type="expression" dxfId="633" priority="278">
      <formula>U40="▲"</formula>
    </cfRule>
    <cfRule type="expression" dxfId="632" priority="279">
      <formula>U40="▼"</formula>
    </cfRule>
  </conditionalFormatting>
  <conditionalFormatting sqref="D40:E40">
    <cfRule type="expression" dxfId="631" priority="276">
      <formula>D40&gt;=0.8</formula>
    </cfRule>
    <cfRule type="expression" dxfId="630" priority="277">
      <formula>D40&gt;=0.65</formula>
    </cfRule>
  </conditionalFormatting>
  <conditionalFormatting sqref="R48:S48">
    <cfRule type="cellIs" dxfId="629" priority="243" operator="equal">
      <formula>"="</formula>
    </cfRule>
    <cfRule type="cellIs" dxfId="628" priority="244" operator="greaterThanOrEqual">
      <formula>$Y$11</formula>
    </cfRule>
    <cfRule type="cellIs" dxfId="627" priority="245" operator="greaterThanOrEqual">
      <formula>$X$11</formula>
    </cfRule>
    <cfRule type="cellIs" dxfId="626" priority="246" operator="lessThanOrEqual">
      <formula>$W$11</formula>
    </cfRule>
  </conditionalFormatting>
  <conditionalFormatting sqref="R50:S50">
    <cfRule type="cellIs" dxfId="625" priority="239" operator="equal">
      <formula>""""""</formula>
    </cfRule>
    <cfRule type="cellIs" dxfId="624" priority="240" operator="greaterThanOrEqual">
      <formula>$Y$13</formula>
    </cfRule>
    <cfRule type="cellIs" dxfId="623" priority="241" operator="greaterThanOrEqual">
      <formula>$X$13</formula>
    </cfRule>
    <cfRule type="cellIs" dxfId="622" priority="242" operator="lessThan">
      <formula>$W$13</formula>
    </cfRule>
  </conditionalFormatting>
  <conditionalFormatting sqref="R53:S53">
    <cfRule type="cellIs" dxfId="621" priority="235" operator="equal">
      <formula>""""""</formula>
    </cfRule>
    <cfRule type="cellIs" dxfId="620" priority="236" operator="greaterThanOrEqual">
      <formula>$Y$16</formula>
    </cfRule>
    <cfRule type="cellIs" dxfId="619" priority="237" operator="greaterThanOrEqual">
      <formula>$X$16</formula>
    </cfRule>
    <cfRule type="cellIs" dxfId="618" priority="238" operator="lessThan">
      <formula>$W$16</formula>
    </cfRule>
  </conditionalFormatting>
  <conditionalFormatting sqref="U51">
    <cfRule type="expression" dxfId="617" priority="233">
      <formula>U51="▲"</formula>
    </cfRule>
    <cfRule type="expression" dxfId="616" priority="234">
      <formula>U51="▼"</formula>
    </cfRule>
  </conditionalFormatting>
  <conditionalFormatting sqref="R51:S51">
    <cfRule type="cellIs" dxfId="615" priority="229" operator="equal">
      <formula>""""""</formula>
    </cfRule>
    <cfRule type="cellIs" dxfId="614" priority="230" operator="greaterThanOrEqual">
      <formula>$Y$14</formula>
    </cfRule>
    <cfRule type="cellIs" dxfId="613" priority="231" operator="greaterThanOrEqual">
      <formula>$X$14</formula>
    </cfRule>
    <cfRule type="cellIs" dxfId="612" priority="232" operator="lessThan">
      <formula>$W$14</formula>
    </cfRule>
  </conditionalFormatting>
  <conditionalFormatting sqref="U49">
    <cfRule type="expression" dxfId="611" priority="227">
      <formula>U49="▲"</formula>
    </cfRule>
    <cfRule type="expression" dxfId="610" priority="228">
      <formula>U49="▼"</formula>
    </cfRule>
  </conditionalFormatting>
  <conditionalFormatting sqref="R49:S49">
    <cfRule type="cellIs" dxfId="609" priority="223" operator="equal">
      <formula>"="</formula>
    </cfRule>
    <cfRule type="cellIs" dxfId="608" priority="224" operator="greaterThanOrEqual">
      <formula>$Y$12</formula>
    </cfRule>
    <cfRule type="cellIs" dxfId="607" priority="225" operator="greaterThanOrEqual">
      <formula>$X$12</formula>
    </cfRule>
    <cfRule type="cellIs" dxfId="606" priority="226" operator="lessThanOrEqual">
      <formula>$W$12</formula>
    </cfRule>
  </conditionalFormatting>
  <conditionalFormatting sqref="R48:S48 R50:S50">
    <cfRule type="cellIs" dxfId="605" priority="222" operator="equal">
      <formula>"n/a"</formula>
    </cfRule>
  </conditionalFormatting>
  <conditionalFormatting sqref="U53 U48 U50">
    <cfRule type="expression" dxfId="604" priority="249">
      <formula>U48="▲"</formula>
    </cfRule>
    <cfRule type="expression" dxfId="603" priority="250">
      <formula>U48="▼"</formula>
    </cfRule>
  </conditionalFormatting>
  <conditionalFormatting sqref="D48:E48">
    <cfRule type="expression" dxfId="602" priority="247">
      <formula>D48&gt;=0.8</formula>
    </cfRule>
    <cfRule type="expression" dxfId="601" priority="248">
      <formula>D48&gt;=0.65</formula>
    </cfRule>
  </conditionalFormatting>
  <conditionalFormatting sqref="R56:S56">
    <cfRule type="cellIs" dxfId="600" priority="214" operator="equal">
      <formula>"="</formula>
    </cfRule>
    <cfRule type="cellIs" dxfId="599" priority="215" operator="greaterThanOrEqual">
      <formula>$Y$11</formula>
    </cfRule>
    <cfRule type="cellIs" dxfId="598" priority="216" operator="greaterThanOrEqual">
      <formula>$X$11</formula>
    </cfRule>
    <cfRule type="cellIs" dxfId="597" priority="217" operator="lessThanOrEqual">
      <formula>$W$11</formula>
    </cfRule>
  </conditionalFormatting>
  <conditionalFormatting sqref="R58:S58">
    <cfRule type="cellIs" dxfId="596" priority="210" operator="equal">
      <formula>""""""</formula>
    </cfRule>
    <cfRule type="cellIs" dxfId="595" priority="211" operator="greaterThanOrEqual">
      <formula>$Y$13</formula>
    </cfRule>
    <cfRule type="cellIs" dxfId="594" priority="212" operator="greaterThanOrEqual">
      <formula>$X$13</formula>
    </cfRule>
    <cfRule type="cellIs" dxfId="593" priority="213" operator="lessThan">
      <formula>$W$13</formula>
    </cfRule>
  </conditionalFormatting>
  <conditionalFormatting sqref="R61:S61">
    <cfRule type="cellIs" dxfId="592" priority="206" operator="equal">
      <formula>""""""</formula>
    </cfRule>
    <cfRule type="cellIs" dxfId="591" priority="207" operator="greaterThanOrEqual">
      <formula>$Y$16</formula>
    </cfRule>
    <cfRule type="cellIs" dxfId="590" priority="208" operator="greaterThanOrEqual">
      <formula>$X$16</formula>
    </cfRule>
    <cfRule type="cellIs" dxfId="589" priority="209" operator="lessThan">
      <formula>$W$16</formula>
    </cfRule>
  </conditionalFormatting>
  <conditionalFormatting sqref="U59">
    <cfRule type="expression" dxfId="588" priority="204">
      <formula>U59="▲"</formula>
    </cfRule>
    <cfRule type="expression" dxfId="587" priority="205">
      <formula>U59="▼"</formula>
    </cfRule>
  </conditionalFormatting>
  <conditionalFormatting sqref="R59:S59">
    <cfRule type="cellIs" dxfId="586" priority="200" operator="equal">
      <formula>""""""</formula>
    </cfRule>
    <cfRule type="cellIs" dxfId="585" priority="201" operator="greaterThanOrEqual">
      <formula>$Y$14</formula>
    </cfRule>
    <cfRule type="cellIs" dxfId="584" priority="202" operator="greaterThanOrEqual">
      <formula>$X$14</formula>
    </cfRule>
    <cfRule type="cellIs" dxfId="583" priority="203" operator="lessThan">
      <formula>$W$14</formula>
    </cfRule>
  </conditionalFormatting>
  <conditionalFormatting sqref="U57">
    <cfRule type="expression" dxfId="582" priority="198">
      <formula>U57="▲"</formula>
    </cfRule>
    <cfRule type="expression" dxfId="581" priority="199">
      <formula>U57="▼"</formula>
    </cfRule>
  </conditionalFormatting>
  <conditionalFormatting sqref="R57:S57">
    <cfRule type="cellIs" dxfId="580" priority="194" operator="equal">
      <formula>"="</formula>
    </cfRule>
    <cfRule type="cellIs" dxfId="579" priority="195" operator="greaterThanOrEqual">
      <formula>$Y$12</formula>
    </cfRule>
    <cfRule type="cellIs" dxfId="578" priority="196" operator="greaterThanOrEqual">
      <formula>$X$12</formula>
    </cfRule>
    <cfRule type="cellIs" dxfId="577" priority="197" operator="lessThanOrEqual">
      <formula>$W$12</formula>
    </cfRule>
  </conditionalFormatting>
  <conditionalFormatting sqref="R56:S56 R58:S58">
    <cfRule type="cellIs" dxfId="576" priority="193" operator="equal">
      <formula>"n/a"</formula>
    </cfRule>
  </conditionalFormatting>
  <conditionalFormatting sqref="U61 U56 U58">
    <cfRule type="expression" dxfId="575" priority="220">
      <formula>U56="▲"</formula>
    </cfRule>
    <cfRule type="expression" dxfId="574" priority="221">
      <formula>U56="▼"</formula>
    </cfRule>
  </conditionalFormatting>
  <conditionalFormatting sqref="D56:E56">
    <cfRule type="expression" dxfId="573" priority="218">
      <formula>D56&gt;=0.8</formula>
    </cfRule>
    <cfRule type="expression" dxfId="572" priority="219">
      <formula>D56&gt;=0.65</formula>
    </cfRule>
  </conditionalFormatting>
  <conditionalFormatting sqref="R64:S64">
    <cfRule type="cellIs" dxfId="571" priority="185" operator="equal">
      <formula>"="</formula>
    </cfRule>
    <cfRule type="cellIs" dxfId="570" priority="186" operator="greaterThanOrEqual">
      <formula>$Y$11</formula>
    </cfRule>
    <cfRule type="cellIs" dxfId="569" priority="187" operator="greaterThanOrEqual">
      <formula>$X$11</formula>
    </cfRule>
    <cfRule type="cellIs" dxfId="568" priority="188" operator="lessThanOrEqual">
      <formula>$W$11</formula>
    </cfRule>
  </conditionalFormatting>
  <conditionalFormatting sqref="R66:S66">
    <cfRule type="cellIs" dxfId="567" priority="181" operator="equal">
      <formula>""""""</formula>
    </cfRule>
    <cfRule type="cellIs" dxfId="566" priority="182" operator="greaterThanOrEqual">
      <formula>$Y$13</formula>
    </cfRule>
    <cfRule type="cellIs" dxfId="565" priority="183" operator="greaterThanOrEqual">
      <formula>$X$13</formula>
    </cfRule>
    <cfRule type="cellIs" dxfId="564" priority="184" operator="lessThan">
      <formula>$W$13</formula>
    </cfRule>
  </conditionalFormatting>
  <conditionalFormatting sqref="R69:S69">
    <cfRule type="cellIs" dxfId="563" priority="177" operator="equal">
      <formula>""""""</formula>
    </cfRule>
    <cfRule type="cellIs" dxfId="562" priority="178" operator="greaterThanOrEqual">
      <formula>$Y$16</formula>
    </cfRule>
    <cfRule type="cellIs" dxfId="561" priority="179" operator="greaterThanOrEqual">
      <formula>$X$16</formula>
    </cfRule>
    <cfRule type="cellIs" dxfId="560" priority="180" operator="lessThan">
      <formula>$W$16</formula>
    </cfRule>
  </conditionalFormatting>
  <conditionalFormatting sqref="U67">
    <cfRule type="expression" dxfId="559" priority="175">
      <formula>U67="▲"</formula>
    </cfRule>
    <cfRule type="expression" dxfId="558" priority="176">
      <formula>U67="▼"</formula>
    </cfRule>
  </conditionalFormatting>
  <conditionalFormatting sqref="R67:S67">
    <cfRule type="cellIs" dxfId="557" priority="171" operator="equal">
      <formula>""""""</formula>
    </cfRule>
    <cfRule type="cellIs" dxfId="556" priority="172" operator="greaterThanOrEqual">
      <formula>$Y$14</formula>
    </cfRule>
    <cfRule type="cellIs" dxfId="555" priority="173" operator="greaterThanOrEqual">
      <formula>$X$14</formula>
    </cfRule>
    <cfRule type="cellIs" dxfId="554" priority="174" operator="lessThan">
      <formula>$W$14</formula>
    </cfRule>
  </conditionalFormatting>
  <conditionalFormatting sqref="U65">
    <cfRule type="expression" dxfId="553" priority="169">
      <formula>U65="▲"</formula>
    </cfRule>
    <cfRule type="expression" dxfId="552" priority="170">
      <formula>U65="▼"</formula>
    </cfRule>
  </conditionalFormatting>
  <conditionalFormatting sqref="R65:S65">
    <cfRule type="cellIs" dxfId="551" priority="165" operator="equal">
      <formula>"="</formula>
    </cfRule>
    <cfRule type="cellIs" dxfId="550" priority="166" operator="greaterThanOrEqual">
      <formula>$Y$12</formula>
    </cfRule>
    <cfRule type="cellIs" dxfId="549" priority="167" operator="greaterThanOrEqual">
      <formula>$X$12</formula>
    </cfRule>
    <cfRule type="cellIs" dxfId="548" priority="168" operator="lessThanOrEqual">
      <formula>$W$12</formula>
    </cfRule>
  </conditionalFormatting>
  <conditionalFormatting sqref="R64:S64 R66:S66">
    <cfRule type="cellIs" dxfId="547" priority="164" operator="equal">
      <formula>"n/a"</formula>
    </cfRule>
  </conditionalFormatting>
  <conditionalFormatting sqref="U69 U64 U66">
    <cfRule type="expression" dxfId="546" priority="191">
      <formula>U64="▲"</formula>
    </cfRule>
    <cfRule type="expression" dxfId="545" priority="192">
      <formula>U64="▼"</formula>
    </cfRule>
  </conditionalFormatting>
  <conditionalFormatting sqref="D64:E64">
    <cfRule type="expression" dxfId="544" priority="189">
      <formula>D64&gt;=0.8</formula>
    </cfRule>
    <cfRule type="expression" dxfId="543" priority="190">
      <formula>D64&gt;=0.65</formula>
    </cfRule>
  </conditionalFormatting>
  <conditionalFormatting sqref="R72:S72">
    <cfRule type="cellIs" dxfId="542" priority="156" operator="equal">
      <formula>"="</formula>
    </cfRule>
    <cfRule type="cellIs" dxfId="541" priority="157" operator="greaterThanOrEqual">
      <formula>$Y$11</formula>
    </cfRule>
    <cfRule type="cellIs" dxfId="540" priority="158" operator="greaterThanOrEqual">
      <formula>$X$11</formula>
    </cfRule>
    <cfRule type="cellIs" dxfId="539" priority="159" operator="lessThanOrEqual">
      <formula>$W$11</formula>
    </cfRule>
  </conditionalFormatting>
  <conditionalFormatting sqref="R74:S74">
    <cfRule type="cellIs" dxfId="538" priority="152" operator="equal">
      <formula>""""""</formula>
    </cfRule>
    <cfRule type="cellIs" dxfId="537" priority="153" operator="greaterThanOrEqual">
      <formula>$Y$13</formula>
    </cfRule>
    <cfRule type="cellIs" dxfId="536" priority="154" operator="greaterThanOrEqual">
      <formula>$X$13</formula>
    </cfRule>
    <cfRule type="cellIs" dxfId="535" priority="155" operator="lessThan">
      <formula>$W$13</formula>
    </cfRule>
  </conditionalFormatting>
  <conditionalFormatting sqref="R77:S77">
    <cfRule type="cellIs" dxfId="534" priority="148" operator="equal">
      <formula>""""""</formula>
    </cfRule>
    <cfRule type="cellIs" dxfId="533" priority="149" operator="greaterThanOrEqual">
      <formula>$Y$16</formula>
    </cfRule>
    <cfRule type="cellIs" dxfId="532" priority="150" operator="greaterThanOrEqual">
      <formula>$X$16</formula>
    </cfRule>
    <cfRule type="cellIs" dxfId="531" priority="151" operator="lessThan">
      <formula>$W$16</formula>
    </cfRule>
  </conditionalFormatting>
  <conditionalFormatting sqref="U75">
    <cfRule type="expression" dxfId="530" priority="146">
      <formula>U75="▲"</formula>
    </cfRule>
    <cfRule type="expression" dxfId="529" priority="147">
      <formula>U75="▼"</formula>
    </cfRule>
  </conditionalFormatting>
  <conditionalFormatting sqref="R75:S75">
    <cfRule type="cellIs" dxfId="528" priority="142" operator="equal">
      <formula>""""""</formula>
    </cfRule>
    <cfRule type="cellIs" dxfId="527" priority="143" operator="greaterThanOrEqual">
      <formula>$Y$14</formula>
    </cfRule>
    <cfRule type="cellIs" dxfId="526" priority="144" operator="greaterThanOrEqual">
      <formula>$X$14</formula>
    </cfRule>
    <cfRule type="cellIs" dxfId="525" priority="145" operator="lessThan">
      <formula>$W$14</formula>
    </cfRule>
  </conditionalFormatting>
  <conditionalFormatting sqref="U73">
    <cfRule type="expression" dxfId="524" priority="140">
      <formula>U73="▲"</formula>
    </cfRule>
    <cfRule type="expression" dxfId="523" priority="141">
      <formula>U73="▼"</formula>
    </cfRule>
  </conditionalFormatting>
  <conditionalFormatting sqref="R73:S73">
    <cfRule type="cellIs" dxfId="522" priority="136" operator="equal">
      <formula>"="</formula>
    </cfRule>
    <cfRule type="cellIs" dxfId="521" priority="137" operator="greaterThanOrEqual">
      <formula>$Y$12</formula>
    </cfRule>
    <cfRule type="cellIs" dxfId="520" priority="138" operator="greaterThanOrEqual">
      <formula>$X$12</formula>
    </cfRule>
    <cfRule type="cellIs" dxfId="519" priority="139" operator="lessThanOrEqual">
      <formula>$W$12</formula>
    </cfRule>
  </conditionalFormatting>
  <conditionalFormatting sqref="R72:S72 R74:S74">
    <cfRule type="cellIs" dxfId="518" priority="135" operator="equal">
      <formula>"n/a"</formula>
    </cfRule>
  </conditionalFormatting>
  <conditionalFormatting sqref="U77 U72 U74">
    <cfRule type="expression" dxfId="517" priority="162">
      <formula>U72="▲"</formula>
    </cfRule>
    <cfRule type="expression" dxfId="516" priority="163">
      <formula>U72="▼"</formula>
    </cfRule>
  </conditionalFormatting>
  <conditionalFormatting sqref="D72:E72">
    <cfRule type="expression" dxfId="515" priority="160">
      <formula>D72&gt;=0.8</formula>
    </cfRule>
    <cfRule type="expression" dxfId="514" priority="161">
      <formula>D72&gt;=0.65</formula>
    </cfRule>
  </conditionalFormatting>
  <conditionalFormatting sqref="R80:S80">
    <cfRule type="cellIs" dxfId="513" priority="127" operator="equal">
      <formula>"="</formula>
    </cfRule>
    <cfRule type="cellIs" dxfId="512" priority="128" operator="greaterThanOrEqual">
      <formula>$Y$11</formula>
    </cfRule>
    <cfRule type="cellIs" dxfId="511" priority="129" operator="greaterThanOrEqual">
      <formula>$X$11</formula>
    </cfRule>
    <cfRule type="cellIs" dxfId="510" priority="130" operator="lessThanOrEqual">
      <formula>$W$11</formula>
    </cfRule>
  </conditionalFormatting>
  <conditionalFormatting sqref="R82:S82">
    <cfRule type="cellIs" dxfId="509" priority="123" operator="equal">
      <formula>""""""</formula>
    </cfRule>
    <cfRule type="cellIs" dxfId="508" priority="124" operator="greaterThanOrEqual">
      <formula>$Y$13</formula>
    </cfRule>
    <cfRule type="cellIs" dxfId="507" priority="125" operator="greaterThanOrEqual">
      <formula>$X$13</formula>
    </cfRule>
    <cfRule type="cellIs" dxfId="506" priority="126" operator="lessThan">
      <formula>$W$13</formula>
    </cfRule>
  </conditionalFormatting>
  <conditionalFormatting sqref="R85:S85">
    <cfRule type="cellIs" dxfId="505" priority="119" operator="equal">
      <formula>""""""</formula>
    </cfRule>
    <cfRule type="cellIs" dxfId="504" priority="120" operator="greaterThanOrEqual">
      <formula>$Y$16</formula>
    </cfRule>
    <cfRule type="cellIs" dxfId="503" priority="121" operator="greaterThanOrEqual">
      <formula>$X$16</formula>
    </cfRule>
    <cfRule type="cellIs" dxfId="502" priority="122" operator="lessThan">
      <formula>$W$16</formula>
    </cfRule>
  </conditionalFormatting>
  <conditionalFormatting sqref="U83">
    <cfRule type="expression" dxfId="501" priority="117">
      <formula>U83="▲"</formula>
    </cfRule>
    <cfRule type="expression" dxfId="500" priority="118">
      <formula>U83="▼"</formula>
    </cfRule>
  </conditionalFormatting>
  <conditionalFormatting sqref="R83:S83">
    <cfRule type="cellIs" dxfId="499" priority="113" operator="equal">
      <formula>""""""</formula>
    </cfRule>
    <cfRule type="cellIs" dxfId="498" priority="114" operator="greaterThanOrEqual">
      <formula>$Y$14</formula>
    </cfRule>
    <cfRule type="cellIs" dxfId="497" priority="115" operator="greaterThanOrEqual">
      <formula>$X$14</formula>
    </cfRule>
    <cfRule type="cellIs" dxfId="496" priority="116" operator="lessThan">
      <formula>$W$14</formula>
    </cfRule>
  </conditionalFormatting>
  <conditionalFormatting sqref="U81">
    <cfRule type="expression" dxfId="495" priority="111">
      <formula>U81="▲"</formula>
    </cfRule>
    <cfRule type="expression" dxfId="494" priority="112">
      <formula>U81="▼"</formula>
    </cfRule>
  </conditionalFormatting>
  <conditionalFormatting sqref="R81:S81">
    <cfRule type="cellIs" dxfId="493" priority="107" operator="equal">
      <formula>"="</formula>
    </cfRule>
    <cfRule type="cellIs" dxfId="492" priority="108" operator="greaterThanOrEqual">
      <formula>$Y$12</formula>
    </cfRule>
    <cfRule type="cellIs" dxfId="491" priority="109" operator="greaterThanOrEqual">
      <formula>$X$12</formula>
    </cfRule>
    <cfRule type="cellIs" dxfId="490" priority="110" operator="lessThanOrEqual">
      <formula>$W$12</formula>
    </cfRule>
  </conditionalFormatting>
  <conditionalFormatting sqref="R80:S80 R82:S82">
    <cfRule type="cellIs" dxfId="489" priority="106" operator="equal">
      <formula>"n/a"</formula>
    </cfRule>
  </conditionalFormatting>
  <conditionalFormatting sqref="U85 U80 U82">
    <cfRule type="expression" dxfId="488" priority="133">
      <formula>U80="▲"</formula>
    </cfRule>
    <cfRule type="expression" dxfId="487" priority="134">
      <formula>U80="▼"</formula>
    </cfRule>
  </conditionalFormatting>
  <conditionalFormatting sqref="D80:E80">
    <cfRule type="expression" dxfId="486" priority="131">
      <formula>D80&gt;=0.8</formula>
    </cfRule>
    <cfRule type="expression" dxfId="485" priority="132">
      <formula>D80&gt;=0.65</formula>
    </cfRule>
  </conditionalFormatting>
  <conditionalFormatting sqref="G20 G28">
    <cfRule type="expression" dxfId="484" priority="103">
      <formula>G20&lt;0.65</formula>
    </cfRule>
  </conditionalFormatting>
  <conditionalFormatting sqref="G28 G11 G20">
    <cfRule type="expression" dxfId="483" priority="104">
      <formula>G11&gt;=0.8</formula>
    </cfRule>
    <cfRule type="expression" dxfId="482" priority="105">
      <formula>G11&gt;=0.65</formula>
    </cfRule>
  </conditionalFormatting>
  <conditionalFormatting sqref="G40">
    <cfRule type="expression" dxfId="481" priority="101">
      <formula>G40&gt;=0.8</formula>
    </cfRule>
    <cfRule type="expression" dxfId="480" priority="102">
      <formula>G40&gt;=0.65</formula>
    </cfRule>
  </conditionalFormatting>
  <conditionalFormatting sqref="G48">
    <cfRule type="expression" dxfId="479" priority="99">
      <formula>G48&gt;=0.8</formula>
    </cfRule>
    <cfRule type="expression" dxfId="478" priority="100">
      <formula>G48&gt;=0.65</formula>
    </cfRule>
  </conditionalFormatting>
  <conditionalFormatting sqref="G56">
    <cfRule type="expression" dxfId="477" priority="97">
      <formula>G56&gt;=0.8</formula>
    </cfRule>
    <cfRule type="expression" dxfId="476" priority="98">
      <formula>G56&gt;=0.65</formula>
    </cfRule>
  </conditionalFormatting>
  <conditionalFormatting sqref="G64">
    <cfRule type="expression" dxfId="475" priority="95">
      <formula>G64&gt;=0.8</formula>
    </cfRule>
    <cfRule type="expression" dxfId="474" priority="96">
      <formula>G64&gt;=0.65</formula>
    </cfRule>
  </conditionalFormatting>
  <conditionalFormatting sqref="G72">
    <cfRule type="expression" dxfId="473" priority="93">
      <formula>G72&gt;=0.8</formula>
    </cfRule>
    <cfRule type="expression" dxfId="472" priority="94">
      <formula>G72&gt;=0.65</formula>
    </cfRule>
  </conditionalFormatting>
  <conditionalFormatting sqref="G80">
    <cfRule type="expression" dxfId="471" priority="91">
      <formula>G80&gt;=0.8</formula>
    </cfRule>
    <cfRule type="expression" dxfId="470" priority="92">
      <formula>G80&gt;=0.65</formula>
    </cfRule>
  </conditionalFormatting>
  <conditionalFormatting sqref="I20 I28">
    <cfRule type="expression" dxfId="469" priority="88">
      <formula>I20&lt;0.65</formula>
    </cfRule>
  </conditionalFormatting>
  <conditionalFormatting sqref="I28 I11 I20">
    <cfRule type="expression" dxfId="468" priority="89">
      <formula>I11&gt;=0.8</formula>
    </cfRule>
    <cfRule type="expression" dxfId="467" priority="90">
      <formula>I11&gt;=0.65</formula>
    </cfRule>
  </conditionalFormatting>
  <conditionalFormatting sqref="I40">
    <cfRule type="expression" dxfId="466" priority="86">
      <formula>I40&gt;=0.8</formula>
    </cfRule>
    <cfRule type="expression" dxfId="465" priority="87">
      <formula>I40&gt;=0.65</formula>
    </cfRule>
  </conditionalFormatting>
  <conditionalFormatting sqref="I48">
    <cfRule type="expression" dxfId="464" priority="84">
      <formula>I48&gt;=0.8</formula>
    </cfRule>
    <cfRule type="expression" dxfId="463" priority="85">
      <formula>I48&gt;=0.65</formula>
    </cfRule>
  </conditionalFormatting>
  <conditionalFormatting sqref="I56">
    <cfRule type="expression" dxfId="462" priority="82">
      <formula>I56&gt;=0.8</formula>
    </cfRule>
    <cfRule type="expression" dxfId="461" priority="83">
      <formula>I56&gt;=0.65</formula>
    </cfRule>
  </conditionalFormatting>
  <conditionalFormatting sqref="I64">
    <cfRule type="expression" dxfId="460" priority="80">
      <formula>I64&gt;=0.8</formula>
    </cfRule>
    <cfRule type="expression" dxfId="459" priority="81">
      <formula>I64&gt;=0.65</formula>
    </cfRule>
  </conditionalFormatting>
  <conditionalFormatting sqref="I72">
    <cfRule type="expression" dxfId="458" priority="78">
      <formula>I72&gt;=0.8</formula>
    </cfRule>
    <cfRule type="expression" dxfId="457" priority="79">
      <formula>I72&gt;=0.65</formula>
    </cfRule>
  </conditionalFormatting>
  <conditionalFormatting sqref="I80">
    <cfRule type="expression" dxfId="456" priority="76">
      <formula>I80&gt;=0.8</formula>
    </cfRule>
    <cfRule type="expression" dxfId="455" priority="77">
      <formula>I80&gt;=0.65</formula>
    </cfRule>
  </conditionalFormatting>
  <conditionalFormatting sqref="K20 K28">
    <cfRule type="expression" dxfId="454" priority="73">
      <formula>K20&lt;0.65</formula>
    </cfRule>
  </conditionalFormatting>
  <conditionalFormatting sqref="K28 K11 K20">
    <cfRule type="expression" dxfId="453" priority="74">
      <formula>K11&gt;=0.8</formula>
    </cfRule>
    <cfRule type="expression" dxfId="452" priority="75">
      <formula>K11&gt;=0.65</formula>
    </cfRule>
  </conditionalFormatting>
  <conditionalFormatting sqref="K40">
    <cfRule type="expression" dxfId="451" priority="71">
      <formula>K40&gt;=0.8</formula>
    </cfRule>
    <cfRule type="expression" dxfId="450" priority="72">
      <formula>K40&gt;=0.65</formula>
    </cfRule>
  </conditionalFormatting>
  <conditionalFormatting sqref="K48">
    <cfRule type="expression" dxfId="449" priority="69">
      <formula>K48&gt;=0.8</formula>
    </cfRule>
    <cfRule type="expression" dxfId="448" priority="70">
      <formula>K48&gt;=0.65</formula>
    </cfRule>
  </conditionalFormatting>
  <conditionalFormatting sqref="K56">
    <cfRule type="expression" dxfId="447" priority="67">
      <formula>K56&gt;=0.8</formula>
    </cfRule>
    <cfRule type="expression" dxfId="446" priority="68">
      <formula>K56&gt;=0.65</formula>
    </cfRule>
  </conditionalFormatting>
  <conditionalFormatting sqref="K64">
    <cfRule type="expression" dxfId="445" priority="65">
      <formula>K64&gt;=0.8</formula>
    </cfRule>
    <cfRule type="expression" dxfId="444" priority="66">
      <formula>K64&gt;=0.65</formula>
    </cfRule>
  </conditionalFormatting>
  <conditionalFormatting sqref="K72">
    <cfRule type="expression" dxfId="443" priority="63">
      <formula>K72&gt;=0.8</formula>
    </cfRule>
    <cfRule type="expression" dxfId="442" priority="64">
      <formula>K72&gt;=0.65</formula>
    </cfRule>
  </conditionalFormatting>
  <conditionalFormatting sqref="K80">
    <cfRule type="expression" dxfId="441" priority="61">
      <formula>K80&gt;=0.8</formula>
    </cfRule>
    <cfRule type="expression" dxfId="440" priority="62">
      <formula>K80&gt;=0.65</formula>
    </cfRule>
  </conditionalFormatting>
  <conditionalFormatting sqref="M20 M28">
    <cfRule type="expression" dxfId="439" priority="58">
      <formula>M20&lt;0.65</formula>
    </cfRule>
  </conditionalFormatting>
  <conditionalFormatting sqref="M28 M11 M20">
    <cfRule type="expression" dxfId="438" priority="59">
      <formula>M11&gt;=0.8</formula>
    </cfRule>
    <cfRule type="expression" dxfId="437" priority="60">
      <formula>M11&gt;=0.65</formula>
    </cfRule>
  </conditionalFormatting>
  <conditionalFormatting sqref="M40">
    <cfRule type="expression" dxfId="436" priority="56">
      <formula>M40&gt;=0.8</formula>
    </cfRule>
    <cfRule type="expression" dxfId="435" priority="57">
      <formula>M40&gt;=0.65</formula>
    </cfRule>
  </conditionalFormatting>
  <conditionalFormatting sqref="M48">
    <cfRule type="expression" dxfId="434" priority="54">
      <formula>M48&gt;=0.8</formula>
    </cfRule>
    <cfRule type="expression" dxfId="433" priority="55">
      <formula>M48&gt;=0.65</formula>
    </cfRule>
  </conditionalFormatting>
  <conditionalFormatting sqref="M56">
    <cfRule type="expression" dxfId="432" priority="52">
      <formula>M56&gt;=0.8</formula>
    </cfRule>
    <cfRule type="expression" dxfId="431" priority="53">
      <formula>M56&gt;=0.65</formula>
    </cfRule>
  </conditionalFormatting>
  <conditionalFormatting sqref="M64">
    <cfRule type="expression" dxfId="430" priority="50">
      <formula>M64&gt;=0.8</formula>
    </cfRule>
    <cfRule type="expression" dxfId="429" priority="51">
      <formula>M64&gt;=0.65</formula>
    </cfRule>
  </conditionalFormatting>
  <conditionalFormatting sqref="M72">
    <cfRule type="expression" dxfId="428" priority="48">
      <formula>M72&gt;=0.8</formula>
    </cfRule>
    <cfRule type="expression" dxfId="427" priority="49">
      <formula>M72&gt;=0.65</formula>
    </cfRule>
  </conditionalFormatting>
  <conditionalFormatting sqref="M80">
    <cfRule type="expression" dxfId="426" priority="46">
      <formula>M80&gt;=0.8</formula>
    </cfRule>
    <cfRule type="expression" dxfId="425" priority="47">
      <formula>M80&gt;=0.65</formula>
    </cfRule>
  </conditionalFormatting>
  <conditionalFormatting sqref="O20 O28">
    <cfRule type="expression" dxfId="424" priority="43">
      <formula>O20&lt;0.65</formula>
    </cfRule>
  </conditionalFormatting>
  <conditionalFormatting sqref="O28 O11 O20">
    <cfRule type="expression" dxfId="423" priority="44">
      <formula>O11&gt;=0.8</formula>
    </cfRule>
    <cfRule type="expression" dxfId="422" priority="45">
      <formula>O11&gt;=0.65</formula>
    </cfRule>
  </conditionalFormatting>
  <conditionalFormatting sqref="O40">
    <cfRule type="expression" dxfId="421" priority="41">
      <formula>O40&gt;=0.8</formula>
    </cfRule>
    <cfRule type="expression" dxfId="420" priority="42">
      <formula>O40&gt;=0.65</formula>
    </cfRule>
  </conditionalFormatting>
  <conditionalFormatting sqref="O48">
    <cfRule type="expression" dxfId="419" priority="39">
      <formula>O48&gt;=0.8</formula>
    </cfRule>
    <cfRule type="expression" dxfId="418" priority="40">
      <formula>O48&gt;=0.65</formula>
    </cfRule>
  </conditionalFormatting>
  <conditionalFormatting sqref="O56">
    <cfRule type="expression" dxfId="417" priority="37">
      <formula>O56&gt;=0.8</formula>
    </cfRule>
    <cfRule type="expression" dxfId="416" priority="38">
      <formula>O56&gt;=0.65</formula>
    </cfRule>
  </conditionalFormatting>
  <conditionalFormatting sqref="O64">
    <cfRule type="expression" dxfId="415" priority="35">
      <formula>O64&gt;=0.8</formula>
    </cfRule>
    <cfRule type="expression" dxfId="414" priority="36">
      <formula>O64&gt;=0.65</formula>
    </cfRule>
  </conditionalFormatting>
  <conditionalFormatting sqref="O72">
    <cfRule type="expression" dxfId="413" priority="33">
      <formula>O72&gt;=0.8</formula>
    </cfRule>
    <cfRule type="expression" dxfId="412" priority="34">
      <formula>O72&gt;=0.65</formula>
    </cfRule>
  </conditionalFormatting>
  <conditionalFormatting sqref="O80">
    <cfRule type="expression" dxfId="411" priority="31">
      <formula>O80&gt;=0.8</formula>
    </cfRule>
    <cfRule type="expression" dxfId="410" priority="32">
      <formula>O80&gt;=0.65</formula>
    </cfRule>
  </conditionalFormatting>
  <conditionalFormatting sqref="P20 P28">
    <cfRule type="expression" dxfId="409" priority="28">
      <formula>P20&lt;0.65</formula>
    </cfRule>
  </conditionalFormatting>
  <conditionalFormatting sqref="P28 P11 P20">
    <cfRule type="expression" dxfId="408" priority="29">
      <formula>P11&gt;=0.8</formula>
    </cfRule>
    <cfRule type="expression" dxfId="407" priority="30">
      <formula>P11&gt;=0.65</formula>
    </cfRule>
  </conditionalFormatting>
  <conditionalFormatting sqref="P40">
    <cfRule type="expression" dxfId="406" priority="26">
      <formula>P40&gt;=0.8</formula>
    </cfRule>
    <cfRule type="expression" dxfId="405" priority="27">
      <formula>P40&gt;=0.65</formula>
    </cfRule>
  </conditionalFormatting>
  <conditionalFormatting sqref="P48">
    <cfRule type="expression" dxfId="404" priority="24">
      <formula>P48&gt;=0.8</formula>
    </cfRule>
    <cfRule type="expression" dxfId="403" priority="25">
      <formula>P48&gt;=0.65</formula>
    </cfRule>
  </conditionalFormatting>
  <conditionalFormatting sqref="P56">
    <cfRule type="expression" dxfId="402" priority="22">
      <formula>P56&gt;=0.8</formula>
    </cfRule>
    <cfRule type="expression" dxfId="401" priority="23">
      <formula>P56&gt;=0.65</formula>
    </cfRule>
  </conditionalFormatting>
  <conditionalFormatting sqref="P64">
    <cfRule type="expression" dxfId="400" priority="20">
      <formula>P64&gt;=0.8</formula>
    </cfRule>
    <cfRule type="expression" dxfId="399" priority="21">
      <formula>P64&gt;=0.65</formula>
    </cfRule>
  </conditionalFormatting>
  <conditionalFormatting sqref="P72">
    <cfRule type="expression" dxfId="398" priority="18">
      <formula>P72&gt;=0.8</formula>
    </cfRule>
    <cfRule type="expression" dxfId="397" priority="19">
      <formula>P72&gt;=0.65</formula>
    </cfRule>
  </conditionalFormatting>
  <conditionalFormatting sqref="P80">
    <cfRule type="expression" dxfId="396" priority="16">
      <formula>P80&gt;=0.8</formula>
    </cfRule>
    <cfRule type="expression" dxfId="395" priority="17">
      <formula>P80&gt;=0.65</formula>
    </cfRule>
  </conditionalFormatting>
  <dataValidations count="1">
    <dataValidation type="list" allowBlank="1" showInputMessage="1" showErrorMessage="1" sqref="B4" xr:uid="{64335887-5B90-4367-B9FF-B2B4AEC583B4}">
      <formula1>vMonths</formula1>
    </dataValidation>
  </dataValidations>
  <printOptions horizontalCentered="1"/>
  <pageMargins left="0.19685039370078741" right="0.19685039370078741" top="0.19685039370078741" bottom="0.19685039370078741" header="0" footer="0"/>
  <pageSetup paperSize="9"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0D0C-80D4-458D-8F52-3233F07DF992}">
  <sheetPr>
    <tabColor rgb="FF92D050"/>
  </sheetPr>
  <dimension ref="A1:V29"/>
  <sheetViews>
    <sheetView view="pageBreakPreview" zoomScale="45" zoomScaleNormal="39" zoomScaleSheetLayoutView="80" workbookViewId="0">
      <selection activeCell="E27" sqref="E27"/>
    </sheetView>
  </sheetViews>
  <sheetFormatPr defaultRowHeight="15" x14ac:dyDescent="0.25"/>
  <cols>
    <col min="1" max="1" width="12.7109375" customWidth="1"/>
    <col min="2" max="2" width="34.140625" bestFit="1" customWidth="1"/>
    <col min="3" max="3" width="14.85546875" bestFit="1" customWidth="1"/>
    <col min="4" max="5" width="14.85546875" customWidth="1"/>
    <col min="6" max="6" width="15.85546875" customWidth="1"/>
    <col min="7" max="7" width="15.42578125" customWidth="1"/>
    <col min="8" max="8" width="18.28515625" customWidth="1"/>
    <col min="9" max="9" width="18.140625" customWidth="1"/>
    <col min="10" max="10" width="15.140625" customWidth="1"/>
    <col min="11" max="11" width="15.42578125" customWidth="1"/>
    <col min="12" max="12" width="13.28515625" customWidth="1"/>
    <col min="13" max="13" width="12.28515625" customWidth="1"/>
    <col min="14" max="14" width="15.7109375" bestFit="1" customWidth="1"/>
    <col min="15" max="15" width="15.7109375" customWidth="1"/>
    <col min="16" max="17" width="13.7109375" customWidth="1"/>
    <col min="18" max="18" width="52.85546875" customWidth="1"/>
    <col min="19" max="19" width="10.140625" bestFit="1" customWidth="1"/>
    <col min="20" max="20" width="20.85546875" customWidth="1"/>
    <col min="21" max="21" width="13" customWidth="1"/>
    <col min="22" max="22" width="33.7109375" customWidth="1"/>
  </cols>
  <sheetData>
    <row r="1" spans="1:22" ht="50.45" customHeight="1" x14ac:dyDescent="0.25">
      <c r="A1" s="672" t="s">
        <v>76</v>
      </c>
      <c r="B1" s="672"/>
      <c r="C1" s="672"/>
      <c r="D1" s="672"/>
      <c r="E1" s="672"/>
      <c r="F1" s="672"/>
      <c r="G1" s="672"/>
      <c r="H1" s="672"/>
      <c r="I1" s="672"/>
      <c r="J1" s="672"/>
      <c r="K1" s="672"/>
      <c r="L1" s="672"/>
      <c r="M1" s="672"/>
      <c r="N1" s="672"/>
      <c r="O1" s="672"/>
      <c r="P1" s="672"/>
      <c r="Q1" s="672"/>
      <c r="R1" s="672"/>
      <c r="S1" s="672"/>
      <c r="T1" s="672"/>
      <c r="U1" s="672"/>
      <c r="V1" s="672"/>
    </row>
    <row r="2" spans="1:22" ht="90" x14ac:dyDescent="0.25">
      <c r="A2" s="362" t="s">
        <v>26</v>
      </c>
      <c r="B2" s="362" t="s">
        <v>38</v>
      </c>
      <c r="C2" s="363" t="s">
        <v>77</v>
      </c>
      <c r="D2" s="364" t="s">
        <v>78</v>
      </c>
      <c r="E2" s="365" t="s">
        <v>79</v>
      </c>
      <c r="F2" s="363" t="s">
        <v>80</v>
      </c>
      <c r="G2" s="364" t="s">
        <v>81</v>
      </c>
      <c r="H2" s="363" t="s">
        <v>82</v>
      </c>
      <c r="I2" s="364" t="s">
        <v>83</v>
      </c>
      <c r="J2" s="363" t="s">
        <v>84</v>
      </c>
      <c r="K2" s="364" t="s">
        <v>85</v>
      </c>
      <c r="L2" s="363" t="s">
        <v>86</v>
      </c>
      <c r="M2" s="364" t="s">
        <v>87</v>
      </c>
      <c r="N2" s="363" t="s">
        <v>88</v>
      </c>
      <c r="O2" s="364" t="s">
        <v>89</v>
      </c>
      <c r="P2" s="363" t="s">
        <v>90</v>
      </c>
      <c r="Q2" s="364" t="s">
        <v>91</v>
      </c>
      <c r="R2" s="366" t="s">
        <v>92</v>
      </c>
      <c r="S2" s="366" t="s">
        <v>93</v>
      </c>
      <c r="T2" s="366" t="s">
        <v>94</v>
      </c>
      <c r="U2" s="366" t="s">
        <v>95</v>
      </c>
      <c r="V2" s="366" t="s">
        <v>96</v>
      </c>
    </row>
    <row r="3" spans="1:22" x14ac:dyDescent="0.25">
      <c r="A3" s="670" t="s">
        <v>97</v>
      </c>
      <c r="B3" s="367" t="s">
        <v>98</v>
      </c>
      <c r="C3" s="368">
        <v>94</v>
      </c>
      <c r="D3" s="369">
        <v>17</v>
      </c>
      <c r="E3" s="369">
        <v>9</v>
      </c>
      <c r="F3" s="369"/>
      <c r="G3" s="369"/>
      <c r="H3" s="369"/>
      <c r="I3" s="369"/>
      <c r="J3" s="369"/>
      <c r="K3" s="369"/>
      <c r="L3" s="369">
        <v>16</v>
      </c>
      <c r="M3" s="369"/>
      <c r="N3" s="369"/>
      <c r="O3" s="369"/>
      <c r="P3" s="369"/>
      <c r="Q3" s="369"/>
      <c r="R3" s="370"/>
      <c r="S3" s="371"/>
      <c r="T3" s="371"/>
      <c r="U3" s="371"/>
      <c r="V3" s="370"/>
    </row>
    <row r="4" spans="1:22" x14ac:dyDescent="0.25">
      <c r="A4" s="670"/>
      <c r="B4" s="372" t="s">
        <v>99</v>
      </c>
      <c r="C4" s="368">
        <v>50</v>
      </c>
      <c r="D4" s="368"/>
      <c r="E4" s="368"/>
      <c r="F4" s="368"/>
      <c r="G4" s="368"/>
      <c r="H4" s="368"/>
      <c r="I4" s="368"/>
      <c r="J4" s="368"/>
      <c r="K4" s="368"/>
      <c r="L4" s="368"/>
      <c r="M4" s="368"/>
      <c r="N4" s="368"/>
      <c r="O4" s="368"/>
      <c r="P4" s="368"/>
      <c r="Q4" s="368"/>
      <c r="R4" s="371"/>
      <c r="S4" s="373"/>
      <c r="T4" s="371"/>
      <c r="U4" s="373"/>
      <c r="V4" s="370"/>
    </row>
    <row r="5" spans="1:22" x14ac:dyDescent="0.25">
      <c r="A5" s="670"/>
      <c r="B5" s="372" t="s">
        <v>100</v>
      </c>
      <c r="C5" s="368"/>
      <c r="D5" s="368"/>
      <c r="E5" s="368"/>
      <c r="F5" s="368"/>
      <c r="G5" s="368"/>
      <c r="H5" s="368"/>
      <c r="I5" s="368"/>
      <c r="J5" s="368"/>
      <c r="K5" s="368"/>
      <c r="L5" s="368">
        <v>2</v>
      </c>
      <c r="M5" s="368"/>
      <c r="N5" s="368"/>
      <c r="O5" s="368"/>
      <c r="P5" s="368"/>
      <c r="Q5" s="368"/>
      <c r="R5" s="371"/>
      <c r="S5" s="374"/>
      <c r="T5" s="371"/>
      <c r="U5" s="374"/>
      <c r="V5" s="370"/>
    </row>
    <row r="6" spans="1:22" x14ac:dyDescent="0.25">
      <c r="A6" s="670"/>
      <c r="B6" s="372" t="s">
        <v>101</v>
      </c>
      <c r="C6" s="368">
        <v>40</v>
      </c>
      <c r="D6" s="368"/>
      <c r="E6" s="368"/>
      <c r="F6" s="368"/>
      <c r="G6" s="368"/>
      <c r="H6" s="368"/>
      <c r="I6" s="368"/>
      <c r="J6" s="368"/>
      <c r="K6" s="368"/>
      <c r="L6" s="368"/>
      <c r="M6" s="368"/>
      <c r="N6" s="368"/>
      <c r="O6" s="368"/>
      <c r="P6" s="368"/>
      <c r="Q6" s="368"/>
      <c r="R6" s="371"/>
      <c r="S6" s="375"/>
      <c r="T6" s="371"/>
      <c r="U6" s="375"/>
      <c r="V6" s="370"/>
    </row>
    <row r="7" spans="1:22" x14ac:dyDescent="0.25">
      <c r="A7" s="670"/>
      <c r="B7" s="372" t="s">
        <v>102</v>
      </c>
      <c r="C7" s="369"/>
      <c r="D7" s="369"/>
      <c r="E7" s="369"/>
      <c r="F7" s="369"/>
      <c r="G7" s="369"/>
      <c r="H7" s="369"/>
      <c r="I7" s="369"/>
      <c r="J7" s="369"/>
      <c r="K7" s="369"/>
      <c r="L7" s="369"/>
      <c r="M7" s="369"/>
      <c r="N7" s="369"/>
      <c r="O7" s="369"/>
      <c r="P7" s="369"/>
      <c r="Q7" s="369"/>
      <c r="R7" s="371"/>
      <c r="S7" s="373"/>
      <c r="T7" s="371"/>
      <c r="U7" s="373"/>
      <c r="V7" s="370"/>
    </row>
    <row r="8" spans="1:22" x14ac:dyDescent="0.25">
      <c r="A8" s="670"/>
      <c r="B8" s="372" t="s">
        <v>103</v>
      </c>
      <c r="C8" s="368"/>
      <c r="D8" s="368"/>
      <c r="E8" s="368"/>
      <c r="F8" s="368"/>
      <c r="G8" s="368"/>
      <c r="H8" s="368"/>
      <c r="I8" s="368"/>
      <c r="J8" s="368"/>
      <c r="K8" s="368"/>
      <c r="L8" s="368"/>
      <c r="M8" s="368"/>
      <c r="N8" s="368"/>
      <c r="O8" s="368"/>
      <c r="P8" s="368"/>
      <c r="Q8" s="368"/>
      <c r="R8" s="371"/>
      <c r="S8" s="373"/>
      <c r="T8" s="371"/>
      <c r="U8" s="373"/>
      <c r="V8" s="370"/>
    </row>
    <row r="9" spans="1:22" x14ac:dyDescent="0.25">
      <c r="A9" s="670"/>
      <c r="B9" s="372" t="s">
        <v>104</v>
      </c>
      <c r="C9" s="368">
        <v>42</v>
      </c>
      <c r="D9" s="368"/>
      <c r="E9" s="368"/>
      <c r="F9" s="368"/>
      <c r="G9" s="368"/>
      <c r="H9" s="368"/>
      <c r="I9" s="368"/>
      <c r="J9" s="368"/>
      <c r="K9" s="368"/>
      <c r="L9" s="368"/>
      <c r="M9" s="368"/>
      <c r="N9" s="368"/>
      <c r="O9" s="368"/>
      <c r="P9" s="368"/>
      <c r="Q9" s="368"/>
      <c r="R9" s="371"/>
      <c r="S9" s="376"/>
      <c r="T9" s="371"/>
      <c r="U9" s="376"/>
      <c r="V9" s="370"/>
    </row>
    <row r="10" spans="1:22" x14ac:dyDescent="0.25">
      <c r="A10" s="670"/>
      <c r="B10" s="372" t="s">
        <v>105</v>
      </c>
      <c r="C10" s="368">
        <v>45</v>
      </c>
      <c r="D10" s="368"/>
      <c r="E10" s="368"/>
      <c r="F10" s="368"/>
      <c r="G10" s="368"/>
      <c r="H10" s="368"/>
      <c r="I10" s="368"/>
      <c r="J10" s="368">
        <v>62</v>
      </c>
      <c r="K10" s="368"/>
      <c r="L10" s="368"/>
      <c r="M10" s="368"/>
      <c r="N10" s="368"/>
      <c r="O10" s="368"/>
      <c r="P10" s="368"/>
      <c r="Q10" s="368"/>
      <c r="R10" s="371"/>
      <c r="S10" s="374"/>
      <c r="T10" s="371"/>
      <c r="U10" s="374"/>
      <c r="V10" s="370"/>
    </row>
    <row r="11" spans="1:22" x14ac:dyDescent="0.25">
      <c r="A11" s="670"/>
      <c r="B11" s="372" t="s">
        <v>106</v>
      </c>
      <c r="C11" s="368">
        <v>50</v>
      </c>
      <c r="D11" s="368"/>
      <c r="E11" s="368"/>
      <c r="F11" s="368">
        <v>4</v>
      </c>
      <c r="G11" s="368"/>
      <c r="H11" s="368">
        <v>5</v>
      </c>
      <c r="I11" s="368"/>
      <c r="J11" s="368">
        <v>2</v>
      </c>
      <c r="K11" s="368"/>
      <c r="L11" s="368"/>
      <c r="M11" s="368"/>
      <c r="N11" s="368">
        <v>15</v>
      </c>
      <c r="O11" s="368"/>
      <c r="P11" s="368"/>
      <c r="Q11" s="368"/>
      <c r="R11" s="371"/>
      <c r="S11" s="374"/>
      <c r="T11" s="371"/>
      <c r="U11" s="374"/>
      <c r="V11" s="370"/>
    </row>
    <row r="12" spans="1:22" x14ac:dyDescent="0.25">
      <c r="A12" s="670"/>
      <c r="B12" s="372" t="s">
        <v>107</v>
      </c>
      <c r="C12" s="368"/>
      <c r="D12" s="368"/>
      <c r="E12" s="368"/>
      <c r="F12" s="368"/>
      <c r="G12" s="368"/>
      <c r="H12" s="368"/>
      <c r="I12" s="368"/>
      <c r="J12" s="368"/>
      <c r="K12" s="368"/>
      <c r="L12" s="368"/>
      <c r="M12" s="368"/>
      <c r="N12" s="368"/>
      <c r="O12" s="368"/>
      <c r="P12" s="368">
        <v>94</v>
      </c>
      <c r="Q12" s="368"/>
      <c r="R12" s="371"/>
      <c r="S12" s="374"/>
      <c r="T12" s="371"/>
      <c r="U12" s="374"/>
      <c r="V12" s="370"/>
    </row>
    <row r="13" spans="1:22" x14ac:dyDescent="0.25">
      <c r="A13" s="670"/>
      <c r="B13" s="372" t="s">
        <v>108</v>
      </c>
      <c r="C13" s="368">
        <v>181</v>
      </c>
      <c r="D13" s="368"/>
      <c r="E13" s="368"/>
      <c r="F13" s="368">
        <v>84</v>
      </c>
      <c r="G13" s="368"/>
      <c r="H13" s="368"/>
      <c r="I13" s="368"/>
      <c r="J13" s="368"/>
      <c r="K13" s="368"/>
      <c r="L13" s="368">
        <v>13</v>
      </c>
      <c r="M13" s="368"/>
      <c r="N13" s="368"/>
      <c r="O13" s="368"/>
      <c r="P13" s="368"/>
      <c r="Q13" s="368"/>
      <c r="R13" s="371"/>
      <c r="S13" s="374"/>
      <c r="T13" s="371"/>
      <c r="U13" s="374"/>
      <c r="V13" s="370"/>
    </row>
    <row r="14" spans="1:22" ht="18" x14ac:dyDescent="0.25">
      <c r="A14" s="377"/>
      <c r="B14" s="369" t="s">
        <v>109</v>
      </c>
      <c r="C14" s="368">
        <f>SUM(C$3:C$13)</f>
        <v>502</v>
      </c>
      <c r="D14" s="368">
        <f t="shared" ref="D14:Q14" si="0">SUM(D$3:D$13)</f>
        <v>17</v>
      </c>
      <c r="E14" s="368"/>
      <c r="F14" s="368">
        <f t="shared" si="0"/>
        <v>88</v>
      </c>
      <c r="G14" s="368">
        <f t="shared" si="0"/>
        <v>0</v>
      </c>
      <c r="H14" s="368">
        <f t="shared" si="0"/>
        <v>5</v>
      </c>
      <c r="I14" s="368">
        <f t="shared" si="0"/>
        <v>0</v>
      </c>
      <c r="J14" s="368">
        <f t="shared" si="0"/>
        <v>64</v>
      </c>
      <c r="K14" s="368">
        <f t="shared" si="0"/>
        <v>0</v>
      </c>
      <c r="L14" s="368">
        <f t="shared" si="0"/>
        <v>31</v>
      </c>
      <c r="M14" s="368">
        <f t="shared" si="0"/>
        <v>0</v>
      </c>
      <c r="N14" s="368">
        <f t="shared" si="0"/>
        <v>15</v>
      </c>
      <c r="O14" s="368">
        <f t="shared" si="0"/>
        <v>0</v>
      </c>
      <c r="P14" s="368">
        <f t="shared" si="0"/>
        <v>94</v>
      </c>
      <c r="Q14" s="368">
        <f t="shared" si="0"/>
        <v>0</v>
      </c>
      <c r="R14" s="378"/>
      <c r="S14" s="378"/>
      <c r="T14" s="378"/>
      <c r="U14" s="378"/>
      <c r="V14" s="377"/>
    </row>
    <row r="15" spans="1:22" ht="18" x14ac:dyDescent="0.25">
      <c r="A15" s="377"/>
      <c r="B15" s="377"/>
      <c r="C15" s="377"/>
      <c r="D15" s="377"/>
      <c r="E15" s="377"/>
      <c r="F15" s="377"/>
      <c r="G15" s="377"/>
      <c r="H15" s="377"/>
      <c r="I15" s="377"/>
      <c r="J15" s="377"/>
      <c r="K15" s="377"/>
      <c r="L15" s="377"/>
      <c r="M15" s="377"/>
      <c r="N15" s="377"/>
      <c r="O15" s="377"/>
      <c r="P15" s="377"/>
      <c r="Q15" s="377"/>
      <c r="R15" s="379"/>
      <c r="S15" s="380"/>
      <c r="T15" s="379"/>
      <c r="U15" s="380"/>
      <c r="V15" s="377"/>
    </row>
    <row r="16" spans="1:22" ht="15.75" x14ac:dyDescent="0.25">
      <c r="A16" s="358"/>
      <c r="B16" s="358"/>
      <c r="C16" s="671" t="s">
        <v>110</v>
      </c>
      <c r="D16" s="671"/>
      <c r="E16" s="671"/>
      <c r="F16" s="671"/>
      <c r="G16" s="671"/>
      <c r="H16" s="671"/>
      <c r="I16" s="671"/>
      <c r="J16" s="671"/>
      <c r="K16" s="671"/>
      <c r="L16" s="671"/>
      <c r="M16" s="671"/>
      <c r="N16" s="671"/>
      <c r="O16" s="671"/>
      <c r="P16" s="359"/>
      <c r="Q16" s="360"/>
      <c r="R16" s="361"/>
      <c r="S16" s="361"/>
      <c r="T16" s="361"/>
      <c r="U16" s="358"/>
      <c r="V16" s="381"/>
    </row>
    <row r="17" spans="1:22" ht="90" x14ac:dyDescent="0.25">
      <c r="A17" s="362" t="s">
        <v>26</v>
      </c>
      <c r="B17" s="362" t="s">
        <v>38</v>
      </c>
      <c r="C17" s="363" t="s">
        <v>111</v>
      </c>
      <c r="D17" s="364" t="s">
        <v>112</v>
      </c>
      <c r="E17" s="363" t="s">
        <v>113</v>
      </c>
      <c r="F17" s="364" t="s">
        <v>114</v>
      </c>
      <c r="G17" s="363" t="s">
        <v>115</v>
      </c>
      <c r="H17" s="364" t="s">
        <v>116</v>
      </c>
      <c r="I17" s="363" t="s">
        <v>117</v>
      </c>
      <c r="J17" s="364" t="s">
        <v>118</v>
      </c>
      <c r="K17" s="363" t="s">
        <v>119</v>
      </c>
      <c r="L17" s="364" t="s">
        <v>120</v>
      </c>
      <c r="M17" s="363" t="s">
        <v>121</v>
      </c>
      <c r="N17" s="364" t="s">
        <v>122</v>
      </c>
      <c r="O17" s="363" t="s">
        <v>123</v>
      </c>
      <c r="P17" s="364" t="s">
        <v>124</v>
      </c>
      <c r="Q17" s="366" t="s">
        <v>92</v>
      </c>
      <c r="R17" s="366" t="s">
        <v>93</v>
      </c>
      <c r="S17" s="366" t="s">
        <v>94</v>
      </c>
      <c r="T17" s="366" t="s">
        <v>95</v>
      </c>
      <c r="U17" s="366" t="s">
        <v>125</v>
      </c>
      <c r="V17" s="384"/>
    </row>
    <row r="18" spans="1:22" ht="15.75" x14ac:dyDescent="0.25">
      <c r="A18" s="670" t="s">
        <v>97</v>
      </c>
      <c r="B18" s="367" t="s">
        <v>98</v>
      </c>
      <c r="C18" s="382">
        <v>5.2770000000000001</v>
      </c>
      <c r="D18" s="369"/>
      <c r="E18" s="369"/>
      <c r="F18" s="369"/>
      <c r="G18" s="369"/>
      <c r="H18" s="369"/>
      <c r="I18" s="369"/>
      <c r="J18" s="369"/>
      <c r="K18" s="369"/>
      <c r="L18" s="369"/>
      <c r="M18" s="369"/>
      <c r="N18" s="369"/>
      <c r="O18" s="369"/>
      <c r="P18" s="369"/>
      <c r="Q18" s="370"/>
      <c r="R18" s="371"/>
      <c r="S18" s="371"/>
      <c r="T18" s="371"/>
      <c r="U18" s="370"/>
      <c r="V18" s="384"/>
    </row>
    <row r="19" spans="1:22" ht="15.75" x14ac:dyDescent="0.25">
      <c r="A19" s="670"/>
      <c r="B19" s="372" t="s">
        <v>99</v>
      </c>
      <c r="C19" s="382"/>
      <c r="D19" s="368"/>
      <c r="E19" s="368"/>
      <c r="F19" s="368"/>
      <c r="G19" s="368"/>
      <c r="H19" s="368"/>
      <c r="I19" s="368"/>
      <c r="J19" s="368"/>
      <c r="K19" s="368"/>
      <c r="L19" s="368"/>
      <c r="M19" s="368"/>
      <c r="N19" s="368"/>
      <c r="O19" s="368"/>
      <c r="P19" s="368"/>
      <c r="Q19" s="371"/>
      <c r="R19" s="373"/>
      <c r="S19" s="371"/>
      <c r="T19" s="373"/>
      <c r="U19" s="370"/>
      <c r="V19" s="384"/>
    </row>
    <row r="20" spans="1:22" ht="15.75" x14ac:dyDescent="0.25">
      <c r="A20" s="670"/>
      <c r="B20" s="372" t="s">
        <v>100</v>
      </c>
      <c r="C20" s="382"/>
      <c r="D20" s="368"/>
      <c r="E20" s="368"/>
      <c r="F20" s="368"/>
      <c r="G20" s="368"/>
      <c r="H20" s="368"/>
      <c r="I20" s="368"/>
      <c r="J20" s="368"/>
      <c r="K20" s="368"/>
      <c r="L20" s="368"/>
      <c r="M20" s="368"/>
      <c r="N20" s="368"/>
      <c r="O20" s="368"/>
      <c r="P20" s="368"/>
      <c r="Q20" s="371"/>
      <c r="R20" s="374"/>
      <c r="S20" s="371"/>
      <c r="T20" s="374"/>
      <c r="U20" s="370"/>
      <c r="V20" s="384"/>
    </row>
    <row r="21" spans="1:22" ht="15.75" x14ac:dyDescent="0.25">
      <c r="A21" s="670"/>
      <c r="B21" s="372" t="s">
        <v>101</v>
      </c>
      <c r="C21" s="382"/>
      <c r="D21" s="368"/>
      <c r="E21" s="368"/>
      <c r="F21" s="368"/>
      <c r="G21" s="368"/>
      <c r="H21" s="368"/>
      <c r="I21" s="368"/>
      <c r="J21" s="368"/>
      <c r="K21" s="368"/>
      <c r="L21" s="368"/>
      <c r="M21" s="368"/>
      <c r="N21" s="368"/>
      <c r="O21" s="368"/>
      <c r="P21" s="368"/>
      <c r="Q21" s="371"/>
      <c r="R21" s="375"/>
      <c r="S21" s="371"/>
      <c r="T21" s="375"/>
      <c r="U21" s="370"/>
      <c r="V21" s="384"/>
    </row>
    <row r="22" spans="1:22" ht="15.75" x14ac:dyDescent="0.25">
      <c r="A22" s="670"/>
      <c r="B22" s="372" t="s">
        <v>102</v>
      </c>
      <c r="C22" s="383"/>
      <c r="D22" s="369"/>
      <c r="E22" s="369"/>
      <c r="F22" s="369"/>
      <c r="G22" s="369"/>
      <c r="H22" s="369"/>
      <c r="I22" s="369"/>
      <c r="J22" s="369"/>
      <c r="K22" s="369"/>
      <c r="L22" s="369"/>
      <c r="M22" s="369"/>
      <c r="N22" s="369"/>
      <c r="O22" s="369"/>
      <c r="P22" s="369"/>
      <c r="Q22" s="371"/>
      <c r="R22" s="373"/>
      <c r="S22" s="371"/>
      <c r="T22" s="373"/>
      <c r="U22" s="370"/>
      <c r="V22" s="384"/>
    </row>
    <row r="23" spans="1:22" ht="15.75" x14ac:dyDescent="0.25">
      <c r="A23" s="670"/>
      <c r="B23" s="372" t="s">
        <v>103</v>
      </c>
      <c r="C23" s="382"/>
      <c r="D23" s="368"/>
      <c r="E23" s="368"/>
      <c r="F23" s="368"/>
      <c r="G23" s="368"/>
      <c r="H23" s="368"/>
      <c r="I23" s="368"/>
      <c r="J23" s="368"/>
      <c r="K23" s="368"/>
      <c r="L23" s="368"/>
      <c r="M23" s="368"/>
      <c r="N23" s="368"/>
      <c r="O23" s="368"/>
      <c r="P23" s="368"/>
      <c r="Q23" s="371"/>
      <c r="R23" s="373"/>
      <c r="S23" s="371"/>
      <c r="T23" s="373"/>
      <c r="U23" s="370"/>
      <c r="V23" s="384"/>
    </row>
    <row r="24" spans="1:22" ht="15.75" x14ac:dyDescent="0.25">
      <c r="A24" s="670"/>
      <c r="B24" s="372" t="s">
        <v>104</v>
      </c>
      <c r="C24" s="382"/>
      <c r="D24" s="368"/>
      <c r="E24" s="368"/>
      <c r="F24" s="368"/>
      <c r="G24" s="368"/>
      <c r="H24" s="368"/>
      <c r="I24" s="368"/>
      <c r="J24" s="368"/>
      <c r="K24" s="368"/>
      <c r="L24" s="368"/>
      <c r="M24" s="368"/>
      <c r="N24" s="368"/>
      <c r="O24" s="368"/>
      <c r="P24" s="368"/>
      <c r="Q24" s="371"/>
      <c r="R24" s="376"/>
      <c r="S24" s="371"/>
      <c r="T24" s="376"/>
      <c r="U24" s="370"/>
      <c r="V24" s="384"/>
    </row>
    <row r="25" spans="1:22" ht="15.75" x14ac:dyDescent="0.25">
      <c r="A25" s="670"/>
      <c r="B25" s="372" t="s">
        <v>105</v>
      </c>
      <c r="C25" s="382"/>
      <c r="D25" s="368"/>
      <c r="E25" s="368"/>
      <c r="F25" s="368"/>
      <c r="G25" s="368"/>
      <c r="H25" s="368"/>
      <c r="I25" s="368"/>
      <c r="J25" s="368"/>
      <c r="K25" s="368"/>
      <c r="L25" s="368"/>
      <c r="M25" s="368"/>
      <c r="N25" s="368"/>
      <c r="O25" s="368"/>
      <c r="P25" s="368"/>
      <c r="Q25" s="371"/>
      <c r="R25" s="374"/>
      <c r="S25" s="371"/>
      <c r="T25" s="374"/>
      <c r="U25" s="370"/>
      <c r="V25" s="384"/>
    </row>
    <row r="26" spans="1:22" ht="15.75" x14ac:dyDescent="0.25">
      <c r="A26" s="670"/>
      <c r="B26" s="372" t="s">
        <v>106</v>
      </c>
      <c r="C26" s="382"/>
      <c r="D26" s="368"/>
      <c r="E26" s="368"/>
      <c r="F26" s="368"/>
      <c r="G26" s="368"/>
      <c r="H26" s="368"/>
      <c r="I26" s="368"/>
      <c r="J26" s="368"/>
      <c r="K26" s="368"/>
      <c r="L26" s="368"/>
      <c r="M26" s="368"/>
      <c r="N26" s="368"/>
      <c r="O26" s="368"/>
      <c r="P26" s="368"/>
      <c r="Q26" s="371"/>
      <c r="R26" s="374"/>
      <c r="S26" s="371"/>
      <c r="T26" s="374"/>
      <c r="U26" s="370"/>
      <c r="V26" s="384"/>
    </row>
    <row r="27" spans="1:22" ht="15.75" x14ac:dyDescent="0.25">
      <c r="A27" s="670"/>
      <c r="B27" s="372" t="s">
        <v>107</v>
      </c>
      <c r="C27" s="382"/>
      <c r="D27" s="368"/>
      <c r="E27" s="368"/>
      <c r="F27" s="368"/>
      <c r="G27" s="368"/>
      <c r="H27" s="368"/>
      <c r="I27" s="368"/>
      <c r="J27" s="368"/>
      <c r="K27" s="368"/>
      <c r="L27" s="368"/>
      <c r="M27" s="368"/>
      <c r="N27" s="368"/>
      <c r="O27" s="368"/>
      <c r="P27" s="368"/>
      <c r="Q27" s="371"/>
      <c r="R27" s="374"/>
      <c r="S27" s="371"/>
      <c r="T27" s="374"/>
      <c r="U27" s="370"/>
      <c r="V27" s="384"/>
    </row>
    <row r="28" spans="1:22" ht="15.75" x14ac:dyDescent="0.25">
      <c r="A28" s="670"/>
      <c r="B28" s="372" t="s">
        <v>108</v>
      </c>
      <c r="C28" s="382"/>
      <c r="D28" s="368"/>
      <c r="E28" s="368"/>
      <c r="F28" s="368"/>
      <c r="G28" s="368"/>
      <c r="H28" s="368"/>
      <c r="I28" s="368"/>
      <c r="J28" s="368"/>
      <c r="K28" s="368"/>
      <c r="L28" s="368"/>
      <c r="M28" s="368"/>
      <c r="N28" s="368"/>
      <c r="O28" s="368"/>
      <c r="P28" s="368"/>
      <c r="Q28" s="371"/>
      <c r="R28" s="374"/>
      <c r="S28" s="371"/>
      <c r="T28" s="374"/>
      <c r="U28" s="370"/>
      <c r="V28" s="384"/>
    </row>
    <row r="29" spans="1:22" ht="18" x14ac:dyDescent="0.25">
      <c r="A29" s="377"/>
      <c r="B29" s="369" t="s">
        <v>109</v>
      </c>
      <c r="C29" s="368">
        <f>SUM(C$3:C$13)</f>
        <v>502</v>
      </c>
      <c r="D29" s="368">
        <f t="shared" ref="D29:P29" si="1">SUM(D$3:D$13)</f>
        <v>17</v>
      </c>
      <c r="E29" s="368">
        <f t="shared" si="1"/>
        <v>9</v>
      </c>
      <c r="F29" s="368">
        <f t="shared" si="1"/>
        <v>88</v>
      </c>
      <c r="G29" s="368">
        <f t="shared" si="1"/>
        <v>0</v>
      </c>
      <c r="H29" s="368">
        <f t="shared" si="1"/>
        <v>5</v>
      </c>
      <c r="I29" s="368">
        <f t="shared" si="1"/>
        <v>0</v>
      </c>
      <c r="J29" s="368">
        <f t="shared" si="1"/>
        <v>64</v>
      </c>
      <c r="K29" s="368">
        <f t="shared" si="1"/>
        <v>0</v>
      </c>
      <c r="L29" s="368">
        <f t="shared" si="1"/>
        <v>31</v>
      </c>
      <c r="M29" s="368">
        <f t="shared" si="1"/>
        <v>0</v>
      </c>
      <c r="N29" s="368">
        <f t="shared" si="1"/>
        <v>15</v>
      </c>
      <c r="O29" s="368">
        <f t="shared" si="1"/>
        <v>0</v>
      </c>
      <c r="P29" s="368">
        <f t="shared" si="1"/>
        <v>94</v>
      </c>
      <c r="Q29" s="378"/>
      <c r="R29" s="378"/>
      <c r="S29" s="378"/>
      <c r="T29" s="378"/>
      <c r="U29" s="377"/>
      <c r="V29" s="384"/>
    </row>
  </sheetData>
  <mergeCells count="4">
    <mergeCell ref="A3:A13"/>
    <mergeCell ref="C16:O16"/>
    <mergeCell ref="A18:A28"/>
    <mergeCell ref="A1:V1"/>
  </mergeCells>
  <conditionalFormatting sqref="T4">
    <cfRule type="containsText" dxfId="394" priority="41" operator="containsText" text="Not relevant (What are the reasons for this?)">
      <formula>NOT(ISERROR(SEARCH("Not relevant (What are the reasons for this?)",T4)))</formula>
    </cfRule>
    <cfRule type="containsText" dxfId="393" priority="42" operator="containsText" text="Will not be implemented (What are the reasons for this, how will the risks be managed?)">
      <formula>NOT(ISERROR(SEARCH("Will not be implemented (What are the reasons for this, how will the risks be managed?)",T4)))</formula>
    </cfRule>
    <cfRule type="containsText" dxfId="392" priority="43" operator="containsText" text="Planned implementation  (What are the actions, timeframe, risks?)">
      <formula>NOT(ISERROR(SEARCH("Planned implementation  (What are the actions, timeframe, risks?)",T4)))</formula>
    </cfRule>
    <cfRule type="containsText" dxfId="391" priority="44" operator="containsText" text="Partially implemented (What is the status, actions, timeframe, risks?)">
      <formula>NOT(ISERROR(SEARCH("Partially implemented (What is the status, actions, timeframe, risks?)",T4)))</formula>
    </cfRule>
    <cfRule type="containsText" dxfId="390" priority="45" operator="containsText" text="Fully implemented (What evidence supports this?)">
      <formula>NOT(ISERROR(SEARCH("Fully implemented (What evidence supports this?)",T4)))</formula>
    </cfRule>
  </conditionalFormatting>
  <conditionalFormatting sqref="T15">
    <cfRule type="containsText" dxfId="389" priority="36" operator="containsText" text="Not relevant (What are the reasons for this?)">
      <formula>NOT(ISERROR(SEARCH("Not relevant (What are the reasons for this?)",T15)))</formula>
    </cfRule>
    <cfRule type="containsText" dxfId="388" priority="37" operator="containsText" text="Will not be implemented (What are the reasons for this, how will the risks be managed?)">
      <formula>NOT(ISERROR(SEARCH("Will not be implemented (What are the reasons for this, how will the risks be managed?)",T15)))</formula>
    </cfRule>
    <cfRule type="containsText" dxfId="387" priority="38" operator="containsText" text="Planned implementation  (What are the actions, timeframe, risks?)">
      <formula>NOT(ISERROR(SEARCH("Planned implementation  (What are the actions, timeframe, risks?)",T15)))</formula>
    </cfRule>
    <cfRule type="containsText" dxfId="386" priority="39" operator="containsText" text="Partially implemented (What is the status, actions, timeframe, risks?)">
      <formula>NOT(ISERROR(SEARCH("Partially implemented (What is the status, actions, timeframe, risks?)",T15)))</formula>
    </cfRule>
    <cfRule type="containsText" dxfId="385" priority="40" operator="containsText" text="Fully implemented (What evidence supports this?)">
      <formula>NOT(ISERROR(SEARCH("Fully implemented (What evidence supports this?)",T15)))</formula>
    </cfRule>
  </conditionalFormatting>
  <conditionalFormatting sqref="T5">
    <cfRule type="containsText" dxfId="384" priority="31" operator="containsText" text="Not relevant (What are the reasons for this?)">
      <formula>NOT(ISERROR(SEARCH("Not relevant (What are the reasons for this?)",T5)))</formula>
    </cfRule>
    <cfRule type="containsText" dxfId="383" priority="32" operator="containsText" text="Will not be implemented (What are the reasons for this, how will the risks be managed?)">
      <formula>NOT(ISERROR(SEARCH("Will not be implemented (What are the reasons for this, how will the risks be managed?)",T5)))</formula>
    </cfRule>
    <cfRule type="containsText" dxfId="382" priority="33" operator="containsText" text="Planned implementation  (What are the actions, timeframe, risks?)">
      <formula>NOT(ISERROR(SEARCH("Planned implementation  (What are the actions, timeframe, risks?)",T5)))</formula>
    </cfRule>
    <cfRule type="containsText" dxfId="381" priority="34" operator="containsText" text="Partially implemented (What is the status, actions, timeframe, risks?)">
      <formula>NOT(ISERROR(SEARCH("Partially implemented (What is the status, actions, timeframe, risks?)",T5)))</formula>
    </cfRule>
    <cfRule type="containsText" dxfId="380" priority="35" operator="containsText" text="Fully implemented (What evidence supports this?)">
      <formula>NOT(ISERROR(SEARCH("Fully implemented (What evidence supports this?)",T5)))</formula>
    </cfRule>
  </conditionalFormatting>
  <conditionalFormatting sqref="T6">
    <cfRule type="containsText" dxfId="379" priority="26" operator="containsText" text="Not relevant (What are the reasons for this?)">
      <formula>NOT(ISERROR(SEARCH("Not relevant (What are the reasons for this?)",T6)))</formula>
    </cfRule>
    <cfRule type="containsText" dxfId="378" priority="27" operator="containsText" text="Will not be implemented (What are the reasons for this, how will the risks be managed?)">
      <formula>NOT(ISERROR(SEARCH("Will not be implemented (What are the reasons for this, how will the risks be managed?)",T6)))</formula>
    </cfRule>
    <cfRule type="containsText" dxfId="377" priority="28" operator="containsText" text="Planned implementation  (What are the actions, timeframe, risks?)">
      <formula>NOT(ISERROR(SEARCH("Planned implementation  (What are the actions, timeframe, risks?)",T6)))</formula>
    </cfRule>
    <cfRule type="containsText" dxfId="376" priority="29" operator="containsText" text="Partially implemented (What is the status, actions, timeframe, risks?)">
      <formula>NOT(ISERROR(SEARCH("Partially implemented (What is the status, actions, timeframe, risks?)",T6)))</formula>
    </cfRule>
    <cfRule type="containsText" dxfId="375" priority="30" operator="containsText" text="Fully implemented (What evidence supports this?)">
      <formula>NOT(ISERROR(SEARCH("Fully implemented (What evidence supports this?)",T6)))</formula>
    </cfRule>
  </conditionalFormatting>
  <conditionalFormatting sqref="T7:T9">
    <cfRule type="containsText" dxfId="374" priority="21" operator="containsText" text="Not relevant (What are the reasons for this?)">
      <formula>NOT(ISERROR(SEARCH("Not relevant (What are the reasons for this?)",T7)))</formula>
    </cfRule>
    <cfRule type="containsText" dxfId="373" priority="22" operator="containsText" text="Will not be implemented (What are the reasons for this, how will the risks be managed?)">
      <formula>NOT(ISERROR(SEARCH("Will not be implemented (What are the reasons for this, how will the risks be managed?)",T7)))</formula>
    </cfRule>
    <cfRule type="containsText" dxfId="372" priority="23" operator="containsText" text="Planned implementation  (What are the actions, timeframe, risks?)">
      <formula>NOT(ISERROR(SEARCH("Planned implementation  (What are the actions, timeframe, risks?)",T7)))</formula>
    </cfRule>
    <cfRule type="containsText" dxfId="371" priority="24" operator="containsText" text="Partially implemented (What is the status, actions, timeframe, risks?)">
      <formula>NOT(ISERROR(SEARCH("Partially implemented (What is the status, actions, timeframe, risks?)",T7)))</formula>
    </cfRule>
    <cfRule type="containsText" dxfId="370" priority="25" operator="containsText" text="Fully implemented (What evidence supports this?)">
      <formula>NOT(ISERROR(SEARCH("Fully implemented (What evidence supports this?)",T7)))</formula>
    </cfRule>
  </conditionalFormatting>
  <conditionalFormatting sqref="S19">
    <cfRule type="containsText" dxfId="369" priority="16" operator="containsText" text="Not relevant (What are the reasons for this?)">
      <formula>NOT(ISERROR(SEARCH("Not relevant (What are the reasons for this?)",S19)))</formula>
    </cfRule>
    <cfRule type="containsText" dxfId="368" priority="17" operator="containsText" text="Will not be implemented (What are the reasons for this, how will the risks be managed?)">
      <formula>NOT(ISERROR(SEARCH("Will not be implemented (What are the reasons for this, how will the risks be managed?)",S19)))</formula>
    </cfRule>
    <cfRule type="containsText" dxfId="367" priority="18" operator="containsText" text="Planned implementation  (What are the actions, timeframe, risks?)">
      <formula>NOT(ISERROR(SEARCH("Planned implementation  (What are the actions, timeframe, risks?)",S19)))</formula>
    </cfRule>
    <cfRule type="containsText" dxfId="366" priority="19" operator="containsText" text="Partially implemented (What is the status, actions, timeframe, risks?)">
      <formula>NOT(ISERROR(SEARCH("Partially implemented (What is the status, actions, timeframe, risks?)",S19)))</formula>
    </cfRule>
    <cfRule type="containsText" dxfId="365" priority="20" operator="containsText" text="Fully implemented (What evidence supports this?)">
      <formula>NOT(ISERROR(SEARCH("Fully implemented (What evidence supports this?)",S19)))</formula>
    </cfRule>
  </conditionalFormatting>
  <conditionalFormatting sqref="S20">
    <cfRule type="containsText" dxfId="364" priority="11" operator="containsText" text="Not relevant (What are the reasons for this?)">
      <formula>NOT(ISERROR(SEARCH("Not relevant (What are the reasons for this?)",S20)))</formula>
    </cfRule>
    <cfRule type="containsText" dxfId="363" priority="12" operator="containsText" text="Will not be implemented (What are the reasons for this, how will the risks be managed?)">
      <formula>NOT(ISERROR(SEARCH("Will not be implemented (What are the reasons for this, how will the risks be managed?)",S20)))</formula>
    </cfRule>
    <cfRule type="containsText" dxfId="362" priority="13" operator="containsText" text="Planned implementation  (What are the actions, timeframe, risks?)">
      <formula>NOT(ISERROR(SEARCH("Planned implementation  (What are the actions, timeframe, risks?)",S20)))</formula>
    </cfRule>
    <cfRule type="containsText" dxfId="361" priority="14" operator="containsText" text="Partially implemented (What is the status, actions, timeframe, risks?)">
      <formula>NOT(ISERROR(SEARCH("Partially implemented (What is the status, actions, timeframe, risks?)",S20)))</formula>
    </cfRule>
    <cfRule type="containsText" dxfId="360" priority="15" operator="containsText" text="Fully implemented (What evidence supports this?)">
      <formula>NOT(ISERROR(SEARCH("Fully implemented (What evidence supports this?)",S20)))</formula>
    </cfRule>
  </conditionalFormatting>
  <conditionalFormatting sqref="S21">
    <cfRule type="containsText" dxfId="359" priority="6" operator="containsText" text="Not relevant (What are the reasons for this?)">
      <formula>NOT(ISERROR(SEARCH("Not relevant (What are the reasons for this?)",S21)))</formula>
    </cfRule>
    <cfRule type="containsText" dxfId="358" priority="7" operator="containsText" text="Will not be implemented (What are the reasons for this, how will the risks be managed?)">
      <formula>NOT(ISERROR(SEARCH("Will not be implemented (What are the reasons for this, how will the risks be managed?)",S21)))</formula>
    </cfRule>
    <cfRule type="containsText" dxfId="357" priority="8" operator="containsText" text="Planned implementation  (What are the actions, timeframe, risks?)">
      <formula>NOT(ISERROR(SEARCH("Planned implementation  (What are the actions, timeframe, risks?)",S21)))</formula>
    </cfRule>
    <cfRule type="containsText" dxfId="356" priority="9" operator="containsText" text="Partially implemented (What is the status, actions, timeframe, risks?)">
      <formula>NOT(ISERROR(SEARCH("Partially implemented (What is the status, actions, timeframe, risks?)",S21)))</formula>
    </cfRule>
    <cfRule type="containsText" dxfId="355" priority="10" operator="containsText" text="Fully implemented (What evidence supports this?)">
      <formula>NOT(ISERROR(SEARCH("Fully implemented (What evidence supports this?)",S21)))</formula>
    </cfRule>
  </conditionalFormatting>
  <conditionalFormatting sqref="S22:S24">
    <cfRule type="containsText" dxfId="354" priority="1" operator="containsText" text="Not relevant (What are the reasons for this?)">
      <formula>NOT(ISERROR(SEARCH("Not relevant (What are the reasons for this?)",S22)))</formula>
    </cfRule>
    <cfRule type="containsText" dxfId="353" priority="2" operator="containsText" text="Will not be implemented (What are the reasons for this, how will the risks be managed?)">
      <formula>NOT(ISERROR(SEARCH("Will not be implemented (What are the reasons for this, how will the risks be managed?)",S22)))</formula>
    </cfRule>
    <cfRule type="containsText" dxfId="352" priority="3" operator="containsText" text="Planned implementation  (What are the actions, timeframe, risks?)">
      <formula>NOT(ISERROR(SEARCH("Planned implementation  (What are the actions, timeframe, risks?)",S22)))</formula>
    </cfRule>
    <cfRule type="containsText" dxfId="351" priority="4" operator="containsText" text="Partially implemented (What is the status, actions, timeframe, risks?)">
      <formula>NOT(ISERROR(SEARCH("Partially implemented (What is the status, actions, timeframe, risks?)",S22)))</formula>
    </cfRule>
    <cfRule type="containsText" dxfId="350" priority="5" operator="containsText" text="Fully implemented (What evidence supports this?)">
      <formula>NOT(ISERROR(SEARCH("Fully implemented (What evidence supports this?)",S22)))</formula>
    </cfRule>
  </conditionalFormatting>
  <pageMargins left="0.7" right="0.7" top="0.75" bottom="0.75" header="0.3" footer="0.3"/>
  <pageSetup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CC373-D369-485D-A6AD-73D5E2BF0ED1}">
  <dimension ref="A1:U6"/>
  <sheetViews>
    <sheetView zoomScale="80" zoomScaleNormal="80" workbookViewId="0">
      <selection activeCell="D11" sqref="D11"/>
    </sheetView>
  </sheetViews>
  <sheetFormatPr defaultRowHeight="15" x14ac:dyDescent="0.25"/>
  <cols>
    <col min="1" max="3" width="12.7109375" customWidth="1"/>
    <col min="4" max="4" width="22.85546875" customWidth="1"/>
    <col min="5" max="5" width="15.5703125" customWidth="1"/>
    <col min="6" max="13" width="17.28515625" customWidth="1"/>
    <col min="14" max="14" width="52.85546875" customWidth="1"/>
    <col min="15" max="15" width="21.85546875" customWidth="1"/>
    <col min="16" max="16" width="37.140625" customWidth="1"/>
    <col min="17" max="17" width="31.85546875" customWidth="1"/>
    <col min="18" max="18" width="46.7109375" customWidth="1"/>
  </cols>
  <sheetData>
    <row r="1" spans="1:21" ht="31.5" x14ac:dyDescent="0.25">
      <c r="A1" s="278"/>
      <c r="B1" s="279" t="s">
        <v>126</v>
      </c>
      <c r="C1" s="279" t="s">
        <v>127</v>
      </c>
      <c r="D1" s="280" t="s">
        <v>128</v>
      </c>
      <c r="E1" s="294"/>
      <c r="F1" s="302"/>
      <c r="G1" s="311" t="s">
        <v>129</v>
      </c>
      <c r="H1" s="303"/>
      <c r="I1" s="303"/>
      <c r="J1" s="303"/>
      <c r="K1" s="311" t="s">
        <v>130</v>
      </c>
      <c r="L1" s="303"/>
      <c r="M1" s="304"/>
      <c r="N1" s="298"/>
      <c r="O1" s="281"/>
      <c r="P1" s="281"/>
      <c r="Q1" s="281"/>
      <c r="R1" s="281"/>
      <c r="S1" s="281"/>
      <c r="T1" s="281"/>
      <c r="U1" s="281"/>
    </row>
    <row r="2" spans="1:21" ht="20.25" x14ac:dyDescent="0.25">
      <c r="A2" s="282" t="s">
        <v>131</v>
      </c>
      <c r="B2" s="282" t="s">
        <v>132</v>
      </c>
      <c r="C2" s="282" t="s">
        <v>133</v>
      </c>
      <c r="D2" s="282" t="s">
        <v>134</v>
      </c>
      <c r="E2" s="295" t="s">
        <v>135</v>
      </c>
      <c r="F2" s="305">
        <v>44805</v>
      </c>
      <c r="G2" s="293">
        <v>44835</v>
      </c>
      <c r="H2" s="293">
        <v>44866</v>
      </c>
      <c r="I2" s="293">
        <v>44896</v>
      </c>
      <c r="J2" s="293">
        <v>44927</v>
      </c>
      <c r="K2" s="293">
        <v>44958</v>
      </c>
      <c r="L2" s="293">
        <v>44986</v>
      </c>
      <c r="M2" s="306">
        <v>45017</v>
      </c>
      <c r="N2" s="299" t="s">
        <v>92</v>
      </c>
      <c r="O2" s="282" t="s">
        <v>95</v>
      </c>
      <c r="P2" s="282" t="s">
        <v>94</v>
      </c>
      <c r="Q2" s="282" t="s">
        <v>95</v>
      </c>
      <c r="R2" s="282" t="s">
        <v>136</v>
      </c>
      <c r="S2" s="282"/>
      <c r="T2" s="282"/>
      <c r="U2" s="282"/>
    </row>
    <row r="3" spans="1:21" ht="18" x14ac:dyDescent="0.25">
      <c r="A3" s="283"/>
      <c r="B3" s="284"/>
      <c r="C3" s="284"/>
      <c r="D3" s="385" t="s">
        <v>137</v>
      </c>
      <c r="E3" s="296">
        <v>268</v>
      </c>
      <c r="F3" s="309">
        <f t="shared" ref="F3:M3" si="0">SUM(F4:F6)</f>
        <v>0</v>
      </c>
      <c r="G3" s="287">
        <f t="shared" si="0"/>
        <v>0</v>
      </c>
      <c r="H3" s="287">
        <f t="shared" si="0"/>
        <v>0</v>
      </c>
      <c r="I3" s="287">
        <f t="shared" si="0"/>
        <v>0</v>
      </c>
      <c r="J3" s="287">
        <f t="shared" si="0"/>
        <v>0</v>
      </c>
      <c r="K3" s="287">
        <f t="shared" si="0"/>
        <v>0</v>
      </c>
      <c r="L3" s="287">
        <f t="shared" si="0"/>
        <v>0</v>
      </c>
      <c r="M3" s="310">
        <f t="shared" si="0"/>
        <v>0</v>
      </c>
      <c r="N3" s="300"/>
      <c r="O3" s="286"/>
      <c r="P3" s="284"/>
      <c r="Q3" s="286"/>
      <c r="R3" s="285"/>
      <c r="S3" s="285"/>
      <c r="T3" s="285"/>
      <c r="U3" s="285"/>
    </row>
    <row r="4" spans="1:21" ht="18" x14ac:dyDescent="0.25">
      <c r="A4" s="287"/>
      <c r="B4" s="288"/>
      <c r="C4" s="288"/>
      <c r="D4" s="288" t="s">
        <v>138</v>
      </c>
      <c r="E4" s="297">
        <v>102</v>
      </c>
      <c r="F4" s="307" t="s">
        <v>139</v>
      </c>
      <c r="G4" s="283" t="s">
        <v>139</v>
      </c>
      <c r="H4" s="283" t="s">
        <v>139</v>
      </c>
      <c r="I4" s="283" t="s">
        <v>139</v>
      </c>
      <c r="J4" s="292"/>
      <c r="K4" s="292"/>
      <c r="L4" s="292"/>
      <c r="M4" s="308"/>
      <c r="N4" s="301"/>
      <c r="O4" s="289"/>
      <c r="P4" s="284"/>
      <c r="Q4" s="289"/>
      <c r="R4" s="288"/>
      <c r="S4" s="288"/>
      <c r="T4" s="288"/>
      <c r="U4" s="288"/>
    </row>
    <row r="5" spans="1:21" ht="18" x14ac:dyDescent="0.25">
      <c r="A5" s="287"/>
      <c r="B5" s="288"/>
      <c r="C5" s="288"/>
      <c r="D5" s="288" t="s">
        <v>140</v>
      </c>
      <c r="E5" s="297">
        <v>94</v>
      </c>
      <c r="F5" s="307" t="s">
        <v>139</v>
      </c>
      <c r="G5" s="283" t="s">
        <v>139</v>
      </c>
      <c r="H5" s="283" t="s">
        <v>139</v>
      </c>
      <c r="I5" s="283" t="s">
        <v>139</v>
      </c>
      <c r="J5" s="292"/>
      <c r="K5" s="292"/>
      <c r="L5" s="292"/>
      <c r="M5" s="308"/>
      <c r="N5" s="301"/>
      <c r="O5" s="290"/>
      <c r="P5" s="284"/>
      <c r="Q5" s="290"/>
      <c r="R5" s="288"/>
      <c r="S5" s="288"/>
      <c r="T5" s="288"/>
      <c r="U5" s="288"/>
    </row>
    <row r="6" spans="1:21" ht="18" x14ac:dyDescent="0.25">
      <c r="A6" s="287"/>
      <c r="B6" s="288"/>
      <c r="C6" s="288"/>
      <c r="D6" s="288" t="s">
        <v>141</v>
      </c>
      <c r="E6" s="297">
        <v>72</v>
      </c>
      <c r="F6" s="307" t="s">
        <v>139</v>
      </c>
      <c r="G6" s="283" t="s">
        <v>139</v>
      </c>
      <c r="H6" s="283" t="s">
        <v>139</v>
      </c>
      <c r="I6" s="283" t="s">
        <v>139</v>
      </c>
      <c r="J6" s="292"/>
      <c r="K6" s="292"/>
      <c r="L6" s="292"/>
      <c r="M6" s="308"/>
      <c r="N6" s="301"/>
      <c r="O6" s="291"/>
      <c r="P6" s="284"/>
      <c r="Q6" s="291"/>
      <c r="R6" s="288"/>
      <c r="S6" s="288"/>
      <c r="T6" s="288"/>
      <c r="U6" s="288"/>
    </row>
  </sheetData>
  <conditionalFormatting sqref="P1 P4">
    <cfRule type="containsText" dxfId="349" priority="11" operator="containsText" text="Not relevant (What are the reasons for this?)">
      <formula>NOT(ISERROR(SEARCH("Not relevant (What are the reasons for this?)",P1)))</formula>
    </cfRule>
    <cfRule type="containsText" dxfId="348" priority="12" operator="containsText" text="Will not be implemented (What are the reasons for this, how will the risks be managed?)">
      <formula>NOT(ISERROR(SEARCH("Will not be implemented (What are the reasons for this, how will the risks be managed?)",P1)))</formula>
    </cfRule>
    <cfRule type="containsText" dxfId="347" priority="13" operator="containsText" text="Planned implementation  (What are the actions, timeframe, risks?)">
      <formula>NOT(ISERROR(SEARCH("Planned implementation  (What are the actions, timeframe, risks?)",P1)))</formula>
    </cfRule>
    <cfRule type="containsText" dxfId="346" priority="14" operator="containsText" text="Partially implemented (What is the status, actions, timeframe, risks?)">
      <formula>NOT(ISERROR(SEARCH("Partially implemented (What is the status, actions, timeframe, risks?)",P1)))</formula>
    </cfRule>
    <cfRule type="containsText" dxfId="345" priority="15" operator="containsText" text="Fully implemented (What evidence supports this?)">
      <formula>NOT(ISERROR(SEARCH("Fully implemented (What evidence supports this?)",P1)))</formula>
    </cfRule>
  </conditionalFormatting>
  <conditionalFormatting sqref="P5">
    <cfRule type="containsText" dxfId="344" priority="6" operator="containsText" text="Not relevant (What are the reasons for this?)">
      <formula>NOT(ISERROR(SEARCH("Not relevant (What are the reasons for this?)",P5)))</formula>
    </cfRule>
    <cfRule type="containsText" dxfId="343" priority="7" operator="containsText" text="Will not be implemented (What are the reasons for this, how will the risks be managed?)">
      <formula>NOT(ISERROR(SEARCH("Will not be implemented (What are the reasons for this, how will the risks be managed?)",P5)))</formula>
    </cfRule>
    <cfRule type="containsText" dxfId="342" priority="8" operator="containsText" text="Planned implementation  (What are the actions, timeframe, risks?)">
      <formula>NOT(ISERROR(SEARCH("Planned implementation  (What are the actions, timeframe, risks?)",P5)))</formula>
    </cfRule>
    <cfRule type="containsText" dxfId="341" priority="9" operator="containsText" text="Partially implemented (What is the status, actions, timeframe, risks?)">
      <formula>NOT(ISERROR(SEARCH("Partially implemented (What is the status, actions, timeframe, risks?)",P5)))</formula>
    </cfRule>
    <cfRule type="containsText" dxfId="340" priority="10" operator="containsText" text="Fully implemented (What evidence supports this?)">
      <formula>NOT(ISERROR(SEARCH("Fully implemented (What evidence supports this?)",P5)))</formula>
    </cfRule>
  </conditionalFormatting>
  <conditionalFormatting sqref="P6">
    <cfRule type="containsText" dxfId="339" priority="1" operator="containsText" text="Not relevant (What are the reasons for this?)">
      <formula>NOT(ISERROR(SEARCH("Not relevant (What are the reasons for this?)",P6)))</formula>
    </cfRule>
    <cfRule type="containsText" dxfId="338" priority="2" operator="containsText" text="Will not be implemented (What are the reasons for this, how will the risks be managed?)">
      <formula>NOT(ISERROR(SEARCH("Will not be implemented (What are the reasons for this, how will the risks be managed?)",P6)))</formula>
    </cfRule>
    <cfRule type="containsText" dxfId="337" priority="3" operator="containsText" text="Planned implementation  (What are the actions, timeframe, risks?)">
      <formula>NOT(ISERROR(SEARCH("Planned implementation  (What are the actions, timeframe, risks?)",P6)))</formula>
    </cfRule>
    <cfRule type="containsText" dxfId="336" priority="4" operator="containsText" text="Partially implemented (What is the status, actions, timeframe, risks?)">
      <formula>NOT(ISERROR(SEARCH("Partially implemented (What is the status, actions, timeframe, risks?)",P6)))</formula>
    </cfRule>
    <cfRule type="containsText" dxfId="335" priority="5" operator="containsText" text="Fully implemented (What evidence supports this?)">
      <formula>NOT(ISERROR(SEARCH("Fully implemented (What evidence supports this?)",P6)))</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BF4451-CADE-4F79-837D-744B0A0F91AB}">
          <x14:formula1>
            <xm:f>'Do Not Use'!$A$1:$A$5</xm:f>
          </x14:formula1>
          <xm:sqref>P1 P4:P6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E199C-1721-4C89-897F-06E45E6045FD}">
  <sheetPr>
    <tabColor rgb="FFFFFF00"/>
  </sheetPr>
  <dimension ref="A1:J61"/>
  <sheetViews>
    <sheetView view="pageBreakPreview" zoomScale="67" zoomScaleNormal="48" zoomScaleSheetLayoutView="80" workbookViewId="0">
      <selection activeCell="E54" sqref="E54"/>
    </sheetView>
  </sheetViews>
  <sheetFormatPr defaultColWidth="8.85546875" defaultRowHeight="15.75" x14ac:dyDescent="0.25"/>
  <cols>
    <col min="1" max="1" width="25.85546875" style="169" customWidth="1"/>
    <col min="2" max="2" width="61" style="169" customWidth="1"/>
    <col min="3" max="3" width="105.85546875" style="106" customWidth="1"/>
    <col min="4" max="4" width="18.28515625" style="323" customWidth="1"/>
    <col min="5" max="5" width="37.140625" style="106" customWidth="1"/>
    <col min="6" max="6" width="65.28515625" style="106" customWidth="1"/>
    <col min="7" max="7" width="65" style="106" customWidth="1"/>
    <col min="8" max="8" width="92" style="106" customWidth="1"/>
    <col min="9" max="9" width="31.85546875" style="106" customWidth="1"/>
    <col min="10" max="10" width="46.7109375" style="335" customWidth="1"/>
    <col min="11" max="11" width="8.85546875" style="335"/>
    <col min="12" max="12" width="37.85546875" style="335" customWidth="1"/>
    <col min="13" max="16384" width="8.85546875" style="335"/>
  </cols>
  <sheetData>
    <row r="1" spans="1:10" s="343" customFormat="1" ht="33" customHeight="1" x14ac:dyDescent="0.25">
      <c r="A1" s="673" t="s">
        <v>142</v>
      </c>
      <c r="B1" s="674"/>
      <c r="C1" s="674"/>
      <c r="D1" s="674"/>
      <c r="E1" s="674"/>
      <c r="F1" s="674"/>
      <c r="G1" s="674"/>
      <c r="H1" s="674"/>
      <c r="I1" s="674"/>
      <c r="J1" s="675"/>
    </row>
    <row r="2" spans="1:10" s="170" customFormat="1" ht="70.900000000000006" customHeight="1" x14ac:dyDescent="0.25">
      <c r="A2" s="472" t="s">
        <v>143</v>
      </c>
      <c r="B2" s="472" t="s">
        <v>144</v>
      </c>
      <c r="C2" s="472" t="s">
        <v>92</v>
      </c>
      <c r="D2" s="472" t="s">
        <v>95</v>
      </c>
      <c r="E2" s="472" t="s">
        <v>94</v>
      </c>
      <c r="F2" s="472" t="s">
        <v>145</v>
      </c>
      <c r="G2" s="472" t="s">
        <v>146</v>
      </c>
      <c r="H2" s="472" t="s">
        <v>147</v>
      </c>
      <c r="I2" s="472" t="s">
        <v>95</v>
      </c>
      <c r="J2" s="472" t="s">
        <v>148</v>
      </c>
    </row>
    <row r="3" spans="1:10" s="327" customFormat="1" ht="46.9" customHeight="1" x14ac:dyDescent="0.25">
      <c r="A3" s="328">
        <v>1.1000000000000001</v>
      </c>
      <c r="B3" s="329" t="s">
        <v>149</v>
      </c>
      <c r="C3" s="329" t="s">
        <v>150</v>
      </c>
      <c r="D3" s="325"/>
      <c r="E3" s="326"/>
      <c r="F3" s="326"/>
      <c r="G3" s="326"/>
      <c r="H3" s="326"/>
      <c r="I3" s="325"/>
    </row>
    <row r="4" spans="1:10" ht="69.599999999999994" customHeight="1" x14ac:dyDescent="0.25">
      <c r="A4" s="169" t="s">
        <v>151</v>
      </c>
      <c r="B4" s="336" t="str">
        <f t="shared" ref="B4:B24" si="0">B3</f>
        <v>Aligning Demand &amp; Capacity</v>
      </c>
      <c r="C4" s="336" t="s">
        <v>505</v>
      </c>
      <c r="D4" s="320">
        <v>44743</v>
      </c>
      <c r="I4" s="107"/>
    </row>
    <row r="5" spans="1:10" s="327" customFormat="1" ht="31.9" customHeight="1" x14ac:dyDescent="0.25">
      <c r="A5" s="328">
        <v>1.4</v>
      </c>
      <c r="B5" s="329" t="s">
        <v>149</v>
      </c>
      <c r="C5" s="329" t="s">
        <v>152</v>
      </c>
      <c r="D5" s="333"/>
      <c r="E5" s="326"/>
      <c r="F5" s="326"/>
      <c r="G5" s="326"/>
      <c r="H5" s="326"/>
      <c r="I5" s="332"/>
    </row>
    <row r="6" spans="1:10" ht="25.9" customHeight="1" x14ac:dyDescent="0.25">
      <c r="A6" s="169" t="s">
        <v>153</v>
      </c>
      <c r="B6" s="336" t="str">
        <f t="shared" si="0"/>
        <v>Aligning Demand &amp; Capacity</v>
      </c>
      <c r="C6" s="465" t="s">
        <v>154</v>
      </c>
      <c r="D6" s="320">
        <v>44835</v>
      </c>
      <c r="I6" s="107"/>
    </row>
    <row r="7" spans="1:10" ht="52.15" customHeight="1" x14ac:dyDescent="0.25">
      <c r="A7" s="169" t="s">
        <v>155</v>
      </c>
      <c r="B7" s="336" t="str">
        <f t="shared" si="0"/>
        <v>Aligning Demand &amp; Capacity</v>
      </c>
      <c r="C7" s="465" t="s">
        <v>156</v>
      </c>
      <c r="D7" s="320">
        <v>44805</v>
      </c>
      <c r="I7" s="109"/>
    </row>
    <row r="8" spans="1:10" ht="48" customHeight="1" x14ac:dyDescent="0.25">
      <c r="A8" s="169" t="s">
        <v>157</v>
      </c>
      <c r="B8" s="336" t="str">
        <f t="shared" si="0"/>
        <v>Aligning Demand &amp; Capacity</v>
      </c>
      <c r="C8" s="336" t="s">
        <v>520</v>
      </c>
      <c r="D8" s="321" t="s">
        <v>158</v>
      </c>
      <c r="I8" s="337"/>
    </row>
    <row r="9" spans="1:10" s="327" customFormat="1" ht="25.15" customHeight="1" x14ac:dyDescent="0.25">
      <c r="A9" s="328">
        <v>1.5</v>
      </c>
      <c r="B9" s="329" t="str">
        <f>B5</f>
        <v>Aligning Demand &amp; Capacity</v>
      </c>
      <c r="C9" s="329" t="s">
        <v>159</v>
      </c>
      <c r="D9" s="331"/>
      <c r="E9" s="326"/>
      <c r="F9" s="326"/>
      <c r="G9" s="326"/>
      <c r="H9" s="326"/>
      <c r="I9" s="338"/>
    </row>
    <row r="10" spans="1:10" ht="66.599999999999994" customHeight="1" x14ac:dyDescent="0.25">
      <c r="A10" s="169" t="s">
        <v>160</v>
      </c>
      <c r="B10" s="336" t="str">
        <f t="shared" si="0"/>
        <v>Aligning Demand &amp; Capacity</v>
      </c>
      <c r="C10" s="465" t="s">
        <v>161</v>
      </c>
      <c r="D10" s="321">
        <v>44896</v>
      </c>
      <c r="I10" s="337"/>
    </row>
    <row r="11" spans="1:10" ht="72" customHeight="1" x14ac:dyDescent="0.25">
      <c r="A11" s="169" t="s">
        <v>162</v>
      </c>
      <c r="B11" s="336" t="str">
        <f t="shared" si="0"/>
        <v>Aligning Demand &amp; Capacity</v>
      </c>
      <c r="C11" s="465" t="s">
        <v>511</v>
      </c>
      <c r="D11" s="321">
        <v>44896</v>
      </c>
    </row>
    <row r="12" spans="1:10" s="327" customFormat="1" ht="31.9" customHeight="1" x14ac:dyDescent="0.25">
      <c r="A12" s="328">
        <v>1.6</v>
      </c>
      <c r="B12" s="329" t="str">
        <f t="shared" si="0"/>
        <v>Aligning Demand &amp; Capacity</v>
      </c>
      <c r="C12" s="329" t="s">
        <v>163</v>
      </c>
      <c r="D12" s="334"/>
      <c r="E12" s="326"/>
      <c r="F12" s="326"/>
      <c r="G12" s="326"/>
      <c r="H12" s="326"/>
      <c r="I12" s="339"/>
    </row>
    <row r="13" spans="1:10" ht="53.25" customHeight="1" x14ac:dyDescent="0.25">
      <c r="A13" s="322" t="s">
        <v>164</v>
      </c>
      <c r="B13" s="336" t="str">
        <f t="shared" si="0"/>
        <v>Aligning Demand &amp; Capacity</v>
      </c>
      <c r="C13" s="336" t="s">
        <v>512</v>
      </c>
      <c r="D13" s="321">
        <v>44896</v>
      </c>
      <c r="I13" s="340"/>
    </row>
    <row r="14" spans="1:10" ht="78" customHeight="1" x14ac:dyDescent="0.25">
      <c r="A14" s="322" t="s">
        <v>165</v>
      </c>
      <c r="B14" s="336" t="str">
        <f t="shared" si="0"/>
        <v>Aligning Demand &amp; Capacity</v>
      </c>
      <c r="C14" s="513" t="s">
        <v>166</v>
      </c>
      <c r="D14" s="321">
        <v>44896</v>
      </c>
    </row>
    <row r="15" spans="1:10" ht="69.599999999999994" customHeight="1" x14ac:dyDescent="0.25">
      <c r="A15" s="322" t="s">
        <v>167</v>
      </c>
      <c r="B15" s="336" t="str">
        <f t="shared" si="0"/>
        <v>Aligning Demand &amp; Capacity</v>
      </c>
      <c r="C15" s="336" t="s">
        <v>168</v>
      </c>
      <c r="D15" s="321">
        <v>44896</v>
      </c>
    </row>
    <row r="16" spans="1:10" ht="115.5" customHeight="1" x14ac:dyDescent="0.25">
      <c r="A16" s="322" t="s">
        <v>169</v>
      </c>
      <c r="B16" s="336" t="s">
        <v>149</v>
      </c>
      <c r="C16" s="465" t="s">
        <v>170</v>
      </c>
      <c r="D16" s="321">
        <v>44835</v>
      </c>
    </row>
    <row r="17" spans="1:10" ht="264.75" customHeight="1" x14ac:dyDescent="0.25">
      <c r="A17" s="322" t="s">
        <v>171</v>
      </c>
      <c r="B17" s="336" t="str">
        <f>B16</f>
        <v>Aligning Demand &amp; Capacity</v>
      </c>
      <c r="C17" s="465" t="s">
        <v>521</v>
      </c>
      <c r="D17" s="321">
        <v>44835</v>
      </c>
    </row>
    <row r="18" spans="1:10" ht="161.25" customHeight="1" x14ac:dyDescent="0.25">
      <c r="A18" s="322" t="s">
        <v>172</v>
      </c>
      <c r="B18" s="336" t="str">
        <f>B17</f>
        <v>Aligning Demand &amp; Capacity</v>
      </c>
      <c r="C18" s="465" t="s">
        <v>173</v>
      </c>
      <c r="D18" s="321">
        <v>44835</v>
      </c>
    </row>
    <row r="19" spans="1:10" s="327" customFormat="1" ht="34.9" customHeight="1" x14ac:dyDescent="0.25">
      <c r="A19" s="328">
        <v>1.8</v>
      </c>
      <c r="B19" s="329" t="str">
        <f>B12</f>
        <v>Aligning Demand &amp; Capacity</v>
      </c>
      <c r="C19" s="330" t="s">
        <v>174</v>
      </c>
      <c r="D19" s="325"/>
      <c r="E19" s="326"/>
      <c r="F19" s="326"/>
      <c r="G19" s="326"/>
      <c r="H19" s="326"/>
      <c r="I19" s="326"/>
    </row>
    <row r="20" spans="1:10" ht="73.900000000000006" customHeight="1" x14ac:dyDescent="0.25">
      <c r="A20" s="322" t="s">
        <v>175</v>
      </c>
      <c r="B20" s="336" t="str">
        <f t="shared" si="0"/>
        <v>Aligning Demand &amp; Capacity</v>
      </c>
      <c r="C20" s="336" t="s">
        <v>513</v>
      </c>
      <c r="D20" s="321">
        <v>45017</v>
      </c>
    </row>
    <row r="21" spans="1:10" ht="49.15" customHeight="1" x14ac:dyDescent="0.25">
      <c r="A21" s="322" t="s">
        <v>176</v>
      </c>
      <c r="B21" s="336" t="str">
        <f t="shared" si="0"/>
        <v>Aligning Demand &amp; Capacity</v>
      </c>
      <c r="C21" s="341" t="s">
        <v>508</v>
      </c>
      <c r="D21" s="321">
        <v>44986</v>
      </c>
    </row>
    <row r="22" spans="1:10" ht="56.45" customHeight="1" x14ac:dyDescent="0.25">
      <c r="A22" s="322" t="s">
        <v>177</v>
      </c>
      <c r="B22" s="336" t="str">
        <f>B21</f>
        <v>Aligning Demand &amp; Capacity</v>
      </c>
      <c r="C22" s="465" t="s">
        <v>514</v>
      </c>
      <c r="D22" s="321">
        <v>44743</v>
      </c>
    </row>
    <row r="23" spans="1:10" s="327" customFormat="1" ht="20.25" x14ac:dyDescent="0.25">
      <c r="A23" s="458">
        <v>1.1000000000000001</v>
      </c>
      <c r="B23" s="329" t="str">
        <f t="shared" si="0"/>
        <v>Aligning Demand &amp; Capacity</v>
      </c>
      <c r="C23" s="330" t="s">
        <v>178</v>
      </c>
      <c r="D23" s="325"/>
      <c r="E23" s="326"/>
      <c r="F23" s="326"/>
      <c r="G23" s="326"/>
      <c r="H23" s="326"/>
      <c r="I23" s="326"/>
    </row>
    <row r="24" spans="1:10" ht="81.75" customHeight="1" x14ac:dyDescent="0.25">
      <c r="A24" s="169" t="s">
        <v>179</v>
      </c>
      <c r="B24" s="336" t="str">
        <f t="shared" si="0"/>
        <v>Aligning Demand &amp; Capacity</v>
      </c>
      <c r="C24" s="465" t="s">
        <v>515</v>
      </c>
      <c r="D24" s="321">
        <v>44986</v>
      </c>
    </row>
    <row r="25" spans="1:10" s="327" customFormat="1" ht="33.6" customHeight="1" x14ac:dyDescent="0.25">
      <c r="A25" s="328">
        <v>2.1</v>
      </c>
      <c r="B25" s="329" t="s">
        <v>18</v>
      </c>
      <c r="C25" s="329" t="s">
        <v>180</v>
      </c>
      <c r="D25" s="325"/>
      <c r="E25" s="326"/>
      <c r="F25" s="326"/>
      <c r="G25" s="326"/>
      <c r="H25" s="326"/>
      <c r="I25" s="326"/>
    </row>
    <row r="26" spans="1:10" s="327" customFormat="1" ht="43.5" customHeight="1" x14ac:dyDescent="0.25">
      <c r="A26" s="467" t="s">
        <v>518</v>
      </c>
      <c r="B26" s="465" t="s">
        <v>18</v>
      </c>
      <c r="C26" s="465" t="s">
        <v>516</v>
      </c>
      <c r="D26" s="518" t="s">
        <v>517</v>
      </c>
      <c r="E26" s="516"/>
      <c r="F26" s="516"/>
      <c r="G26" s="516"/>
      <c r="H26" s="516"/>
      <c r="I26" s="516"/>
      <c r="J26" s="517"/>
    </row>
    <row r="27" spans="1:10" ht="54.6" customHeight="1" x14ac:dyDescent="0.25">
      <c r="A27" s="169" t="s">
        <v>181</v>
      </c>
      <c r="B27" s="336" t="str">
        <f>B25</f>
        <v>Discharge</v>
      </c>
      <c r="C27" s="513" t="s">
        <v>182</v>
      </c>
      <c r="D27" s="321" t="s">
        <v>183</v>
      </c>
    </row>
    <row r="28" spans="1:10" s="327" customFormat="1" ht="30.6" customHeight="1" x14ac:dyDescent="0.25">
      <c r="A28" s="328">
        <v>2.2000000000000002</v>
      </c>
      <c r="B28" s="329" t="str">
        <f t="shared" ref="B28:B31" si="1">B27</f>
        <v>Discharge</v>
      </c>
      <c r="C28" s="329" t="s">
        <v>184</v>
      </c>
      <c r="D28" s="325"/>
      <c r="E28" s="326"/>
      <c r="F28" s="326"/>
      <c r="G28" s="326"/>
      <c r="H28" s="326"/>
      <c r="I28" s="326"/>
    </row>
    <row r="29" spans="1:10" ht="43.15" customHeight="1" x14ac:dyDescent="0.25">
      <c r="A29" s="322" t="s">
        <v>185</v>
      </c>
      <c r="B29" s="336" t="s">
        <v>18</v>
      </c>
      <c r="C29" s="465" t="s">
        <v>186</v>
      </c>
      <c r="D29" s="321">
        <v>44805</v>
      </c>
    </row>
    <row r="30" spans="1:10" ht="55.5" customHeight="1" x14ac:dyDescent="0.25">
      <c r="A30" s="169" t="s">
        <v>187</v>
      </c>
      <c r="B30" s="336" t="str">
        <f>B29</f>
        <v>Discharge</v>
      </c>
      <c r="C30" s="513" t="s">
        <v>188</v>
      </c>
      <c r="D30" s="321">
        <v>44835</v>
      </c>
    </row>
    <row r="31" spans="1:10" ht="36" customHeight="1" x14ac:dyDescent="0.25">
      <c r="A31" s="169" t="s">
        <v>189</v>
      </c>
      <c r="B31" s="336" t="str">
        <f t="shared" si="1"/>
        <v>Discharge</v>
      </c>
      <c r="C31" s="513" t="s">
        <v>190</v>
      </c>
      <c r="D31" s="321" t="s">
        <v>183</v>
      </c>
    </row>
    <row r="32" spans="1:10" s="327" customFormat="1" ht="41.45" customHeight="1" x14ac:dyDescent="0.25">
      <c r="A32" s="328">
        <v>3.4</v>
      </c>
      <c r="B32" s="329" t="s">
        <v>191</v>
      </c>
      <c r="C32" s="330" t="s">
        <v>192</v>
      </c>
      <c r="D32" s="325"/>
      <c r="E32" s="326"/>
      <c r="F32" s="326"/>
      <c r="G32" s="326"/>
      <c r="H32" s="326"/>
      <c r="I32" s="326"/>
    </row>
    <row r="33" spans="1:10" ht="76.150000000000006" customHeight="1" x14ac:dyDescent="0.25">
      <c r="A33" s="169" t="s">
        <v>497</v>
      </c>
      <c r="B33" s="336" t="str">
        <f>B32</f>
        <v xml:space="preserve">Improvements in Ambulance service performance </v>
      </c>
      <c r="C33" s="341" t="s">
        <v>519</v>
      </c>
      <c r="D33" s="321">
        <v>44774</v>
      </c>
    </row>
    <row r="34" spans="1:10" ht="76.150000000000006" customHeight="1" x14ac:dyDescent="0.25">
      <c r="A34" s="169" t="s">
        <v>496</v>
      </c>
      <c r="B34" s="336" t="str">
        <f>B33</f>
        <v xml:space="preserve">Improvements in Ambulance service performance </v>
      </c>
      <c r="C34" s="341" t="s">
        <v>498</v>
      </c>
      <c r="D34" s="321">
        <v>44866</v>
      </c>
    </row>
    <row r="35" spans="1:10" s="327" customFormat="1" ht="41.45" customHeight="1" x14ac:dyDescent="0.25">
      <c r="A35" s="328">
        <v>3.6</v>
      </c>
      <c r="B35" s="329" t="str">
        <f>B32</f>
        <v xml:space="preserve">Improvements in Ambulance service performance </v>
      </c>
      <c r="C35" s="330" t="s">
        <v>193</v>
      </c>
      <c r="D35" s="325"/>
      <c r="E35" s="326"/>
      <c r="F35" s="326"/>
      <c r="G35" s="326"/>
      <c r="H35" s="326"/>
      <c r="I35" s="326"/>
    </row>
    <row r="36" spans="1:10" ht="102.75" customHeight="1" x14ac:dyDescent="0.25">
      <c r="A36" s="169" t="s">
        <v>194</v>
      </c>
      <c r="B36" s="336" t="str">
        <f t="shared" ref="B36:B37" si="2">B35</f>
        <v xml:space="preserve">Improvements in Ambulance service performance </v>
      </c>
      <c r="C36" s="514" t="s">
        <v>506</v>
      </c>
      <c r="D36" s="321">
        <v>45382</v>
      </c>
    </row>
    <row r="37" spans="1:10" ht="102.75" customHeight="1" x14ac:dyDescent="0.25">
      <c r="A37" s="169" t="s">
        <v>499</v>
      </c>
      <c r="B37" s="336" t="str">
        <f t="shared" si="2"/>
        <v xml:space="preserve">Improvements in Ambulance service performance </v>
      </c>
      <c r="C37" s="466" t="s">
        <v>200</v>
      </c>
      <c r="D37" s="321">
        <v>44866</v>
      </c>
    </row>
    <row r="38" spans="1:10" ht="46.5" customHeight="1" x14ac:dyDescent="0.25">
      <c r="A38" s="328">
        <v>4.5</v>
      </c>
      <c r="B38" s="461" t="s">
        <v>195</v>
      </c>
      <c r="C38" s="461" t="s">
        <v>196</v>
      </c>
      <c r="D38" s="462"/>
      <c r="E38" s="386"/>
      <c r="F38" s="386"/>
      <c r="G38" s="386"/>
      <c r="H38" s="386"/>
      <c r="I38" s="386"/>
      <c r="J38" s="387"/>
    </row>
    <row r="39" spans="1:10" s="460" customFormat="1" ht="52.5" customHeight="1" x14ac:dyDescent="0.25">
      <c r="A39" s="467" t="s">
        <v>197</v>
      </c>
      <c r="B39" s="465" t="str">
        <f>B38</f>
        <v xml:space="preserve">Improving NHS 111 performance </v>
      </c>
      <c r="C39" s="465" t="s">
        <v>198</v>
      </c>
      <c r="D39" s="321">
        <v>44866</v>
      </c>
      <c r="E39" s="459"/>
      <c r="F39" s="459"/>
      <c r="G39" s="459"/>
      <c r="H39" s="459"/>
      <c r="I39" s="459"/>
    </row>
    <row r="40" spans="1:10" s="460" customFormat="1" ht="52.5" customHeight="1" x14ac:dyDescent="0.25">
      <c r="A40" s="467" t="s">
        <v>199</v>
      </c>
      <c r="B40" s="465" t="str">
        <f t="shared" ref="B40" si="3">B39</f>
        <v xml:space="preserve">Improving NHS 111 performance </v>
      </c>
      <c r="C40" s="336" t="s">
        <v>500</v>
      </c>
      <c r="D40" s="321">
        <v>44866</v>
      </c>
      <c r="E40" s="459"/>
      <c r="F40" s="459"/>
      <c r="G40" s="459"/>
      <c r="H40" s="459"/>
      <c r="I40" s="459"/>
    </row>
    <row r="41" spans="1:10" s="327" customFormat="1" ht="61.9" customHeight="1" x14ac:dyDescent="0.25">
      <c r="A41" s="328">
        <v>5.0999999999999996</v>
      </c>
      <c r="B41" s="463" t="s">
        <v>201</v>
      </c>
      <c r="C41" s="471" t="s">
        <v>202</v>
      </c>
      <c r="D41" s="464"/>
      <c r="E41" s="326"/>
      <c r="F41" s="326"/>
      <c r="G41" s="326"/>
      <c r="H41" s="326"/>
      <c r="I41" s="326"/>
    </row>
    <row r="42" spans="1:10" ht="56.45" customHeight="1" x14ac:dyDescent="0.25">
      <c r="A42" s="169" t="s">
        <v>203</v>
      </c>
      <c r="B42" s="336" t="str">
        <f>B41</f>
        <v>Avoiding admission and alternative ‘in hospital’ pathways to Improve Flow</v>
      </c>
      <c r="C42" s="341" t="s">
        <v>522</v>
      </c>
      <c r="D42" s="321">
        <v>44835</v>
      </c>
    </row>
    <row r="43" spans="1:10" s="327" customFormat="1" ht="64.900000000000006" customHeight="1" x14ac:dyDescent="0.25">
      <c r="A43" s="328">
        <v>5.2</v>
      </c>
      <c r="B43" s="329" t="str">
        <f t="shared" ref="B43:B47" si="4">B42</f>
        <v>Avoiding admission and alternative ‘in hospital’ pathways to Improve Flow</v>
      </c>
      <c r="C43" s="329" t="s">
        <v>204</v>
      </c>
      <c r="D43" s="325"/>
      <c r="E43" s="326"/>
      <c r="F43" s="326"/>
      <c r="G43" s="326"/>
      <c r="H43" s="326"/>
      <c r="I43" s="326"/>
    </row>
    <row r="44" spans="1:10" ht="93.6" customHeight="1" x14ac:dyDescent="0.25">
      <c r="A44" s="322" t="s">
        <v>205</v>
      </c>
      <c r="B44" s="336" t="str">
        <f t="shared" si="4"/>
        <v>Avoiding admission and alternative ‘in hospital’ pathways to Improve Flow</v>
      </c>
      <c r="C44" s="336" t="s">
        <v>509</v>
      </c>
      <c r="D44" s="321">
        <v>44866</v>
      </c>
    </row>
    <row r="45" spans="1:10" ht="70.150000000000006" customHeight="1" x14ac:dyDescent="0.25">
      <c r="A45" s="322" t="s">
        <v>206</v>
      </c>
      <c r="B45" s="336" t="str">
        <f t="shared" si="4"/>
        <v>Avoiding admission and alternative ‘in hospital’ pathways to Improve Flow</v>
      </c>
      <c r="C45" s="336" t="s">
        <v>501</v>
      </c>
      <c r="D45" s="321">
        <v>44835</v>
      </c>
    </row>
    <row r="46" spans="1:10" s="327" customFormat="1" ht="69.599999999999994" customHeight="1" x14ac:dyDescent="0.25">
      <c r="A46" s="328">
        <v>5.3</v>
      </c>
      <c r="B46" s="329" t="str">
        <f t="shared" si="4"/>
        <v>Avoiding admission and alternative ‘in hospital’ pathways to Improve Flow</v>
      </c>
      <c r="C46" s="329" t="s">
        <v>207</v>
      </c>
      <c r="D46" s="325"/>
      <c r="E46" s="326"/>
      <c r="F46" s="326"/>
      <c r="G46" s="326"/>
      <c r="H46" s="326"/>
      <c r="I46" s="326"/>
    </row>
    <row r="47" spans="1:10" ht="72" x14ac:dyDescent="0.25">
      <c r="A47" s="169" t="s">
        <v>208</v>
      </c>
      <c r="B47" s="336" t="str">
        <f t="shared" si="4"/>
        <v>Avoiding admission and alternative ‘in hospital’ pathways to Improve Flow</v>
      </c>
      <c r="C47" s="465" t="s">
        <v>209</v>
      </c>
      <c r="D47" s="321">
        <v>44866</v>
      </c>
    </row>
    <row r="48" spans="1:10" ht="46.15" customHeight="1" x14ac:dyDescent="0.25">
      <c r="A48" s="169" t="s">
        <v>210</v>
      </c>
      <c r="B48" s="336" t="str">
        <f>B47</f>
        <v>Avoiding admission and alternative ‘in hospital’ pathways to Improve Flow</v>
      </c>
      <c r="C48" s="513" t="s">
        <v>211</v>
      </c>
      <c r="D48" s="321">
        <v>44927</v>
      </c>
    </row>
    <row r="49" spans="1:10" ht="46.15" customHeight="1" x14ac:dyDescent="0.25">
      <c r="A49" s="328">
        <v>5.4</v>
      </c>
      <c r="B49" s="329" t="str">
        <f>B46</f>
        <v>Avoiding admission and alternative ‘in hospital’ pathways to Improve Flow</v>
      </c>
      <c r="C49" s="342" t="s">
        <v>212</v>
      </c>
      <c r="D49" s="331"/>
      <c r="E49" s="386"/>
      <c r="F49" s="386"/>
      <c r="G49" s="386"/>
      <c r="H49" s="386"/>
      <c r="I49" s="386"/>
      <c r="J49" s="387"/>
    </row>
    <row r="50" spans="1:10" ht="90.75" customHeight="1" x14ac:dyDescent="0.25">
      <c r="A50" s="169" t="s">
        <v>213</v>
      </c>
      <c r="B50" s="336" t="str">
        <f>B49</f>
        <v>Avoiding admission and alternative ‘in hospital’ pathways to Improve Flow</v>
      </c>
      <c r="C50" s="341" t="s">
        <v>502</v>
      </c>
      <c r="D50" s="321">
        <v>44866</v>
      </c>
    </row>
    <row r="51" spans="1:10" s="327" customFormat="1" ht="51" customHeight="1" x14ac:dyDescent="0.25">
      <c r="A51" s="328">
        <v>6.2</v>
      </c>
      <c r="B51" s="329" t="s">
        <v>214</v>
      </c>
      <c r="C51" s="342" t="s">
        <v>215</v>
      </c>
      <c r="D51" s="331"/>
      <c r="E51" s="326"/>
      <c r="F51" s="326"/>
      <c r="G51" s="326"/>
      <c r="H51" s="326"/>
      <c r="I51" s="326"/>
    </row>
    <row r="52" spans="1:10" ht="63" customHeight="1" x14ac:dyDescent="0.25">
      <c r="A52" s="169" t="s">
        <v>216</v>
      </c>
      <c r="B52" s="336" t="str">
        <f>B51</f>
        <v>Preparing for new COVID-19 variants/respiratory challenges</v>
      </c>
      <c r="C52" s="341" t="s">
        <v>526</v>
      </c>
      <c r="D52" s="321">
        <v>44896</v>
      </c>
    </row>
    <row r="53" spans="1:10" s="327" customFormat="1" ht="30" customHeight="1" x14ac:dyDescent="0.25">
      <c r="A53" s="328">
        <v>7.2</v>
      </c>
      <c r="B53" s="329" t="s">
        <v>217</v>
      </c>
      <c r="C53" s="342" t="s">
        <v>218</v>
      </c>
      <c r="D53" s="331"/>
      <c r="E53" s="326"/>
      <c r="F53" s="326"/>
      <c r="G53" s="326"/>
      <c r="H53" s="326"/>
      <c r="I53" s="326"/>
    </row>
    <row r="54" spans="1:10" ht="216.75" customHeight="1" x14ac:dyDescent="0.25">
      <c r="A54" s="169" t="s">
        <v>219</v>
      </c>
      <c r="B54" s="336" t="str">
        <f>B53</f>
        <v>Workforce</v>
      </c>
      <c r="C54" s="515" t="s">
        <v>507</v>
      </c>
      <c r="D54" s="321">
        <v>44896</v>
      </c>
    </row>
    <row r="55" spans="1:10" s="327" customFormat="1" ht="30" customHeight="1" x14ac:dyDescent="0.25">
      <c r="A55" s="328">
        <v>7.3</v>
      </c>
      <c r="B55" s="329" t="str">
        <f>B54</f>
        <v>Workforce</v>
      </c>
      <c r="C55" s="329" t="s">
        <v>220</v>
      </c>
      <c r="D55" s="331"/>
      <c r="E55" s="326"/>
      <c r="F55" s="326"/>
      <c r="G55" s="326"/>
      <c r="H55" s="326"/>
      <c r="I55" s="326"/>
    </row>
    <row r="56" spans="1:10" ht="75" customHeight="1" x14ac:dyDescent="0.25">
      <c r="A56" s="169" t="s">
        <v>221</v>
      </c>
      <c r="B56" s="336" t="str">
        <f t="shared" ref="B56" si="5">B55</f>
        <v>Workforce</v>
      </c>
      <c r="C56" s="341" t="s">
        <v>503</v>
      </c>
      <c r="D56" s="321">
        <v>44835</v>
      </c>
    </row>
    <row r="57" spans="1:10" s="327" customFormat="1" ht="48.6" customHeight="1" x14ac:dyDescent="0.25">
      <c r="A57" s="328">
        <v>8.1999999999999993</v>
      </c>
      <c r="B57" s="329" t="s">
        <v>222</v>
      </c>
      <c r="C57" s="329" t="s">
        <v>223</v>
      </c>
      <c r="D57" s="325"/>
      <c r="E57" s="326"/>
      <c r="F57" s="326"/>
      <c r="G57" s="326"/>
      <c r="H57" s="326"/>
      <c r="I57" s="326"/>
    </row>
    <row r="58" spans="1:10" ht="82.15" customHeight="1" x14ac:dyDescent="0.25">
      <c r="A58" s="169" t="s">
        <v>224</v>
      </c>
      <c r="B58" s="336" t="str">
        <f>B57</f>
        <v>Improved data and performance management</v>
      </c>
      <c r="C58" s="336" t="s">
        <v>225</v>
      </c>
      <c r="D58" s="323" t="s">
        <v>504</v>
      </c>
    </row>
    <row r="59" spans="1:10" s="327" customFormat="1" ht="30" customHeight="1" x14ac:dyDescent="0.25">
      <c r="A59" s="328">
        <v>9.1999999999999993</v>
      </c>
      <c r="B59" s="329" t="s">
        <v>226</v>
      </c>
      <c r="C59" s="330" t="s">
        <v>227</v>
      </c>
      <c r="D59" s="331"/>
      <c r="E59" s="326"/>
      <c r="F59" s="326"/>
      <c r="G59" s="326"/>
      <c r="H59" s="326"/>
      <c r="I59" s="326"/>
    </row>
    <row r="60" spans="1:10" ht="111.6" customHeight="1" x14ac:dyDescent="0.25">
      <c r="A60" s="169" t="s">
        <v>228</v>
      </c>
      <c r="B60" s="336" t="str">
        <f>B59</f>
        <v>Communications</v>
      </c>
      <c r="C60" s="336" t="s">
        <v>523</v>
      </c>
      <c r="D60" s="321">
        <v>44958</v>
      </c>
    </row>
    <row r="61" spans="1:10" ht="16.149999999999999" customHeight="1" x14ac:dyDescent="0.25"/>
  </sheetData>
  <mergeCells count="1">
    <mergeCell ref="A1:J1"/>
  </mergeCells>
  <phoneticPr fontId="18" type="noConversion"/>
  <conditionalFormatting sqref="E4:G4 E52:G52 E55:G1048576 E14:G50">
    <cfRule type="containsText" dxfId="334" priority="51" operator="containsText" text="Not relevant (What are the reasons for this?)">
      <formula>NOT(ISERROR(SEARCH("Not relevant (What are the reasons for this?)",E4)))</formula>
    </cfRule>
    <cfRule type="containsText" dxfId="333" priority="52" operator="containsText" text="Will not be implemented (What are the reasons for this, how will the risks be managed?)">
      <formula>NOT(ISERROR(SEARCH("Will not be implemented (What are the reasons for this, how will the risks be managed?)",E4)))</formula>
    </cfRule>
    <cfRule type="containsText" dxfId="332" priority="53" operator="containsText" text="Planned implementation  (What are the actions, timeframe, risks?)">
      <formula>NOT(ISERROR(SEARCH("Planned implementation  (What are the actions, timeframe, risks?)",E4)))</formula>
    </cfRule>
    <cfRule type="containsText" dxfId="331" priority="54" operator="containsText" text="Partially implemented (What is the status, actions, timeframe, risks?)">
      <formula>NOT(ISERROR(SEARCH("Partially implemented (What is the status, actions, timeframe, risks?)",E4)))</formula>
    </cfRule>
    <cfRule type="containsText" dxfId="330" priority="55" operator="containsText" text="Fully implemented (What evidence supports this?)">
      <formula>NOT(ISERROR(SEARCH("Fully implemented (What evidence supports this?)",E4)))</formula>
    </cfRule>
  </conditionalFormatting>
  <conditionalFormatting sqref="E12:G13">
    <cfRule type="containsText" dxfId="329" priority="46" operator="containsText" text="Not relevant (What are the reasons for this?)">
      <formula>NOT(ISERROR(SEARCH("Not relevant (What are the reasons for this?)",E12)))</formula>
    </cfRule>
    <cfRule type="containsText" dxfId="328" priority="47" operator="containsText" text="Will not be implemented (What are the reasons for this, how will the risks be managed?)">
      <formula>NOT(ISERROR(SEARCH("Will not be implemented (What are the reasons for this, how will the risks be managed?)",E12)))</formula>
    </cfRule>
    <cfRule type="containsText" dxfId="327" priority="48" operator="containsText" text="Planned implementation  (What are the actions, timeframe, risks?)">
      <formula>NOT(ISERROR(SEARCH("Planned implementation  (What are the actions, timeframe, risks?)",E12)))</formula>
    </cfRule>
    <cfRule type="containsText" dxfId="326" priority="49" operator="containsText" text="Partially implemented (What is the status, actions, timeframe, risks?)">
      <formula>NOT(ISERROR(SEARCH("Partially implemented (What is the status, actions, timeframe, risks?)",E12)))</formula>
    </cfRule>
    <cfRule type="containsText" dxfId="325" priority="50" operator="containsText" text="Fully implemented (What evidence supports this?)">
      <formula>NOT(ISERROR(SEARCH("Fully implemented (What evidence supports this?)",E12)))</formula>
    </cfRule>
  </conditionalFormatting>
  <conditionalFormatting sqref="E5:G7">
    <cfRule type="containsText" dxfId="324" priority="31" operator="containsText" text="Not relevant (What are the reasons for this?)">
      <formula>NOT(ISERROR(SEARCH("Not relevant (What are the reasons for this?)",E5)))</formula>
    </cfRule>
    <cfRule type="containsText" dxfId="323" priority="32" operator="containsText" text="Will not be implemented (What are the reasons for this, how will the risks be managed?)">
      <formula>NOT(ISERROR(SEARCH("Will not be implemented (What are the reasons for this, how will the risks be managed?)",E5)))</formula>
    </cfRule>
    <cfRule type="containsText" dxfId="322" priority="33" operator="containsText" text="Planned implementation  (What are the actions, timeframe, risks?)">
      <formula>NOT(ISERROR(SEARCH("Planned implementation  (What are the actions, timeframe, risks?)",E5)))</formula>
    </cfRule>
    <cfRule type="containsText" dxfId="321" priority="34" operator="containsText" text="Partially implemented (What is the status, actions, timeframe, risks?)">
      <formula>NOT(ISERROR(SEARCH("Partially implemented (What is the status, actions, timeframe, risks?)",E5)))</formula>
    </cfRule>
    <cfRule type="containsText" dxfId="320" priority="35" operator="containsText" text="Fully implemented (What evidence supports this?)">
      <formula>NOT(ISERROR(SEARCH("Fully implemented (What evidence supports this?)",E5)))</formula>
    </cfRule>
  </conditionalFormatting>
  <conditionalFormatting sqref="E3">
    <cfRule type="containsText" dxfId="319" priority="26" operator="containsText" text="Not relevant (What are the reasons for this?)">
      <formula>NOT(ISERROR(SEARCH("Not relevant (What are the reasons for this?)",E3)))</formula>
    </cfRule>
    <cfRule type="containsText" dxfId="318" priority="27" operator="containsText" text="Will not be implemented (What are the reasons for this, how will the risks be managed?)">
      <formula>NOT(ISERROR(SEARCH("Will not be implemented (What are the reasons for this, how will the risks be managed?)",E3)))</formula>
    </cfRule>
    <cfRule type="containsText" dxfId="317" priority="28" operator="containsText" text="Planned implementation  (What are the actions, timeframe, risks?)">
      <formula>NOT(ISERROR(SEARCH("Planned implementation  (What are the actions, timeframe, risks?)",E3)))</formula>
    </cfRule>
    <cfRule type="containsText" dxfId="316" priority="29" operator="containsText" text="Partially implemented (What is the status, actions, timeframe, risks?)">
      <formula>NOT(ISERROR(SEARCH("Partially implemented (What is the status, actions, timeframe, risks?)",E3)))</formula>
    </cfRule>
    <cfRule type="containsText" dxfId="315" priority="30" operator="containsText" text="Fully implemented (What evidence supports this?)">
      <formula>NOT(ISERROR(SEARCH("Fully implemented (What evidence supports this?)",E3)))</formula>
    </cfRule>
  </conditionalFormatting>
  <conditionalFormatting sqref="E53:G54">
    <cfRule type="containsText" dxfId="314" priority="18" operator="containsText" text="Not relevant (What are the reasons for this?)">
      <formula>NOT(ISERROR(SEARCH("Not relevant (What are the reasons for this?)",E53)))</formula>
    </cfRule>
    <cfRule type="containsText" dxfId="313" priority="19" operator="containsText" text="Will not be implemented (What are the reasons for this, how will the risks be managed?)">
      <formula>NOT(ISERROR(SEARCH("Will not be implemented (What are the reasons for this, how will the risks be managed?)",E53)))</formula>
    </cfRule>
    <cfRule type="containsText" dxfId="312" priority="20" operator="containsText" text="Planned implementation  (What are the actions, timeframe, risks?)">
      <formula>NOT(ISERROR(SEARCH("Planned implementation  (What are the actions, timeframe, risks?)",E53)))</formula>
    </cfRule>
    <cfRule type="containsText" dxfId="311" priority="21" operator="containsText" text="Partially implemented (What is the status, actions, timeframe, risks?)">
      <formula>NOT(ISERROR(SEARCH("Partially implemented (What is the status, actions, timeframe, risks?)",E53)))</formula>
    </cfRule>
    <cfRule type="containsText" dxfId="310" priority="22" operator="containsText" text="Fully implemented (What evidence supports this?)">
      <formula>NOT(ISERROR(SEARCH("Fully implemented (What evidence supports this?)",E53)))</formula>
    </cfRule>
  </conditionalFormatting>
  <conditionalFormatting sqref="E51:G51">
    <cfRule type="containsText" dxfId="309" priority="10" operator="containsText" text="Not relevant (What are the reasons for this?)">
      <formula>NOT(ISERROR(SEARCH("Not relevant (What are the reasons for this?)",E51)))</formula>
    </cfRule>
    <cfRule type="containsText" dxfId="308" priority="11" operator="containsText" text="Will not be implemented (What are the reasons for this, how will the risks be managed?)">
      <formula>NOT(ISERROR(SEARCH("Will not be implemented (What are the reasons for this, how will the risks be managed?)",E51)))</formula>
    </cfRule>
    <cfRule type="containsText" dxfId="307" priority="12" operator="containsText" text="Planned implementation  (What are the actions, timeframe, risks?)">
      <formula>NOT(ISERROR(SEARCH("Planned implementation  (What are the actions, timeframe, risks?)",E51)))</formula>
    </cfRule>
    <cfRule type="containsText" dxfId="306" priority="13" operator="containsText" text="Partially implemented (What is the status, actions, timeframe, risks?)">
      <formula>NOT(ISERROR(SEARCH("Partially implemented (What is the status, actions, timeframe, risks?)",E51)))</formula>
    </cfRule>
    <cfRule type="containsText" dxfId="305" priority="14" operator="containsText" text="Fully implemented (What evidence supports this?)">
      <formula>NOT(ISERROR(SEARCH("Fully implemented (What evidence supports this?)",E51)))</formula>
    </cfRule>
  </conditionalFormatting>
  <dataValidations count="1">
    <dataValidation type="list" allowBlank="1" showInputMessage="1" showErrorMessage="1" sqref="J3:J61" xr:uid="{97919F2A-CF1D-469B-84DA-6AD924644FD1}">
      <formula1>"NHSE Regional, NHSE National"</formula1>
    </dataValidation>
  </dataValidations>
  <pageMargins left="0.7" right="0.7" top="0.75" bottom="0.75" header="0.3" footer="0.3"/>
  <pageSetup paperSize="9" scal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4EA5FF-5728-463F-A729-A2593F3383C8}">
          <x14:formula1>
            <xm:f>'Do Not Use'!$A$1:$A$5</xm:f>
          </x14:formula1>
          <xm:sqref>E4:E13 E14:F1048576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F4B5-AFD6-496E-A3B9-D9ABDF3BDA91}">
  <sheetPr>
    <tabColor theme="1" tint="4.9989318521683403E-2"/>
  </sheetPr>
  <dimension ref="A1:I14"/>
  <sheetViews>
    <sheetView view="pageBreakPreview" zoomScale="60" zoomScaleNormal="64" workbookViewId="0">
      <selection activeCell="C10" sqref="C10"/>
    </sheetView>
  </sheetViews>
  <sheetFormatPr defaultRowHeight="15" x14ac:dyDescent="0.25"/>
  <cols>
    <col min="1" max="1" width="11" customWidth="1"/>
    <col min="2" max="2" width="52" customWidth="1"/>
    <col min="3" max="3" width="105.85546875" customWidth="1"/>
    <col min="4" max="4" width="31.85546875" customWidth="1"/>
    <col min="5" max="5" width="37.140625" customWidth="1"/>
    <col min="6" max="6" width="65.28515625" customWidth="1"/>
    <col min="7" max="7" width="31.85546875" customWidth="1"/>
    <col min="8" max="8" width="46.7109375" customWidth="1"/>
    <col min="9" max="9" width="31.42578125" customWidth="1"/>
  </cols>
  <sheetData>
    <row r="1" spans="1:9" ht="31.5" x14ac:dyDescent="0.25">
      <c r="A1" s="103"/>
      <c r="B1" s="108" t="s">
        <v>229</v>
      </c>
      <c r="C1" s="104"/>
      <c r="D1" s="104"/>
      <c r="E1" s="104"/>
      <c r="F1" s="104"/>
      <c r="G1" s="104"/>
      <c r="H1" s="104"/>
      <c r="I1" s="173" t="s">
        <v>230</v>
      </c>
    </row>
    <row r="2" spans="1:9" ht="52.5" x14ac:dyDescent="0.25">
      <c r="A2" s="171" t="s">
        <v>231</v>
      </c>
      <c r="B2" s="171" t="s">
        <v>232</v>
      </c>
      <c r="C2" s="171" t="s">
        <v>92</v>
      </c>
      <c r="D2" s="171" t="s">
        <v>95</v>
      </c>
      <c r="E2" s="171" t="s">
        <v>94</v>
      </c>
      <c r="F2" s="171" t="s">
        <v>233</v>
      </c>
      <c r="G2" s="171" t="s">
        <v>95</v>
      </c>
      <c r="H2" s="171" t="s">
        <v>136</v>
      </c>
      <c r="I2" s="172" t="s">
        <v>234</v>
      </c>
    </row>
    <row r="3" spans="1:9" ht="39.6" customHeight="1" x14ac:dyDescent="0.25">
      <c r="A3" s="103">
        <f>'3. Self Assessment Checklist'!F27</f>
        <v>39</v>
      </c>
      <c r="B3" s="103" t="str">
        <f>'3. Self Assessment Checklist'!G27</f>
        <v>ED system in place to enable patient flow against national standards</v>
      </c>
      <c r="C3" s="105"/>
      <c r="D3" s="107"/>
      <c r="E3" s="106" t="s">
        <v>235</v>
      </c>
      <c r="F3" s="106"/>
      <c r="G3" s="107"/>
      <c r="H3" s="104"/>
      <c r="I3" s="104"/>
    </row>
    <row r="4" spans="1:9" ht="39.6" customHeight="1" x14ac:dyDescent="0.25"/>
    <row r="5" spans="1:9" ht="39.6" customHeight="1" x14ac:dyDescent="0.25"/>
    <row r="6" spans="1:9" ht="39.6" customHeight="1" x14ac:dyDescent="0.25"/>
    <row r="7" spans="1:9" ht="39.6" customHeight="1" x14ac:dyDescent="0.25"/>
    <row r="8" spans="1:9" ht="39.6" customHeight="1" x14ac:dyDescent="0.25"/>
    <row r="9" spans="1:9" ht="39.6" customHeight="1" x14ac:dyDescent="0.25"/>
    <row r="10" spans="1:9" ht="39.6" customHeight="1" x14ac:dyDescent="0.25"/>
    <row r="11" spans="1:9" ht="39.6" customHeight="1" x14ac:dyDescent="0.25"/>
    <row r="12" spans="1:9" ht="39.6" customHeight="1" x14ac:dyDescent="0.25"/>
    <row r="13" spans="1:9" ht="39.6" customHeight="1" x14ac:dyDescent="0.25"/>
    <row r="14" spans="1:9" ht="39.6" customHeight="1" x14ac:dyDescent="0.25"/>
  </sheetData>
  <conditionalFormatting sqref="E1:F1 E3:F3">
    <cfRule type="containsText" dxfId="304" priority="1" operator="containsText" text="Not relevant (What are the reasons for this?)">
      <formula>NOT(ISERROR(SEARCH("Not relevant (What are the reasons for this?)",E1)))</formula>
    </cfRule>
    <cfRule type="containsText" dxfId="303" priority="2" operator="containsText" text="Will not be implemented (What are the reasons for this, how will the risks be managed?)">
      <formula>NOT(ISERROR(SEARCH("Will not be implemented (What are the reasons for this, how will the risks be managed?)",E1)))</formula>
    </cfRule>
    <cfRule type="containsText" dxfId="302" priority="3" operator="containsText" text="Planned implementation  (What are the actions, timeframe, risks?)">
      <formula>NOT(ISERROR(SEARCH("Planned implementation  (What are the actions, timeframe, risks?)",E1)))</formula>
    </cfRule>
    <cfRule type="containsText" dxfId="301" priority="4" operator="containsText" text="Partially implemented (What is the status, actions, timeframe, risks?)">
      <formula>NOT(ISERROR(SEARCH("Partially implemented (What is the status, actions, timeframe, risks?)",E1)))</formula>
    </cfRule>
    <cfRule type="containsText" dxfId="300" priority="5" operator="containsText" text="Fully implemented (What evidence supports this?)">
      <formula>NOT(ISERROR(SEARCH("Fully implemented (What evidence supports this?)",E1)))</formula>
    </cfRule>
  </conditionalFormatting>
  <pageMargins left="0.7" right="0.7" top="0.75" bottom="0.75" header="0.3" footer="0.3"/>
  <pageSetup scale="2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FA1A635-5D33-43C2-8E7A-D974822ACE84}">
          <x14:formula1>
            <xm:f>'Do Not Use'!$A$1:$A$5</xm:f>
          </x14:formula1>
          <xm:sqref>E1:F1 E3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299D-31FC-4FA3-A752-BF4F91A047CA}">
  <sheetPr>
    <tabColor rgb="FF0070C0"/>
    <pageSetUpPr fitToPage="1"/>
  </sheetPr>
  <dimension ref="A1:O33"/>
  <sheetViews>
    <sheetView view="pageBreakPreview" zoomScale="80" zoomScaleNormal="85" zoomScaleSheetLayoutView="80" zoomScalePageLayoutView="36" workbookViewId="0">
      <selection activeCell="T10" sqref="T10"/>
    </sheetView>
  </sheetViews>
  <sheetFormatPr defaultColWidth="8.85546875" defaultRowHeight="52.15" customHeight="1" x14ac:dyDescent="0.25"/>
  <cols>
    <col min="1" max="1" width="4.7109375" style="389" customWidth="1"/>
    <col min="2" max="2" width="38.5703125" style="390" customWidth="1"/>
    <col min="3" max="3" width="7.140625" style="401" customWidth="1"/>
    <col min="4" max="4" width="7.28515625" style="401" customWidth="1"/>
    <col min="5" max="5" width="9" style="401" customWidth="1"/>
    <col min="6" max="6" width="4.7109375" style="390" customWidth="1"/>
    <col min="7" max="7" width="41.28515625" style="390" customWidth="1"/>
    <col min="8" max="8" width="7.42578125" style="401" customWidth="1"/>
    <col min="9" max="9" width="7.85546875" style="401" customWidth="1"/>
    <col min="10" max="10" width="9" style="390" customWidth="1"/>
    <col min="11" max="11" width="6.42578125" style="390" customWidth="1"/>
    <col min="12" max="12" width="38.5703125" style="390" customWidth="1"/>
    <col min="13" max="14" width="7.7109375" style="401" customWidth="1"/>
    <col min="15" max="15" width="9.7109375" style="390" customWidth="1"/>
    <col min="16" max="16384" width="8.85546875" style="89"/>
  </cols>
  <sheetData>
    <row r="1" spans="1:15" ht="48.6" customHeight="1" x14ac:dyDescent="0.25">
      <c r="A1" s="426"/>
      <c r="B1" s="676" t="s">
        <v>236</v>
      </c>
      <c r="C1" s="676"/>
      <c r="D1" s="677" t="s">
        <v>237</v>
      </c>
      <c r="E1" s="678"/>
      <c r="F1" s="679"/>
      <c r="G1" s="473" t="s">
        <v>238</v>
      </c>
      <c r="H1" s="427"/>
      <c r="I1" s="427"/>
      <c r="J1" s="428"/>
      <c r="K1" s="428"/>
      <c r="L1" s="425"/>
      <c r="M1" s="427"/>
      <c r="N1" s="427"/>
      <c r="O1" s="428"/>
    </row>
    <row r="2" spans="1:15" ht="19.149999999999999" customHeight="1" thickBot="1" x14ac:dyDescent="0.3">
      <c r="A2" s="474" t="s">
        <v>239</v>
      </c>
      <c r="B2" s="475" t="s">
        <v>240</v>
      </c>
      <c r="C2" s="474" t="s">
        <v>241</v>
      </c>
      <c r="D2" s="474" t="s">
        <v>242</v>
      </c>
      <c r="E2" s="474" t="s">
        <v>243</v>
      </c>
      <c r="F2" s="474" t="s">
        <v>239</v>
      </c>
      <c r="G2" s="476" t="s">
        <v>244</v>
      </c>
      <c r="H2" s="474" t="s">
        <v>241</v>
      </c>
      <c r="I2" s="474" t="s">
        <v>242</v>
      </c>
      <c r="J2" s="474" t="s">
        <v>243</v>
      </c>
      <c r="K2" s="474" t="s">
        <v>239</v>
      </c>
      <c r="L2" s="476" t="s">
        <v>240</v>
      </c>
      <c r="M2" s="474" t="s">
        <v>241</v>
      </c>
      <c r="N2" s="474" t="s">
        <v>242</v>
      </c>
      <c r="O2" s="474" t="s">
        <v>243</v>
      </c>
    </row>
    <row r="3" spans="1:15" ht="46.9" customHeight="1" thickBot="1" x14ac:dyDescent="0.3">
      <c r="B3" s="419" t="s">
        <v>562</v>
      </c>
      <c r="C3" s="391"/>
      <c r="D3" s="391"/>
      <c r="E3" s="391"/>
      <c r="F3" s="389"/>
      <c r="G3" s="419" t="s">
        <v>269</v>
      </c>
      <c r="J3" s="401"/>
      <c r="L3" s="421" t="s">
        <v>247</v>
      </c>
      <c r="M3" s="391"/>
      <c r="N3" s="391"/>
    </row>
    <row r="4" spans="1:15" ht="52.15" customHeight="1" x14ac:dyDescent="0.25">
      <c r="A4" s="389">
        <v>1</v>
      </c>
      <c r="B4" s="528" t="s">
        <v>559</v>
      </c>
      <c r="C4" s="680"/>
      <c r="D4" s="682"/>
      <c r="E4" s="684"/>
      <c r="F4" s="389">
        <v>19</v>
      </c>
      <c r="G4" s="423" t="s">
        <v>272</v>
      </c>
      <c r="H4" s="411"/>
      <c r="I4" s="431"/>
      <c r="J4" s="412"/>
      <c r="K4" s="392">
        <v>40</v>
      </c>
      <c r="L4" s="420" t="s">
        <v>249</v>
      </c>
      <c r="M4" s="432"/>
      <c r="N4" s="433"/>
      <c r="O4" s="395"/>
    </row>
    <row r="5" spans="1:15" ht="52.15" customHeight="1" x14ac:dyDescent="0.25">
      <c r="B5" s="527" t="s">
        <v>560</v>
      </c>
      <c r="C5" s="681"/>
      <c r="D5" s="683"/>
      <c r="E5" s="685"/>
      <c r="F5" s="389">
        <v>20</v>
      </c>
      <c r="G5" s="410" t="s">
        <v>275</v>
      </c>
      <c r="H5" s="411"/>
      <c r="I5" s="431"/>
      <c r="J5" s="412"/>
      <c r="K5" s="392">
        <v>41</v>
      </c>
      <c r="L5" s="393" t="s">
        <v>252</v>
      </c>
      <c r="M5" s="432"/>
      <c r="N5" s="433"/>
      <c r="O5" s="395"/>
    </row>
    <row r="6" spans="1:15" ht="52.15" customHeight="1" x14ac:dyDescent="0.25">
      <c r="A6" s="389">
        <v>2</v>
      </c>
      <c r="B6" s="400" t="s">
        <v>531</v>
      </c>
      <c r="C6" s="411"/>
      <c r="D6" s="431"/>
      <c r="E6" s="416"/>
      <c r="F6" s="389">
        <v>21</v>
      </c>
      <c r="G6" s="410" t="s">
        <v>278</v>
      </c>
      <c r="H6" s="411"/>
      <c r="I6" s="431"/>
      <c r="J6" s="412"/>
      <c r="K6" s="392">
        <v>42</v>
      </c>
      <c r="L6" s="393" t="s">
        <v>255</v>
      </c>
      <c r="M6" s="432"/>
      <c r="N6" s="433"/>
      <c r="O6" s="395"/>
    </row>
    <row r="7" spans="1:15" ht="52.15" customHeight="1" x14ac:dyDescent="0.25">
      <c r="A7" s="389">
        <v>3</v>
      </c>
      <c r="B7" s="400" t="s">
        <v>533</v>
      </c>
      <c r="C7" s="411"/>
      <c r="D7" s="431"/>
      <c r="E7" s="416"/>
      <c r="F7" s="389">
        <v>22</v>
      </c>
      <c r="G7" s="410" t="s">
        <v>281</v>
      </c>
      <c r="H7" s="411"/>
      <c r="I7" s="431"/>
      <c r="J7" s="412"/>
      <c r="K7" s="392">
        <v>43</v>
      </c>
      <c r="L7" s="393" t="s">
        <v>258</v>
      </c>
      <c r="M7" s="432"/>
      <c r="N7" s="433"/>
      <c r="O7" s="395"/>
    </row>
    <row r="8" spans="1:15" ht="52.15" customHeight="1" x14ac:dyDescent="0.25">
      <c r="A8" s="389">
        <v>4</v>
      </c>
      <c r="B8" s="417" t="s">
        <v>535</v>
      </c>
      <c r="C8" s="411"/>
      <c r="D8" s="431"/>
      <c r="E8" s="416"/>
      <c r="F8" s="389">
        <v>23</v>
      </c>
      <c r="G8" s="410" t="s">
        <v>284</v>
      </c>
      <c r="H8" s="411"/>
      <c r="I8" s="431"/>
      <c r="J8" s="412"/>
      <c r="K8" s="392">
        <v>44</v>
      </c>
      <c r="L8" s="393" t="s">
        <v>260</v>
      </c>
      <c r="M8" s="432"/>
      <c r="N8" s="433"/>
      <c r="O8" s="395"/>
    </row>
    <row r="9" spans="1:15" ht="52.15" customHeight="1" x14ac:dyDescent="0.25">
      <c r="A9" s="389">
        <v>5</v>
      </c>
      <c r="B9" s="422" t="s">
        <v>563</v>
      </c>
      <c r="C9" s="680"/>
      <c r="D9" s="682"/>
      <c r="E9" s="684"/>
      <c r="F9" s="389">
        <v>24</v>
      </c>
      <c r="G9" s="415" t="s">
        <v>287</v>
      </c>
      <c r="H9" s="411"/>
      <c r="I9" s="431"/>
      <c r="J9" s="412"/>
      <c r="K9" s="392">
        <v>45</v>
      </c>
      <c r="L9" s="393" t="s">
        <v>263</v>
      </c>
      <c r="M9" s="432"/>
      <c r="N9" s="433"/>
      <c r="O9" s="395"/>
    </row>
    <row r="10" spans="1:15" ht="52.15" customHeight="1" thickBot="1" x14ac:dyDescent="0.3">
      <c r="B10" s="527" t="s">
        <v>537</v>
      </c>
      <c r="C10" s="681"/>
      <c r="D10" s="683"/>
      <c r="E10" s="685"/>
      <c r="F10" s="389">
        <v>25</v>
      </c>
      <c r="G10" s="410" t="s">
        <v>290</v>
      </c>
      <c r="H10" s="411"/>
      <c r="I10" s="431"/>
      <c r="J10" s="412"/>
      <c r="K10" s="392">
        <v>46</v>
      </c>
      <c r="L10" s="396" t="s">
        <v>266</v>
      </c>
      <c r="M10" s="432"/>
      <c r="N10" s="433"/>
      <c r="O10" s="395"/>
    </row>
    <row r="11" spans="1:15" ht="52.15" customHeight="1" thickBot="1" x14ac:dyDescent="0.3">
      <c r="A11" s="389">
        <v>6</v>
      </c>
      <c r="B11" s="400" t="s">
        <v>570</v>
      </c>
      <c r="C11" s="411"/>
      <c r="D11" s="431"/>
      <c r="E11" s="416"/>
      <c r="G11" s="419" t="s">
        <v>246</v>
      </c>
      <c r="H11" s="391"/>
      <c r="I11" s="391"/>
      <c r="L11" s="419" t="s">
        <v>18</v>
      </c>
      <c r="M11" s="397"/>
      <c r="N11" s="398"/>
      <c r="O11" s="399"/>
    </row>
    <row r="12" spans="1:15" ht="66.599999999999994" customHeight="1" x14ac:dyDescent="0.25">
      <c r="A12" s="389">
        <v>7</v>
      </c>
      <c r="B12" s="400" t="s">
        <v>561</v>
      </c>
      <c r="C12" s="411"/>
      <c r="D12" s="431"/>
      <c r="E12" s="416"/>
      <c r="F12" s="392">
        <v>26</v>
      </c>
      <c r="G12" s="420" t="s">
        <v>565</v>
      </c>
      <c r="H12" s="403"/>
      <c r="I12" s="429"/>
      <c r="J12" s="394"/>
      <c r="K12" s="392">
        <v>47</v>
      </c>
      <c r="L12" s="420" t="s">
        <v>271</v>
      </c>
      <c r="M12" s="432"/>
      <c r="N12" s="433"/>
      <c r="O12" s="395"/>
    </row>
    <row r="13" spans="1:15" ht="65.45" customHeight="1" x14ac:dyDescent="0.25">
      <c r="A13" s="389">
        <v>8</v>
      </c>
      <c r="B13" s="422" t="s">
        <v>542</v>
      </c>
      <c r="C13" s="411"/>
      <c r="D13" s="431"/>
      <c r="E13" s="416"/>
      <c r="F13" s="392">
        <v>27</v>
      </c>
      <c r="G13" s="393" t="s">
        <v>251</v>
      </c>
      <c r="H13" s="403"/>
      <c r="I13" s="429"/>
      <c r="J13" s="394"/>
      <c r="K13" s="392">
        <v>48</v>
      </c>
      <c r="L13" s="393" t="s">
        <v>274</v>
      </c>
      <c r="M13" s="432"/>
      <c r="N13" s="433"/>
      <c r="O13" s="395"/>
    </row>
    <row r="14" spans="1:15" ht="52.15" customHeight="1" x14ac:dyDescent="0.25">
      <c r="A14" s="389">
        <v>9</v>
      </c>
      <c r="B14" s="422" t="s">
        <v>564</v>
      </c>
      <c r="C14" s="411"/>
      <c r="D14" s="431"/>
      <c r="E14" s="416"/>
      <c r="F14" s="392">
        <v>28</v>
      </c>
      <c r="G14" s="393" t="s">
        <v>254</v>
      </c>
      <c r="H14" s="403"/>
      <c r="I14" s="429"/>
      <c r="J14" s="394"/>
      <c r="K14" s="392">
        <v>49</v>
      </c>
      <c r="L14" s="393" t="s">
        <v>277</v>
      </c>
      <c r="M14" s="432"/>
      <c r="N14" s="433"/>
      <c r="O14" s="395"/>
    </row>
    <row r="15" spans="1:15" ht="52.15" customHeight="1" thickBot="1" x14ac:dyDescent="0.3">
      <c r="A15" s="389">
        <v>10</v>
      </c>
      <c r="B15" s="422" t="s">
        <v>545</v>
      </c>
      <c r="C15" s="411"/>
      <c r="D15" s="431"/>
      <c r="E15" s="416"/>
      <c r="F15" s="392">
        <v>29</v>
      </c>
      <c r="G15" s="393" t="s">
        <v>257</v>
      </c>
      <c r="H15" s="403"/>
      <c r="I15" s="429"/>
      <c r="J15" s="394"/>
      <c r="K15" s="392">
        <v>50</v>
      </c>
      <c r="L15" s="393" t="s">
        <v>280</v>
      </c>
      <c r="M15" s="432"/>
      <c r="N15" s="433"/>
      <c r="O15" s="395"/>
    </row>
    <row r="16" spans="1:15" ht="52.15" customHeight="1" thickBot="1" x14ac:dyDescent="0.3">
      <c r="B16" s="419" t="s">
        <v>245</v>
      </c>
      <c r="C16" s="391"/>
      <c r="D16" s="391"/>
      <c r="E16" s="391"/>
      <c r="F16" s="392">
        <v>30</v>
      </c>
      <c r="G16" s="393" t="s">
        <v>259</v>
      </c>
      <c r="H16" s="403"/>
      <c r="I16" s="429"/>
      <c r="J16" s="394"/>
      <c r="K16" s="392">
        <v>51</v>
      </c>
      <c r="L16" s="396" t="s">
        <v>283</v>
      </c>
      <c r="M16" s="432"/>
      <c r="N16" s="433"/>
      <c r="O16" s="395"/>
    </row>
    <row r="17" spans="1:15" ht="52.15" customHeight="1" thickBot="1" x14ac:dyDescent="0.3">
      <c r="A17" s="389">
        <v>11</v>
      </c>
      <c r="B17" s="418" t="s">
        <v>248</v>
      </c>
      <c r="C17" s="411"/>
      <c r="D17" s="431"/>
      <c r="E17" s="416"/>
      <c r="F17" s="392">
        <v>31</v>
      </c>
      <c r="G17" s="393" t="s">
        <v>262</v>
      </c>
      <c r="H17" s="403"/>
      <c r="I17" s="429"/>
      <c r="J17" s="394"/>
      <c r="L17" s="419" t="s">
        <v>286</v>
      </c>
      <c r="M17" s="397"/>
      <c r="N17" s="398"/>
      <c r="O17" s="399"/>
    </row>
    <row r="18" spans="1:15" ht="52.15" customHeight="1" x14ac:dyDescent="0.25">
      <c r="A18" s="389">
        <v>12</v>
      </c>
      <c r="B18" s="400" t="s">
        <v>250</v>
      </c>
      <c r="C18" s="411"/>
      <c r="D18" s="431"/>
      <c r="E18" s="416"/>
      <c r="F18" s="392">
        <v>32</v>
      </c>
      <c r="G18" s="393" t="s">
        <v>265</v>
      </c>
      <c r="H18" s="403"/>
      <c r="I18" s="429"/>
      <c r="J18" s="394"/>
      <c r="K18" s="392">
        <v>52</v>
      </c>
      <c r="L18" s="424" t="s">
        <v>289</v>
      </c>
      <c r="M18" s="432"/>
      <c r="N18" s="433"/>
      <c r="O18" s="395"/>
    </row>
    <row r="19" spans="1:15" ht="52.15" customHeight="1" x14ac:dyDescent="0.25">
      <c r="A19" s="389">
        <v>13</v>
      </c>
      <c r="B19" s="400" t="s">
        <v>253</v>
      </c>
      <c r="C19" s="411"/>
      <c r="D19" s="431"/>
      <c r="E19" s="416"/>
      <c r="F19" s="392">
        <v>33</v>
      </c>
      <c r="G19" s="393" t="s">
        <v>268</v>
      </c>
      <c r="H19" s="403"/>
      <c r="I19" s="429"/>
      <c r="J19" s="394"/>
      <c r="K19" s="392">
        <v>53</v>
      </c>
      <c r="L19" s="393" t="s">
        <v>525</v>
      </c>
      <c r="M19" s="432"/>
      <c r="N19" s="433"/>
      <c r="O19" s="395"/>
    </row>
    <row r="20" spans="1:15" ht="52.15" customHeight="1" x14ac:dyDescent="0.25">
      <c r="A20" s="389">
        <v>14</v>
      </c>
      <c r="B20" s="417" t="s">
        <v>256</v>
      </c>
      <c r="C20" s="411"/>
      <c r="D20" s="431"/>
      <c r="E20" s="416"/>
      <c r="F20" s="392">
        <v>34</v>
      </c>
      <c r="G20" s="396" t="s">
        <v>270</v>
      </c>
      <c r="H20" s="409"/>
      <c r="I20" s="430"/>
      <c r="J20" s="402"/>
      <c r="K20" s="392">
        <v>54</v>
      </c>
      <c r="L20" s="393" t="s">
        <v>292</v>
      </c>
      <c r="M20" s="432"/>
      <c r="N20" s="433"/>
      <c r="O20" s="395"/>
    </row>
    <row r="21" spans="1:15" ht="52.15" customHeight="1" thickBot="1" x14ac:dyDescent="0.3">
      <c r="A21" s="389">
        <v>15</v>
      </c>
      <c r="B21" s="400" t="s">
        <v>524</v>
      </c>
      <c r="C21" s="411"/>
      <c r="D21" s="431"/>
      <c r="E21" s="416"/>
      <c r="F21" s="392">
        <v>35</v>
      </c>
      <c r="G21" s="422" t="s">
        <v>273</v>
      </c>
      <c r="H21" s="411"/>
      <c r="I21" s="431"/>
      <c r="J21" s="408"/>
      <c r="K21" s="392">
        <v>55</v>
      </c>
      <c r="L21" s="477" t="s">
        <v>293</v>
      </c>
      <c r="M21" s="432"/>
      <c r="N21" s="433"/>
      <c r="O21" s="395"/>
    </row>
    <row r="22" spans="1:15" ht="52.15" customHeight="1" thickBot="1" x14ac:dyDescent="0.3">
      <c r="A22" s="389">
        <v>16</v>
      </c>
      <c r="B22" s="400" t="s">
        <v>261</v>
      </c>
      <c r="C22" s="411"/>
      <c r="D22" s="431"/>
      <c r="E22" s="416"/>
      <c r="F22" s="389"/>
      <c r="G22" s="421" t="s">
        <v>276</v>
      </c>
      <c r="H22" s="405"/>
      <c r="I22" s="406"/>
      <c r="J22" s="407"/>
      <c r="K22" s="392">
        <v>56</v>
      </c>
      <c r="L22" s="477" t="s">
        <v>294</v>
      </c>
      <c r="M22" s="432"/>
      <c r="N22" s="433"/>
      <c r="O22" s="395"/>
    </row>
    <row r="23" spans="1:15" ht="52.15" customHeight="1" x14ac:dyDescent="0.25">
      <c r="A23" s="389">
        <v>17</v>
      </c>
      <c r="B23" s="400" t="s">
        <v>264</v>
      </c>
      <c r="C23" s="411"/>
      <c r="D23" s="431"/>
      <c r="E23" s="416"/>
      <c r="F23" s="389">
        <v>36</v>
      </c>
      <c r="G23" s="418" t="s">
        <v>279</v>
      </c>
      <c r="H23" s="411"/>
      <c r="I23" s="431"/>
      <c r="J23" s="408"/>
      <c r="K23" s="392">
        <v>57</v>
      </c>
      <c r="L23" s="393" t="s">
        <v>295</v>
      </c>
      <c r="M23" s="432"/>
      <c r="N23" s="433"/>
      <c r="O23" s="395"/>
    </row>
    <row r="24" spans="1:15" ht="52.15" customHeight="1" x14ac:dyDescent="0.25">
      <c r="A24" s="389">
        <v>18</v>
      </c>
      <c r="B24" s="400" t="s">
        <v>267</v>
      </c>
      <c r="C24" s="411"/>
      <c r="D24" s="431"/>
      <c r="E24" s="416"/>
      <c r="F24" s="389">
        <v>37</v>
      </c>
      <c r="G24" s="400" t="s">
        <v>282</v>
      </c>
      <c r="H24" s="411"/>
      <c r="I24" s="431"/>
      <c r="J24" s="408"/>
      <c r="K24" s="392">
        <v>58</v>
      </c>
      <c r="L24" s="393" t="s">
        <v>296</v>
      </c>
      <c r="M24" s="432"/>
      <c r="N24" s="433"/>
      <c r="O24" s="395"/>
    </row>
    <row r="25" spans="1:15" ht="52.15" customHeight="1" thickBot="1" x14ac:dyDescent="0.3">
      <c r="F25" s="389">
        <v>38</v>
      </c>
      <c r="G25" s="422" t="s">
        <v>285</v>
      </c>
      <c r="H25" s="411"/>
      <c r="I25" s="431"/>
      <c r="J25" s="408"/>
      <c r="K25" s="392">
        <v>59</v>
      </c>
      <c r="L25" s="393" t="s">
        <v>297</v>
      </c>
      <c r="M25" s="432"/>
      <c r="N25" s="433"/>
      <c r="O25" s="395"/>
    </row>
    <row r="26" spans="1:15" ht="52.15" customHeight="1" thickBot="1" x14ac:dyDescent="0.3">
      <c r="F26" s="389"/>
      <c r="G26" s="419" t="s">
        <v>288</v>
      </c>
      <c r="H26" s="405"/>
      <c r="I26" s="406"/>
      <c r="J26" s="407"/>
      <c r="M26" s="397"/>
      <c r="N26" s="398"/>
      <c r="O26" s="399"/>
    </row>
    <row r="27" spans="1:15" ht="52.15" customHeight="1" x14ac:dyDescent="0.25">
      <c r="F27" s="389">
        <v>39</v>
      </c>
      <c r="G27" s="418" t="s">
        <v>291</v>
      </c>
      <c r="H27" s="411"/>
      <c r="I27" s="431"/>
      <c r="J27" s="408"/>
      <c r="N27" s="398"/>
      <c r="O27" s="399"/>
    </row>
    <row r="28" spans="1:15" ht="52.15" customHeight="1" x14ac:dyDescent="0.25">
      <c r="F28" s="389"/>
      <c r="G28" s="413"/>
      <c r="H28" s="405"/>
      <c r="I28" s="406"/>
      <c r="J28" s="407"/>
      <c r="N28" s="398"/>
      <c r="O28" s="399"/>
    </row>
    <row r="29" spans="1:15" ht="52.15" customHeight="1" x14ac:dyDescent="0.25">
      <c r="G29" s="404"/>
      <c r="H29" s="405"/>
      <c r="I29" s="406"/>
      <c r="J29" s="407"/>
      <c r="N29" s="398"/>
    </row>
    <row r="30" spans="1:15" ht="52.15" customHeight="1" x14ac:dyDescent="0.25">
      <c r="F30" s="389"/>
      <c r="G30" s="413"/>
      <c r="H30" s="405"/>
      <c r="I30" s="406"/>
      <c r="J30" s="407"/>
      <c r="N30" s="398"/>
    </row>
    <row r="31" spans="1:15" ht="52.15" customHeight="1" x14ac:dyDescent="0.25">
      <c r="F31" s="389"/>
      <c r="G31" s="413"/>
      <c r="H31" s="405"/>
      <c r="I31" s="406"/>
      <c r="J31" s="407"/>
    </row>
    <row r="32" spans="1:15" ht="52.15" customHeight="1" x14ac:dyDescent="0.25">
      <c r="I32" s="406"/>
      <c r="J32" s="407"/>
    </row>
    <row r="33" spans="2:10" ht="52.15" customHeight="1" x14ac:dyDescent="0.25">
      <c r="B33" s="234"/>
      <c r="C33" s="405"/>
      <c r="D33" s="405"/>
      <c r="E33" s="414"/>
      <c r="J33" s="407"/>
    </row>
  </sheetData>
  <mergeCells count="8">
    <mergeCell ref="B1:C1"/>
    <mergeCell ref="D1:F1"/>
    <mergeCell ref="C9:C10"/>
    <mergeCell ref="D9:D10"/>
    <mergeCell ref="E9:E10"/>
    <mergeCell ref="C4:C5"/>
    <mergeCell ref="D4:D5"/>
    <mergeCell ref="E4:E5"/>
  </mergeCells>
  <conditionalFormatting sqref="B5">
    <cfRule type="containsText" dxfId="299" priority="6" operator="containsText" text="Not relevant (What are the reasons for this?)">
      <formula>NOT(ISERROR(SEARCH("Not relevant (What are the reasons for this?)",B5)))</formula>
    </cfRule>
    <cfRule type="containsText" dxfId="298" priority="7" operator="containsText" text="Will not be implemented (What are the reasons for this, how will the risks be managed?)">
      <formula>NOT(ISERROR(SEARCH("Will not be implemented (What are the reasons for this, how will the risks be managed?)",B5)))</formula>
    </cfRule>
    <cfRule type="containsText" dxfId="297" priority="8" operator="containsText" text="Planned implementation  (What are the actions, timeframe, risks?)">
      <formula>NOT(ISERROR(SEARCH("Planned implementation  (What are the actions, timeframe, risks?)",B5)))</formula>
    </cfRule>
    <cfRule type="containsText" dxfId="296" priority="9" operator="containsText" text="Partially implemented (What is the status, actions, timeframe, risks?)">
      <formula>NOT(ISERROR(SEARCH("Partially implemented (What is the status, actions, timeframe, risks?)",B5)))</formula>
    </cfRule>
    <cfRule type="containsText" dxfId="295" priority="10" operator="containsText" text="Fully implemented (What evidence supports this?)">
      <formula>NOT(ISERROR(SEARCH("Fully implemented (What evidence supports this?)",B5)))</formula>
    </cfRule>
  </conditionalFormatting>
  <conditionalFormatting sqref="B10">
    <cfRule type="containsText" dxfId="294" priority="1" operator="containsText" text="Not relevant (What are the reasons for this?)">
      <formula>NOT(ISERROR(SEARCH("Not relevant (What are the reasons for this?)",B10)))</formula>
    </cfRule>
    <cfRule type="containsText" dxfId="293" priority="2" operator="containsText" text="Will not be implemented (What are the reasons for this, how will the risks be managed?)">
      <formula>NOT(ISERROR(SEARCH("Will not be implemented (What are the reasons for this, how will the risks be managed?)",B10)))</formula>
    </cfRule>
    <cfRule type="containsText" dxfId="292" priority="3" operator="containsText" text="Planned implementation  (What are the actions, timeframe, risks?)">
      <formula>NOT(ISERROR(SEARCH("Planned implementation  (What are the actions, timeframe, risks?)",B10)))</formula>
    </cfRule>
    <cfRule type="containsText" dxfId="291" priority="4" operator="containsText" text="Partially implemented (What is the status, actions, timeframe, risks?)">
      <formula>NOT(ISERROR(SEARCH("Partially implemented (What is the status, actions, timeframe, risks?)",B10)))</formula>
    </cfRule>
    <cfRule type="containsText" dxfId="290" priority="5" operator="containsText" text="Fully implemented (What evidence supports this?)">
      <formula>NOT(ISERROR(SEARCH("Fully implemented (What evidence supports this?)",B10)))</formula>
    </cfRule>
  </conditionalFormatting>
  <hyperlinks>
    <hyperlink ref="B10" r:id="rId1" xr:uid="{E49185C6-1AF1-4881-BEE9-40C8CEDDDD5F}"/>
  </hyperlinks>
  <pageMargins left="0.25" right="0.25" top="0.75" bottom="0.75" header="0.3" footer="0.3"/>
  <pageSetup paperSize="8" scale="68" fitToHeight="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4C7E-C72A-42F1-8E8C-7BFCAD437188}">
  <sheetPr>
    <tabColor theme="9" tint="-0.249977111117893"/>
  </sheetPr>
  <dimension ref="A1:E14"/>
  <sheetViews>
    <sheetView view="pageBreakPreview" zoomScale="70" zoomScaleNormal="50" zoomScaleSheetLayoutView="70" workbookViewId="0">
      <selection activeCell="G3" sqref="G3"/>
    </sheetView>
  </sheetViews>
  <sheetFormatPr defaultRowHeight="15" x14ac:dyDescent="0.25"/>
  <cols>
    <col min="1" max="1" width="79.28515625" customWidth="1"/>
    <col min="2" max="2" width="44.140625" customWidth="1"/>
    <col min="3" max="3" width="54.42578125" customWidth="1"/>
    <col min="4" max="4" width="51.42578125" customWidth="1"/>
    <col min="5" max="5" width="23.85546875" customWidth="1"/>
    <col min="6" max="6" width="37.28515625" customWidth="1"/>
  </cols>
  <sheetData>
    <row r="1" spans="1:5" ht="33.75" x14ac:dyDescent="0.25">
      <c r="A1" s="694" t="s">
        <v>298</v>
      </c>
      <c r="B1" s="695"/>
      <c r="C1" s="695"/>
      <c r="D1" s="695"/>
      <c r="E1" s="470" t="s">
        <v>299</v>
      </c>
    </row>
    <row r="2" spans="1:5" s="468" customFormat="1" ht="76.5" customHeight="1" x14ac:dyDescent="0.25">
      <c r="A2" s="689" t="s">
        <v>574</v>
      </c>
      <c r="B2" s="690"/>
      <c r="C2" s="690"/>
      <c r="D2" s="691"/>
      <c r="E2" s="469" t="s">
        <v>300</v>
      </c>
    </row>
    <row r="3" spans="1:5" s="468" customFormat="1" ht="76.5" customHeight="1" x14ac:dyDescent="0.25">
      <c r="A3" s="689" t="s">
        <v>301</v>
      </c>
      <c r="B3" s="690"/>
      <c r="C3" s="690"/>
      <c r="D3" s="691"/>
      <c r="E3" s="469" t="s">
        <v>302</v>
      </c>
    </row>
    <row r="4" spans="1:5" s="468" customFormat="1" ht="76.5" customHeight="1" x14ac:dyDescent="0.25">
      <c r="A4" s="689" t="s">
        <v>575</v>
      </c>
      <c r="B4" s="690"/>
      <c r="C4" s="690"/>
      <c r="D4" s="691"/>
      <c r="E4" s="469" t="s">
        <v>303</v>
      </c>
    </row>
    <row r="5" spans="1:5" s="468" customFormat="1" ht="76.5" customHeight="1" x14ac:dyDescent="0.25">
      <c r="A5" s="689" t="s">
        <v>576</v>
      </c>
      <c r="B5" s="687"/>
      <c r="C5" s="687"/>
      <c r="D5" s="688"/>
      <c r="E5" s="469" t="s">
        <v>304</v>
      </c>
    </row>
    <row r="6" spans="1:5" s="468" customFormat="1" ht="76.5" customHeight="1" x14ac:dyDescent="0.25">
      <c r="A6" s="689" t="s">
        <v>305</v>
      </c>
      <c r="B6" s="687"/>
      <c r="C6" s="687"/>
      <c r="D6" s="688"/>
      <c r="E6" s="469" t="s">
        <v>306</v>
      </c>
    </row>
    <row r="7" spans="1:5" s="468" customFormat="1" ht="76.5" customHeight="1" x14ac:dyDescent="0.25">
      <c r="A7" s="689" t="s">
        <v>307</v>
      </c>
      <c r="B7" s="690"/>
      <c r="C7" s="690"/>
      <c r="D7" s="691"/>
      <c r="E7" s="469" t="s">
        <v>308</v>
      </c>
    </row>
    <row r="8" spans="1:5" s="468" customFormat="1" ht="76.5" customHeight="1" x14ac:dyDescent="0.25">
      <c r="A8" s="686" t="s">
        <v>309</v>
      </c>
      <c r="B8" s="687"/>
      <c r="C8" s="687"/>
      <c r="D8" s="688"/>
      <c r="E8" s="469" t="s">
        <v>310</v>
      </c>
    </row>
    <row r="9" spans="1:5" s="468" customFormat="1" ht="76.5" customHeight="1" x14ac:dyDescent="0.25">
      <c r="A9" s="689" t="s">
        <v>577</v>
      </c>
      <c r="B9" s="690"/>
      <c r="C9" s="690"/>
      <c r="D9" s="691"/>
      <c r="E9" s="469" t="s">
        <v>311</v>
      </c>
    </row>
    <row r="10" spans="1:5" s="468" customFormat="1" ht="76.5" customHeight="1" x14ac:dyDescent="0.25">
      <c r="A10" s="689" t="s">
        <v>312</v>
      </c>
      <c r="B10" s="687"/>
      <c r="C10" s="687"/>
      <c r="D10" s="688"/>
      <c r="E10" s="469" t="s">
        <v>313</v>
      </c>
    </row>
    <row r="11" spans="1:5" s="468" customFormat="1" ht="76.5" customHeight="1" x14ac:dyDescent="0.25">
      <c r="A11" s="702" t="s">
        <v>426</v>
      </c>
      <c r="B11" s="726"/>
      <c r="C11" s="726"/>
      <c r="D11" s="727"/>
      <c r="E11" s="469" t="s">
        <v>572</v>
      </c>
    </row>
    <row r="12" spans="1:5" s="468" customFormat="1" ht="76.5" customHeight="1" x14ac:dyDescent="0.25">
      <c r="A12" s="689" t="s">
        <v>314</v>
      </c>
      <c r="B12" s="687"/>
      <c r="C12" s="687"/>
      <c r="D12" s="688"/>
      <c r="E12" s="469" t="s">
        <v>315</v>
      </c>
    </row>
    <row r="13" spans="1:5" s="468" customFormat="1" ht="76.5" customHeight="1" x14ac:dyDescent="0.25">
      <c r="A13" s="689" t="s">
        <v>573</v>
      </c>
      <c r="B13" s="687"/>
      <c r="C13" s="687"/>
      <c r="D13" s="688"/>
      <c r="E13" s="469" t="s">
        <v>38</v>
      </c>
    </row>
    <row r="14" spans="1:5" ht="20.25" x14ac:dyDescent="0.3">
      <c r="A14" s="692"/>
      <c r="B14" s="693"/>
      <c r="C14" s="693"/>
      <c r="D14" s="324"/>
    </row>
  </sheetData>
  <mergeCells count="14">
    <mergeCell ref="A1:D1"/>
    <mergeCell ref="A2:D2"/>
    <mergeCell ref="A3:D3"/>
    <mergeCell ref="A5:D5"/>
    <mergeCell ref="A4:D4"/>
    <mergeCell ref="A8:D8"/>
    <mergeCell ref="A7:D7"/>
    <mergeCell ref="A6:D6"/>
    <mergeCell ref="A14:C14"/>
    <mergeCell ref="A9:D9"/>
    <mergeCell ref="A13:D13"/>
    <mergeCell ref="A12:D12"/>
    <mergeCell ref="A10:D10"/>
    <mergeCell ref="A11:D11"/>
  </mergeCells>
  <conditionalFormatting sqref="B1">
    <cfRule type="containsText" dxfId="289" priority="146" operator="containsText" text="Not relevant (What are the reasons for this?)">
      <formula>NOT(ISERROR(SEARCH("Not relevant (What are the reasons for this?)",B1)))</formula>
    </cfRule>
    <cfRule type="containsText" dxfId="288" priority="147" operator="containsText" text="Will not be implemented (What are the reasons for this, how will the risks be managed?)">
      <formula>NOT(ISERROR(SEARCH("Will not be implemented (What are the reasons for this, how will the risks be managed?)",B1)))</formula>
    </cfRule>
    <cfRule type="containsText" dxfId="287" priority="148" operator="containsText" text="Planned implementation  (What are the actions, timeframe, risks?)">
      <formula>NOT(ISERROR(SEARCH("Planned implementation  (What are the actions, timeframe, risks?)",B1)))</formula>
    </cfRule>
    <cfRule type="containsText" dxfId="286" priority="149" operator="containsText" text="Partially implemented (What is the status, actions, timeframe, risks?)">
      <formula>NOT(ISERROR(SEARCH("Partially implemented (What is the status, actions, timeframe, risks?)",B1)))</formula>
    </cfRule>
    <cfRule type="containsText" dxfId="285" priority="150" operator="containsText" text="Fully implemented (What evidence supports this?)">
      <formula>NOT(ISERROR(SEARCH("Fully implemented (What evidence supports this?)",B1)))</formula>
    </cfRule>
  </conditionalFormatting>
  <hyperlinks>
    <hyperlink ref="E2" location="IUC!A1" display="IUC " xr:uid="{1860FA73-4153-4061-8A0C-0B0ED2DE5629}"/>
    <hyperlink ref="E3" location="AMB!A1" display="AMB" xr:uid="{90EAA27B-4BCB-49A9-AFA4-4C7C98CB562F}"/>
    <hyperlink ref="E4" location="HIU!A1" display="HIU" xr:uid="{499F83DE-80ED-4131-8C89-CE832FFA6AFC}"/>
    <hyperlink ref="E5" location="AAP!A1" display="AAP" xr:uid="{8C81B2C6-DAB0-44E3-B471-4A7BA8F2E01E}"/>
    <hyperlink ref="E6" location="ED!A1" display="ED" xr:uid="{5364EC04-9C62-4A23-A828-C4395BAF52C4}"/>
    <hyperlink ref="E7" location="TiED!A1" display="TiED" xr:uid="{C2B4BD94-F2B2-4DD4-95A3-05721C3F1B03}"/>
    <hyperlink ref="E8" location="STF!A1" display="STF" xr:uid="{1D989C56-7C12-4890-B17C-504614E2F483}"/>
    <hyperlink ref="E9" location="UTC!A1" display="UTC" xr:uid="{501C7A67-B038-4137-8529-28267F902BED}"/>
    <hyperlink ref="E10" location="FLOW!A1" display="FLOW" xr:uid="{B77300F8-6B1C-4CF7-AE43-78FEFA7F2BA3}"/>
    <hyperlink ref="E12" location="OME!A1" display="OME" xr:uid="{9B0014F3-705A-4FC4-9068-EBD54713496E}"/>
    <hyperlink ref="E13" location="ICB!A1" display="ICB" xr:uid="{F4F39EC8-CAAB-4551-83EB-639E0E4FC35C}"/>
    <hyperlink ref="E11" location="MH!A1" display="MH" xr:uid="{B951CFFB-9570-4237-BA5C-FA968C461D65}"/>
  </hyperlinks>
  <pageMargins left="0.7" right="0.7" top="0.75" bottom="0.75" header="0.3" footer="0.3"/>
  <pageSetup scale="3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view_x0020_Date xmlns="6a896124-1c04-4cba-8ac1-2ad3052c2a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F1700B9AF14E4B9ADCF2D5805C26EF" ma:contentTypeVersion="5" ma:contentTypeDescription="Create a new document." ma:contentTypeScope="" ma:versionID="cecccd03fa97ec461f0408714dc2698f">
  <xsd:schema xmlns:xsd="http://www.w3.org/2001/XMLSchema" xmlns:xs="http://www.w3.org/2001/XMLSchema" xmlns:p="http://schemas.microsoft.com/office/2006/metadata/properties" xmlns:ns2="6a896124-1c04-4cba-8ac1-2ad3052c2a90" xmlns:ns3="db329989-f062-4927-a509-0eab3d2cf260" targetNamespace="http://schemas.microsoft.com/office/2006/metadata/properties" ma:root="true" ma:fieldsID="36cca3424ad8db6b40ee4b71e1602870" ns2:_="" ns3:_="">
    <xsd:import namespace="6a896124-1c04-4cba-8ac1-2ad3052c2a90"/>
    <xsd:import namespace="db329989-f062-4927-a509-0eab3d2cf260"/>
    <xsd:element name="properties">
      <xsd:complexType>
        <xsd:sequence>
          <xsd:element name="documentManagement">
            <xsd:complexType>
              <xsd:all>
                <xsd:element ref="ns2:Review_x0020_Date" minOccurs="0"/>
                <xsd:element ref="ns3:SharedWithUsers" minOccurs="0"/>
                <xsd:element ref="ns3:SharedWithDetails"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896124-1c04-4cba-8ac1-2ad3052c2a90" elementFormDefault="qualified">
    <xsd:import namespace="http://schemas.microsoft.com/office/2006/documentManagement/types"/>
    <xsd:import namespace="http://schemas.microsoft.com/office/infopath/2007/PartnerControls"/>
    <xsd:element name="Review_x0020_Date" ma:index="8" nillable="true" ma:displayName="Review date" ma:indexed="true" ma:internalName="Review_x0020_Date">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329989-f062-4927-a509-0eab3d2cf260"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X Y 7 V 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X Y 7 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1 2 O 1 U o i k e 4 D g A A A B E A A A A T A B w A R m 9 y b X V s Y X M v U 2 V j d G l v b j E u b S C i G A A o o B Q A A A A A A A A A A A A A A A A A A A A A A A A A A A A r T k 0 u y c z P U w i G 0 I b W A F B L A Q I t A B Q A A g A I A P 1 2 O 1 W Z D L 6 A p A A A A P U A A A A S A A A A A A A A A A A A A A A A A A A A A A B D b 2 5 m a W c v U G F j a 2 F n Z S 5 4 b W x Q S w E C L Q A U A A I A C A D 9 d j t V D 8 r p q 6 Q A A A D p A A A A E w A A A A A A A A A A A A A A A A D w A A A A W 0 N v b n R l b n R f V H l w Z X N d L n h t b F B L A Q I t A B Q A A g A I A P 1 2 O 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i + D o 6 N t 5 8 Q 5 o A 3 D p o 6 6 R W A A A A A A I A A A A A A A N m A A D A A A A A E A A A A N l t w q d w a B q B B X u Q e 5 5 w O d A A A A A A B I A A A K A A A A A Q A A A A 2 F 8 w l t o V T w y T u 1 K 0 D z A L U F A A A A D Y 6 U h Q B V Q 7 2 d d p e h H 6 L f 3 m a G P i M d 1 V A M x i 6 x V 1 Z 5 o F J j 5 e J x g f v j 7 h Z 9 1 G V N k B p X C x 0 h a q 3 X 8 / e Z y U 0 / b K q + x a b x Z l m Z K 2 V 0 K R U b G o / w 7 L W R Q A A A B Z 0 z e 4 o B e J H J j M N F v 1 2 b 2 P 5 D T A 5 A = = < / D a t a M a s h u p > 
</file>

<file path=customXml/itemProps1.xml><?xml version="1.0" encoding="utf-8"?>
<ds:datastoreItem xmlns:ds="http://schemas.openxmlformats.org/officeDocument/2006/customXml" ds:itemID="{40979DDE-C9C9-4A3F-953C-10A2D37CDAA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a896124-1c04-4cba-8ac1-2ad3052c2a90"/>
    <ds:schemaRef ds:uri="http://purl.org/dc/elements/1.1/"/>
    <ds:schemaRef ds:uri="http://schemas.microsoft.com/office/2006/metadata/properties"/>
    <ds:schemaRef ds:uri="db329989-f062-4927-a509-0eab3d2cf260"/>
    <ds:schemaRef ds:uri="http://www.w3.org/XML/1998/namespace"/>
    <ds:schemaRef ds:uri="http://purl.org/dc/dcmitype/"/>
  </ds:schemaRefs>
</ds:datastoreItem>
</file>

<file path=customXml/itemProps2.xml><?xml version="1.0" encoding="utf-8"?>
<ds:datastoreItem xmlns:ds="http://schemas.openxmlformats.org/officeDocument/2006/customXml" ds:itemID="{321164F5-8FEA-4AF0-A8E6-1888B3BBB8C5}">
  <ds:schemaRefs>
    <ds:schemaRef ds:uri="http://schemas.microsoft.com/sharepoint/v3/contenttype/forms"/>
  </ds:schemaRefs>
</ds:datastoreItem>
</file>

<file path=customXml/itemProps3.xml><?xml version="1.0" encoding="utf-8"?>
<ds:datastoreItem xmlns:ds="http://schemas.openxmlformats.org/officeDocument/2006/customXml" ds:itemID="{C6DB5B59-ED80-49DA-96D9-2376305A3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896124-1c04-4cba-8ac1-2ad3052c2a90"/>
    <ds:schemaRef ds:uri="db329989-f062-4927-a509-0eab3d2cf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9E598C3-6795-4C50-87C0-A854C4994F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7</vt:i4>
      </vt:variant>
    </vt:vector>
  </HeadingPairs>
  <TitlesOfParts>
    <vt:vector size="31" baseType="lpstr">
      <vt:lpstr>Workings</vt:lpstr>
      <vt:lpstr>Introduction and Timescales</vt:lpstr>
      <vt:lpstr>Dashboard</vt:lpstr>
      <vt:lpstr>1. D&amp;C Plan</vt:lpstr>
      <vt:lpstr>1. workings D&amp;C</vt:lpstr>
      <vt:lpstr>2. Actions</vt:lpstr>
      <vt:lpstr>3a. Self-A Gaps Action Plan</vt:lpstr>
      <vt:lpstr>3. Self Assessment Checklist</vt:lpstr>
      <vt:lpstr>4. Improvement Framework</vt:lpstr>
      <vt:lpstr>IUC</vt:lpstr>
      <vt:lpstr>AMB</vt:lpstr>
      <vt:lpstr>HIU</vt:lpstr>
      <vt:lpstr>AAP</vt:lpstr>
      <vt:lpstr>ED</vt:lpstr>
      <vt:lpstr>TiED</vt:lpstr>
      <vt:lpstr>STF</vt:lpstr>
      <vt:lpstr>UTC</vt:lpstr>
      <vt:lpstr>FLOW</vt:lpstr>
      <vt:lpstr>MH</vt:lpstr>
      <vt:lpstr>OME</vt:lpstr>
      <vt:lpstr>ICB</vt:lpstr>
      <vt:lpstr>Primary Care ICS Framework</vt:lpstr>
      <vt:lpstr>Do Not Use</vt:lpstr>
      <vt:lpstr>Do Not Edit</vt:lpstr>
      <vt:lpstr>'2. Actions'!Print_Area</vt:lpstr>
      <vt:lpstr>'3. Self Assessment Checklist'!Print_Area</vt:lpstr>
      <vt:lpstr>'3a. Self-A Gaps Action Plan'!Print_Area</vt:lpstr>
      <vt:lpstr>'4. Improvement Framework'!Print_Area</vt:lpstr>
      <vt:lpstr>Dashboard!Print_Area</vt:lpstr>
      <vt:lpstr>'Primary Care ICS Framework'!Print_Area</vt:lpstr>
      <vt:lpstr>Dashboard!Print_Titles</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OYEOLA, Sarah (NHS ENGLAND &amp; NHS IMPROVEMENT - X24)</dc:creator>
  <cp:keywords/>
  <dc:description/>
  <cp:lastModifiedBy>Verity Webber</cp:lastModifiedBy>
  <cp:revision/>
  <cp:lastPrinted>2022-09-30T06:22:16Z</cp:lastPrinted>
  <dcterms:created xsi:type="dcterms:W3CDTF">2017-12-20T10:11:13Z</dcterms:created>
  <dcterms:modified xsi:type="dcterms:W3CDTF">2022-10-04T14:54:51Z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0x0101006BF1700B9AF14E4B9ADCF2D5805C26EF</vt:lpwstr>
  </property>
  <property fmtid="{D5CDD505-2E9C-101B-9397-08002B2CF9AE}" pid="3" name="_dlc_DocIdItemGuid">
    <vt:lpwstr>bda54b8f-30a9-49d4-8a88-695f48055cf5</vt:lpwstr>
  </property>
</Properties>
</file>