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showInkAnnotation="0" defaultThemeVersion="124226"/>
  <mc:AlternateContent xmlns:mc="http://schemas.openxmlformats.org/markup-compatibility/2006">
    <mc:Choice Requires="x15">
      <x15ac:absPath xmlns:x15ac="http://schemas.microsoft.com/office/spreadsheetml/2010/11/ac" url="https://nhsengland-my.sharepoint.com/personal/zoe_nelson8_england_nhs_uk/Documents/Documents/Core Competency Framework/Publication/Final versions for publication/Published/"/>
    </mc:Choice>
  </mc:AlternateContent>
  <xr:revisionPtr revIDLastSave="0" documentId="8_{A0BADEC8-8C7E-437C-90C7-D77D5907C3FB}" xr6:coauthVersionLast="47" xr6:coauthVersionMax="47" xr10:uidLastSave="{00000000-0000-0000-0000-000000000000}"/>
  <bookViews>
    <workbookView xWindow="-110" yWindow="-110" windowWidth="22780" windowHeight="14660" tabRatio="896" firstSheet="2" activeTab="4" xr2:uid="{00000000-000D-0000-FFFF-FFFF00000000}"/>
  </bookViews>
  <sheets>
    <sheet name="TNA 2022" sheetId="1" state="hidden" r:id="rId1"/>
    <sheet name="TNA Compliance" sheetId="14" state="hidden" r:id="rId2"/>
    <sheet name="Sheet1" sheetId="19" r:id="rId3"/>
    <sheet name="Core Competency 3 Year Plan" sheetId="12" r:id="rId4"/>
    <sheet name="Expenditure Input Data" sheetId="17" r:id="rId5"/>
    <sheet name="Neonatal Input Data" sheetId="18" r:id="rId6"/>
  </sheets>
  <definedNames>
    <definedName name="_xlnm.Print_Area" localSheetId="0">'TNA 2022'!$A$1:$N$66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 i="17" l="1"/>
  <c r="J8" i="17"/>
  <c r="J7" i="17"/>
  <c r="J6" i="17"/>
  <c r="J5" i="17"/>
  <c r="E46" i="17"/>
  <c r="S20" i="12" s="1"/>
  <c r="E45" i="17"/>
  <c r="D45" i="17" s="1"/>
  <c r="Q19" i="12" s="1"/>
  <c r="E44" i="17"/>
  <c r="O20" i="12" s="1"/>
  <c r="E43" i="17"/>
  <c r="M20" i="12" s="1"/>
  <c r="E42" i="17"/>
  <c r="K20" i="12" s="1"/>
  <c r="E12" i="18"/>
  <c r="D12" i="18" s="1"/>
  <c r="E11" i="18"/>
  <c r="D11" i="18" s="1"/>
  <c r="E10" i="18"/>
  <c r="D10" i="18" s="1"/>
  <c r="E9" i="18"/>
  <c r="D9" i="18" s="1"/>
  <c r="E71" i="17"/>
  <c r="E70" i="17"/>
  <c r="E69" i="17"/>
  <c r="E68" i="17"/>
  <c r="E67" i="17"/>
  <c r="E66" i="17"/>
  <c r="E65" i="17"/>
  <c r="E64" i="17"/>
  <c r="E63" i="17"/>
  <c r="E62" i="17"/>
  <c r="E61" i="17"/>
  <c r="E60" i="17"/>
  <c r="E59" i="17"/>
  <c r="E58" i="17"/>
  <c r="E57" i="17"/>
  <c r="E56" i="17"/>
  <c r="E55" i="17"/>
  <c r="E54" i="17"/>
  <c r="E53" i="17"/>
  <c r="E52" i="17"/>
  <c r="E51" i="17"/>
  <c r="E50" i="17"/>
  <c r="E49" i="17"/>
  <c r="E48" i="17"/>
  <c r="E47" i="17"/>
  <c r="E41" i="17"/>
  <c r="E40" i="17"/>
  <c r="E39" i="17"/>
  <c r="E38" i="17"/>
  <c r="E37" i="17"/>
  <c r="E31" i="17"/>
  <c r="E30" i="17"/>
  <c r="E29" i="17"/>
  <c r="E28" i="17"/>
  <c r="E27" i="17"/>
  <c r="E26" i="17"/>
  <c r="E25" i="17"/>
  <c r="E24" i="17"/>
  <c r="E23" i="17"/>
  <c r="E22" i="17"/>
  <c r="E21" i="17"/>
  <c r="E20" i="17"/>
  <c r="E19" i="17"/>
  <c r="E18" i="17"/>
  <c r="E17" i="17"/>
  <c r="J4" i="18"/>
  <c r="J3" i="18"/>
  <c r="D46" i="17" l="1"/>
  <c r="D44" i="17"/>
  <c r="O19" i="12" s="1"/>
  <c r="Q20" i="12"/>
  <c r="I8" i="17"/>
  <c r="I7" i="17"/>
  <c r="D42" i="17"/>
  <c r="K19" i="12" s="1"/>
  <c r="I6" i="17"/>
  <c r="I9" i="17"/>
  <c r="S19" i="12"/>
  <c r="I5" i="17"/>
  <c r="D43" i="17"/>
  <c r="H4" i="18"/>
  <c r="I4" i="18"/>
  <c r="H3" i="18"/>
  <c r="I3" i="18"/>
  <c r="D71" i="17"/>
  <c r="S29" i="12" s="1"/>
  <c r="D70" i="17"/>
  <c r="Q29" i="12" s="1"/>
  <c r="D69" i="17"/>
  <c r="O29" i="12" s="1"/>
  <c r="D68" i="17"/>
  <c r="M29" i="12" s="1"/>
  <c r="D67" i="17"/>
  <c r="K29" i="12" s="1"/>
  <c r="D66" i="17"/>
  <c r="S27" i="12" s="1"/>
  <c r="D65" i="17"/>
  <c r="Q27" i="12" s="1"/>
  <c r="D64" i="17"/>
  <c r="O27" i="12" s="1"/>
  <c r="D63" i="17"/>
  <c r="M27" i="12" s="1"/>
  <c r="D62" i="17"/>
  <c r="K27" i="12" s="1"/>
  <c r="D61" i="17"/>
  <c r="S25" i="12" s="1"/>
  <c r="D60" i="17"/>
  <c r="Q25" i="12" s="1"/>
  <c r="D59" i="17"/>
  <c r="O25" i="12" s="1"/>
  <c r="D58" i="17"/>
  <c r="M25" i="12" s="1"/>
  <c r="D57" i="17"/>
  <c r="K25" i="12" s="1"/>
  <c r="D56" i="17"/>
  <c r="S23" i="12" s="1"/>
  <c r="D55" i="17"/>
  <c r="Q23" i="12" s="1"/>
  <c r="D54" i="17"/>
  <c r="O23" i="12" s="1"/>
  <c r="D53" i="17"/>
  <c r="M23" i="12" s="1"/>
  <c r="D52" i="17"/>
  <c r="K23" i="12" s="1"/>
  <c r="D51" i="17"/>
  <c r="S21" i="12" s="1"/>
  <c r="Q22" i="12"/>
  <c r="D49" i="17"/>
  <c r="O21" i="12" s="1"/>
  <c r="D48" i="17"/>
  <c r="D47" i="17"/>
  <c r="D41" i="17"/>
  <c r="D40" i="17"/>
  <c r="D39" i="17"/>
  <c r="D38" i="17"/>
  <c r="M17" i="12" s="1"/>
  <c r="D37" i="17"/>
  <c r="K17" i="12" s="1"/>
  <c r="D31" i="17"/>
  <c r="S13" i="12" s="1"/>
  <c r="D30" i="17"/>
  <c r="Q13" i="12" s="1"/>
  <c r="D29" i="17"/>
  <c r="O13" i="12" s="1"/>
  <c r="D28" i="17"/>
  <c r="M13" i="12" s="1"/>
  <c r="D27" i="17"/>
  <c r="K13" i="12" s="1"/>
  <c r="S12" i="12"/>
  <c r="D24" i="17"/>
  <c r="O11" i="12" s="1"/>
  <c r="D23" i="17"/>
  <c r="M11" i="12" s="1"/>
  <c r="D22" i="17"/>
  <c r="K11" i="12" s="1"/>
  <c r="D50" i="17"/>
  <c r="Q21" i="12" s="1"/>
  <c r="H5" i="18" l="1"/>
  <c r="M19" i="12"/>
  <c r="M21" i="12"/>
  <c r="Q17" i="12"/>
  <c r="S17" i="12"/>
  <c r="K21" i="12"/>
  <c r="O17" i="12"/>
  <c r="O30" i="12"/>
  <c r="D17" i="17"/>
  <c r="H5" i="17" s="1"/>
  <c r="D19" i="17"/>
  <c r="H7" i="17" s="1"/>
  <c r="D20" i="17"/>
  <c r="D21" i="17"/>
  <c r="D18" i="17"/>
  <c r="H6" i="17" s="1"/>
  <c r="M10" i="12"/>
  <c r="O26" i="12"/>
  <c r="O28" i="12"/>
  <c r="Q26" i="12"/>
  <c r="Q28" i="12"/>
  <c r="S28" i="12"/>
  <c r="Q30" i="12"/>
  <c r="M22" i="12"/>
  <c r="M24" i="12"/>
  <c r="S26" i="12"/>
  <c r="S30" i="12"/>
  <c r="O22" i="12"/>
  <c r="O24" i="12"/>
  <c r="K30" i="12"/>
  <c r="S24" i="12"/>
  <c r="M28" i="12"/>
  <c r="Q24" i="12"/>
  <c r="S22" i="12"/>
  <c r="M26" i="12"/>
  <c r="M30" i="12"/>
  <c r="K26" i="12"/>
  <c r="K22" i="12"/>
  <c r="K28" i="12"/>
  <c r="K24" i="12"/>
  <c r="M18" i="12"/>
  <c r="Q18" i="12"/>
  <c r="S18" i="12"/>
  <c r="K18" i="12"/>
  <c r="O18" i="12"/>
  <c r="Q14" i="12"/>
  <c r="O14" i="12"/>
  <c r="M14" i="12"/>
  <c r="K14" i="12"/>
  <c r="S14" i="12"/>
  <c r="M12" i="12"/>
  <c r="K12" i="12"/>
  <c r="Q12" i="12"/>
  <c r="Q10" i="12"/>
  <c r="S10" i="12"/>
  <c r="O10" i="12"/>
  <c r="O12" i="12"/>
  <c r="K10" i="12"/>
  <c r="D25" i="17"/>
  <c r="Q11" i="12" s="1"/>
  <c r="D26" i="17"/>
  <c r="S11" i="12" s="1"/>
  <c r="P16" i="1"/>
  <c r="P17" i="1"/>
  <c r="P15" i="1"/>
  <c r="P14" i="1"/>
  <c r="P9" i="1"/>
  <c r="P8" i="1"/>
  <c r="H8" i="17" l="1"/>
  <c r="H9" i="17"/>
  <c r="S9" i="12"/>
  <c r="Q9" i="12"/>
  <c r="O9" i="12"/>
  <c r="K9" i="12"/>
  <c r="M9" i="12"/>
  <c r="K18" i="1"/>
  <c r="J18" i="1"/>
  <c r="J29" i="1"/>
  <c r="K37" i="1"/>
  <c r="J37" i="1"/>
  <c r="M55" i="1"/>
  <c r="H55" i="1"/>
  <c r="H10" i="17" l="1"/>
  <c r="K64" i="1"/>
  <c r="J64" i="1"/>
  <c r="K29" i="1"/>
  <c r="K30" i="1" s="1"/>
  <c r="K31" i="1" s="1"/>
  <c r="J30" i="1"/>
  <c r="J31" i="1" s="1"/>
  <c r="K19" i="1"/>
  <c r="J19" i="1"/>
  <c r="J41" i="1" l="1"/>
  <c r="J42" i="1" s="1"/>
  <c r="J20" i="1"/>
  <c r="K20" i="1"/>
  <c r="K41" i="1"/>
  <c r="K42" i="1" s="1"/>
  <c r="K43" i="1" l="1"/>
  <c r="J43" i="1"/>
  <c r="M54" i="1"/>
  <c r="I54" i="1"/>
  <c r="H56" i="1"/>
  <c r="H54" i="1"/>
  <c r="H24" i="1" l="1"/>
  <c r="H26" i="1" s="1"/>
  <c r="K65" i="1" l="1"/>
  <c r="K66" i="1" s="1"/>
  <c r="J65" i="1"/>
  <c r="K57" i="1"/>
  <c r="K58" i="1" s="1"/>
  <c r="J57" i="1"/>
  <c r="J58" i="1" s="1"/>
  <c r="K38" i="1"/>
  <c r="K39" i="1" s="1"/>
  <c r="J38" i="1"/>
  <c r="J39" i="1" l="1"/>
  <c r="J66" i="1"/>
</calcChain>
</file>

<file path=xl/sharedStrings.xml><?xml version="1.0" encoding="utf-8"?>
<sst xmlns="http://schemas.openxmlformats.org/spreadsheetml/2006/main" count="809" uniqueCount="311">
  <si>
    <t>STAFF GROUPS</t>
  </si>
  <si>
    <t>DETAIL OF TRAINING</t>
  </si>
  <si>
    <t>REGISTERED MIDWIVES</t>
  </si>
  <si>
    <t>MIDWIFERY CARE ASSISSTANTS</t>
  </si>
  <si>
    <t>P</t>
  </si>
  <si>
    <t>Latest Government directive on AN and NB screening</t>
  </si>
  <si>
    <t xml:space="preserve">Annual </t>
  </si>
  <si>
    <t>Annual</t>
  </si>
  <si>
    <t>Local trainer</t>
  </si>
  <si>
    <t>NA</t>
  </si>
  <si>
    <t>Annual &amp; ad hoc live drills</t>
  </si>
  <si>
    <t>PROMPT, Skills drills and lectures</t>
  </si>
  <si>
    <t>Local Trainer</t>
  </si>
  <si>
    <t xml:space="preserve">Once on commencement of employment </t>
  </si>
  <si>
    <t>DOT</t>
  </si>
  <si>
    <t>once (within 3 months of commencing the trust</t>
  </si>
  <si>
    <t xml:space="preserve">One off </t>
  </si>
  <si>
    <t xml:space="preserve">Hypertension and labour fundimentals teaching </t>
  </si>
  <si>
    <t xml:space="preserve">Lecture </t>
  </si>
  <si>
    <t xml:space="preserve">Serious incident </t>
  </si>
  <si>
    <t xml:space="preserve">Maternal MH disorders, risk assessment methods and referral routes. </t>
  </si>
  <si>
    <t>Skill Drills (Multidisciplinary and Live Drills)</t>
  </si>
  <si>
    <t>Local Policy</t>
  </si>
  <si>
    <t>Non-Mandatory Training</t>
  </si>
  <si>
    <t xml:space="preserve">Initial performance of perineal repair by junior trainees will be supervised by the Consultant on call or a senior trainee, and competence should be confirmed prior to conducting unsupervised repairs. </t>
  </si>
  <si>
    <t>Induction: self-assessment of competence and/or  check of log book. Discussion with Educational Supervisor.</t>
  </si>
  <si>
    <t>Total in minutes</t>
  </si>
  <si>
    <t>Total in hours</t>
  </si>
  <si>
    <t>No</t>
  </si>
  <si>
    <t>Antepartum And Postpartum Haemorrhage</t>
  </si>
  <si>
    <t>Cord Prolapse</t>
  </si>
  <si>
    <t>Eclampsia</t>
  </si>
  <si>
    <t>Neonatal Resuscitation</t>
  </si>
  <si>
    <t>Shoulder Dystocia</t>
  </si>
  <si>
    <t>Vaginal Breech</t>
  </si>
  <si>
    <t>Adult (Maternal) Resuscitation</t>
  </si>
  <si>
    <t>Perineal Trauma</t>
  </si>
  <si>
    <t>Full Physical Examination Of The Newborn</t>
  </si>
  <si>
    <t>CTG Competency Assessment (K2)</t>
  </si>
  <si>
    <t>Preceptorship Day 1</t>
  </si>
  <si>
    <t>Preceptroship Day 2</t>
  </si>
  <si>
    <t>Preceptroship Day 3</t>
  </si>
  <si>
    <t>Preceptorship Day 4</t>
  </si>
  <si>
    <t>Safeguarding And Mental Health Screening</t>
  </si>
  <si>
    <t>Presentation And Case Scenarios</t>
  </si>
  <si>
    <t>Discussion, Practical Skills, Lectures</t>
  </si>
  <si>
    <t>Scenarios, Assessment Documents</t>
  </si>
  <si>
    <t xml:space="preserve">K2 Package </t>
  </si>
  <si>
    <t>Practical Skills Drill</t>
  </si>
  <si>
    <t>Prsentation, Activities, Discussion</t>
  </si>
  <si>
    <t xml:space="preserve">Presentations, Competencies, </t>
  </si>
  <si>
    <t>Formal Presentation</t>
  </si>
  <si>
    <t xml:space="preserve">Local Trainers </t>
  </si>
  <si>
    <t xml:space="preserve">Main Trust Trainer </t>
  </si>
  <si>
    <t>Main Trust Trainer</t>
  </si>
  <si>
    <t xml:space="preserve">Local Trainier </t>
  </si>
  <si>
    <t xml:space="preserve">Local Trainer </t>
  </si>
  <si>
    <t>Local Database</t>
  </si>
  <si>
    <t>Self-assessment competency sheets</t>
  </si>
  <si>
    <t>Practical skill - under supervision in clinical area</t>
  </si>
  <si>
    <t>Local trainer (neonatal staff, clinical specialists or midwifery tutor)</t>
  </si>
  <si>
    <t>Basic Life Support As Applicable To Role</t>
  </si>
  <si>
    <t>Drill Simulating The Required Response To A Major Haemorrhage</t>
  </si>
  <si>
    <t>Drill Covering Immediate Actions For Suspected Or Actual Cord Prolapse</t>
  </si>
  <si>
    <t>Drill Simulating The Required Response To Eclampsia</t>
  </si>
  <si>
    <t>National NLS Practices Including Local Guidelines</t>
  </si>
  <si>
    <t>Drill Covering Approved Manouvres Using A Training Model</t>
  </si>
  <si>
    <t>Simulation Of A Vaginal Breech Delivery Using The Training Model</t>
  </si>
  <si>
    <t>Simulated Skills Drill - With feedback and learning points</t>
  </si>
  <si>
    <t>Presentation, case review, scenarios</t>
  </si>
  <si>
    <t xml:space="preserve">Supervision in practice until competency is achieved. </t>
  </si>
  <si>
    <t>Cambridge University Hospitals NHS Foundation Trust</t>
  </si>
  <si>
    <t>Antenatal and Newborn Screening</t>
  </si>
  <si>
    <t>Topic</t>
  </si>
  <si>
    <t>Content</t>
  </si>
  <si>
    <t>Format</t>
  </si>
  <si>
    <t>Frequency of trainning</t>
  </si>
  <si>
    <t>How is training delivered</t>
  </si>
  <si>
    <t>How and where attendance at training is     recorded</t>
  </si>
  <si>
    <t>Hours of training one offs (in nminutes)</t>
  </si>
  <si>
    <t>Annual hours of training (in minutes)</t>
  </si>
  <si>
    <t>Local database</t>
  </si>
  <si>
    <t>Adult (Maternal) Resuscitation + MEOWS</t>
  </si>
  <si>
    <t xml:space="preserve">Bereavement </t>
  </si>
  <si>
    <t>Sepsis</t>
  </si>
  <si>
    <t>MAPS</t>
  </si>
  <si>
    <t>local trainer</t>
  </si>
  <si>
    <t xml:space="preserve">one off </t>
  </si>
  <si>
    <t xml:space="preserve">Cemach report. Resucitation council guidelines, Risk meetings </t>
  </si>
  <si>
    <t xml:space="preserve">Assessment </t>
  </si>
  <si>
    <t>Yes</t>
  </si>
  <si>
    <t>Trust Policy, Recucitation council guidelines, CNST</t>
  </si>
  <si>
    <t>Unicef BFI, ATAIN</t>
  </si>
  <si>
    <t xml:space="preserve">Community skills drills </t>
  </si>
  <si>
    <t>Local Policy, CNST, CQC</t>
  </si>
  <si>
    <t>Trust Policy, CNST, CQC</t>
  </si>
  <si>
    <t xml:space="preserve">unwell mother </t>
  </si>
  <si>
    <t xml:space="preserve">MDT obs and neonatal combined drill </t>
  </si>
  <si>
    <t xml:space="preserve">obstetric scenario and neonatal resicitation </t>
  </si>
  <si>
    <t>Health Education England guidance and Department of Health Preceptorship Framework (2010).</t>
  </si>
  <si>
    <t xml:space="preserve">“patient first and always” </t>
  </si>
  <si>
    <t>“improving the patient journey at CUH”</t>
  </si>
  <si>
    <t>“career development at CUH”</t>
  </si>
  <si>
    <t xml:space="preserve">Maternity specific. “delivering safe care” </t>
  </si>
  <si>
    <t>NMC</t>
  </si>
  <si>
    <t>Public Health England , Trust policy, saving babies lives, CNST, Audit, CQC</t>
  </si>
  <si>
    <t xml:space="preserve">Public Health England. </t>
  </si>
  <si>
    <t>Obstetric Emergencies (PROMPT)</t>
  </si>
  <si>
    <t xml:space="preserve">National Bereavement Care Pathway standard: nbcpathway.org.uk. CQC. HTA lincencing standards </t>
  </si>
  <si>
    <t xml:space="preserve">To fulfil one of the actions following an HTA inspection last year, we need to ensure that all staff performing activities that come under the HTA licencing standards have read and understood the following document i.e. All DU staff using PM fridge and caring for women with a pregnancy loss http://merlin/Pages/Results.aspx?k=ALL(mortuary%20transfer)  </t>
  </si>
  <si>
    <t xml:space="preserve">Local trainer + Merlin guideline </t>
  </si>
  <si>
    <t xml:space="preserve">DOT personal declaration form </t>
  </si>
  <si>
    <t>Local data base</t>
  </si>
  <si>
    <t xml:space="preserve">Practice supervisor and Assessor Course </t>
  </si>
  <si>
    <t>YEs</t>
  </si>
  <si>
    <t xml:space="preserve">E-learning and Face to face lectures </t>
  </si>
  <si>
    <t xml:space="preserve">Once </t>
  </si>
  <si>
    <t xml:space="preserve">Covered on Once E learning </t>
  </si>
  <si>
    <t xml:space="preserve">DOT and Trust </t>
  </si>
  <si>
    <t xml:space="preserve">SSSA Practice Assessor training </t>
  </si>
  <si>
    <t xml:space="preserve">SSSA yearly update </t>
  </si>
  <si>
    <t xml:space="preserve">Yes </t>
  </si>
  <si>
    <t xml:space="preserve">E learning and face to face </t>
  </si>
  <si>
    <t>Once</t>
  </si>
  <si>
    <t xml:space="preserve">Local trainer </t>
  </si>
  <si>
    <t xml:space="preserve">NMC code conduct </t>
  </si>
  <si>
    <t xml:space="preserve">Online teaching package </t>
  </si>
  <si>
    <t xml:space="preserve">BFI initial new starter training 2 days </t>
  </si>
  <si>
    <t xml:space="preserve">yes </t>
  </si>
  <si>
    <t xml:space="preserve">Disucssion and presentation </t>
  </si>
  <si>
    <t xml:space="preserve">Power point and discussion scenarios </t>
  </si>
  <si>
    <t xml:space="preserve">Basic life support and deteriorating patient, Inc. MEOWS </t>
  </si>
  <si>
    <t>Local GIC Trainer</t>
  </si>
  <si>
    <t xml:space="preserve">infant feeding </t>
  </si>
  <si>
    <t>Trust policy, saving babies lives, CNST, Ockenden</t>
  </si>
  <si>
    <t xml:space="preserve">fetal monitoring day training </t>
  </si>
  <si>
    <t>Antenatal and Intrapartum CTG interpretation including fetal physiology and human factors</t>
  </si>
  <si>
    <t xml:space="preserve">Presentation, lecture, Online  </t>
  </si>
  <si>
    <t xml:space="preserve">Local Trainers, MDT </t>
  </si>
  <si>
    <t xml:space="preserve">Saving babies lives Element 3+4, Ockenden, </t>
  </si>
  <si>
    <t>Understand how to support, and sign off student midwives</t>
  </si>
  <si>
    <t xml:space="preserve">National NLS practices including local guidelines, included competence of the  life start machine and PANDA resucitaire </t>
  </si>
  <si>
    <t xml:space="preserve">Practical Skills, online lectures </t>
  </si>
  <si>
    <t xml:space="preserve">CNST, Ockenden </t>
  </si>
  <si>
    <t xml:space="preserve">Labour fundimentals and Hypertension Teaching </t>
  </si>
  <si>
    <t xml:space="preserve">Total in days </t>
  </si>
  <si>
    <t xml:space="preserve">Non midwifery mandatory training </t>
  </si>
  <si>
    <t xml:space="preserve">Addenbrookes Rosie specific mandatory training </t>
  </si>
  <si>
    <t xml:space="preserve">Safety and Quality </t>
  </si>
  <si>
    <t>Discussion, scenarios</t>
  </si>
  <si>
    <t xml:space="preserve">Midwifery Mandatory Training: </t>
  </si>
  <si>
    <t xml:space="preserve">Low risk refresher day </t>
  </si>
  <si>
    <t xml:space="preserve">refresher training day to meet the needs of midwives who have expressed worries about moving into CoC and delivering care to low risk women. This includes how to care for women in labour at a home birth and in the birthing unit, inlcuding water births. </t>
  </si>
  <si>
    <t xml:space="preserve">Practical learning, Presentations, group work </t>
  </si>
  <si>
    <t xml:space="preserve">staff expression of interest </t>
  </si>
  <si>
    <t xml:space="preserve">MAPS, personal documentation </t>
  </si>
  <si>
    <t xml:space="preserve"> </t>
  </si>
  <si>
    <t>Section Total</t>
  </si>
  <si>
    <t>Anaesthetists</t>
  </si>
  <si>
    <t xml:space="preserve">Maternity Specific Training Needs Analysis (TNA 2021) </t>
  </si>
  <si>
    <t xml:space="preserve">Agency midwives </t>
  </si>
  <si>
    <t xml:space="preserve">1. Saving babies Lives </t>
  </si>
  <si>
    <t xml:space="preserve">2. Fetal surveillance in labour </t>
  </si>
  <si>
    <t xml:space="preserve">6. Neonatal life support </t>
  </si>
  <si>
    <t>Diabetes</t>
  </si>
  <si>
    <t>Local learning evidence</t>
  </si>
  <si>
    <t>Hep B(MRN 4867565 and MRN 3275048), NBBS (NHS No. • 726 914 4451, • 726 808 9996• 726 694 8029• 726 496 4779• 726 987 9184)</t>
  </si>
  <si>
    <t>IA case; MRN: 4215279/SI: 96753</t>
  </si>
  <si>
    <t>The Maternity Transformation programme and work streams that feed into this. Specific focus on smoking in pregnancy and fetal growth Saving babies lives element 1 adn 2.  Learning from incidents (QSIS, HSIB, and national reports eg Ockenden).</t>
  </si>
  <si>
    <t xml:space="preserve">This session will continue, with an aim to ensure the core competency module 4 is compliant. </t>
  </si>
  <si>
    <t xml:space="preserve">Safety and quality team. Local trainers. </t>
  </si>
  <si>
    <t xml:space="preserve">specialist diabetic team </t>
  </si>
  <si>
    <t xml:space="preserve">core competency framework module 1. saving babies lives element 1 and 2. </t>
  </si>
  <si>
    <t xml:space="preserve">QSIS forms, Local learning need </t>
  </si>
  <si>
    <t>MBRRACE, Core competency framework module 4</t>
  </si>
  <si>
    <t>no</t>
  </si>
  <si>
    <t>5 simulation cases and 7 competencies on K2 marked at 80%</t>
  </si>
  <si>
    <t xml:space="preserve">GDM screening error: MRN 1121064 </t>
  </si>
  <si>
    <t xml:space="preserve">Antenatal care pathways, antenatal care, hypoglycaemia, Care in labour </t>
  </si>
  <si>
    <t xml:space="preserve">Monitoring system </t>
  </si>
  <si>
    <t>Neonatal Resuscitation (NBLS)</t>
  </si>
  <si>
    <t>Neonatal Study Day (NSD)</t>
  </si>
  <si>
    <t>IV administration and drug calculations, Nasogastric Tube insertion and feeding, Blood glucose regulation, Thermoregulation, Jaundice and phototherapy </t>
  </si>
  <si>
    <t xml:space="preserve">Lecture/Power point and discussion scenarios </t>
  </si>
  <si>
    <t>NICU PD Team</t>
  </si>
  <si>
    <t>Extra care/transitional care/skills required</t>
  </si>
  <si>
    <t>DOT/MAP's</t>
  </si>
  <si>
    <t>Baby abduction drill</t>
  </si>
  <si>
    <t>Practice abduction drils with maternity and security drills</t>
  </si>
  <si>
    <t xml:space="preserve">Infant Feeding Midwife </t>
  </si>
  <si>
    <t xml:space="preserve">Total </t>
  </si>
  <si>
    <t>MRN:3259139</t>
  </si>
  <si>
    <t xml:space="preserve">Preceptors </t>
  </si>
  <si>
    <t>Requirement</t>
  </si>
  <si>
    <r>
      <t xml:space="preserve">Examination of Newborn, theory and practice.
Training delivered by specialist speakers at the various meetings held - </t>
    </r>
    <r>
      <rPr>
        <b/>
        <sz val="11"/>
        <rFont val="Calibri"/>
        <family val="2"/>
        <scheme val="minor"/>
      </rPr>
      <t>NOT CURRENTLY RUNNING DUE TO COVID</t>
    </r>
  </si>
  <si>
    <t>Compliance %</t>
  </si>
  <si>
    <t xml:space="preserve">Compliance percentage RAG rated with green or red overall compliance </t>
  </si>
  <si>
    <t>Past Dates</t>
  </si>
  <si>
    <t>Antenatal &amp; New Born Screening - Overall %</t>
  </si>
  <si>
    <t>Juno - Overall Compliance %</t>
  </si>
  <si>
    <t>Safety &amp; Quality - Overall Compliance %</t>
  </si>
  <si>
    <t>YTD %</t>
  </si>
  <si>
    <t>Perinatal mental health and domestic violence (JUNO)</t>
  </si>
  <si>
    <t>Safeguarding - Overall Compliance %</t>
  </si>
  <si>
    <t>Bereavement - Overall Compliance %</t>
  </si>
  <si>
    <t>Diabetes - Overall Compliance %</t>
  </si>
  <si>
    <t>N/A</t>
  </si>
  <si>
    <t>Could start to get data from Angie and Wendy how many staff are NIPE trained</t>
  </si>
  <si>
    <t xml:space="preserve">IST % Compliance </t>
  </si>
  <si>
    <t>June</t>
  </si>
  <si>
    <t>July</t>
  </si>
  <si>
    <t>August</t>
  </si>
  <si>
    <t>Minimum standard</t>
  </si>
  <si>
    <t>Reduced fetal movements</t>
  </si>
  <si>
    <t xml:space="preserve">See Module 2 </t>
  </si>
  <si>
    <t xml:space="preserve">Pre-term birth. </t>
  </si>
  <si>
    <t>Smoking in Pregnancy</t>
  </si>
  <si>
    <t>See Module 2</t>
  </si>
  <si>
    <t>Core Competency Framework TNA</t>
  </si>
  <si>
    <t xml:space="preserve">Space for Trust to document specific training details </t>
  </si>
  <si>
    <t xml:space="preserve">Trusts to document monitoring system used </t>
  </si>
  <si>
    <t>Save new TNA each year, or as per any changes to show any developments</t>
  </si>
  <si>
    <t>Year 1 (INSERT DATE)</t>
  </si>
  <si>
    <t>Year 2 (INSERT DATE)</t>
  </si>
  <si>
    <t>Year 3 (INSERT DATE)</t>
  </si>
  <si>
    <t>Maternity Care Assistants</t>
  </si>
  <si>
    <t>Obstetricians</t>
  </si>
  <si>
    <t>Input Data</t>
  </si>
  <si>
    <t>Groups</t>
  </si>
  <si>
    <t>Outputs</t>
  </si>
  <si>
    <t>Training Module</t>
  </si>
  <si>
    <t>3. Maternity emergencies</t>
  </si>
  <si>
    <t>WTE</t>
  </si>
  <si>
    <t>Annual Mid Point Salary</t>
  </si>
  <si>
    <t xml:space="preserve">Total cost/year </t>
  </si>
  <si>
    <t>Mitigation/Action Plan</t>
  </si>
  <si>
    <t>Training details</t>
  </si>
  <si>
    <t>Trust Compliance %</t>
  </si>
  <si>
    <t>Theatre Staff</t>
  </si>
  <si>
    <t xml:space="preserve">Year 1 </t>
  </si>
  <si>
    <t>Year 2</t>
  </si>
  <si>
    <t xml:space="preserve">Year 3 </t>
  </si>
  <si>
    <t>Total Annual Cost</t>
  </si>
  <si>
    <t>Annual WTE</t>
  </si>
  <si>
    <t>Annual Head Count</t>
  </si>
  <si>
    <t>Total AnnualCost</t>
  </si>
  <si>
    <t>Total Annual WTE</t>
  </si>
  <si>
    <t>Theatre staff</t>
  </si>
  <si>
    <t>Midwives</t>
  </si>
  <si>
    <t>Fetal monitoring in labour (this will be the same as below)</t>
  </si>
  <si>
    <t>Department inputs (table 1)</t>
  </si>
  <si>
    <t xml:space="preserve">Department Outputs (table 2) </t>
  </si>
  <si>
    <t>Table 3</t>
  </si>
  <si>
    <t>Total hours training</t>
  </si>
  <si>
    <r>
      <t xml:space="preserve">Training Hour(s) per staff member per year                 </t>
    </r>
    <r>
      <rPr>
        <b/>
        <sz val="10"/>
        <color theme="1"/>
        <rFont val="Calibri"/>
        <family val="2"/>
        <scheme val="minor"/>
      </rPr>
      <t>(all blended learning to be added as a total)</t>
    </r>
  </si>
  <si>
    <t xml:space="preserve">A)  Space for Trust to document specific training details </t>
  </si>
  <si>
    <t xml:space="preserve">B)  Insert evidence of local learning </t>
  </si>
  <si>
    <t>Please record data in Module 2. Fetal Surveillance in labour (Below)</t>
  </si>
  <si>
    <t>4. Personalised Care</t>
  </si>
  <si>
    <t>5. Care during Labour and Immediate PN Period</t>
  </si>
  <si>
    <t>Neonatologists</t>
  </si>
  <si>
    <t>Neonatal Nurses</t>
  </si>
  <si>
    <t>Attend (Y/N)</t>
  </si>
  <si>
    <t>Y</t>
  </si>
  <si>
    <t>Please record data against module elements</t>
  </si>
  <si>
    <t>Fetal monitoring in labour</t>
  </si>
  <si>
    <t>Workbook and Sheet Passwords All = CCF</t>
  </si>
  <si>
    <t xml:space="preserve">3. Maternity Emergencies and multiprofessional training </t>
  </si>
  <si>
    <r>
      <rPr>
        <b/>
        <sz val="11"/>
        <color theme="1"/>
        <rFont val="Calibri"/>
        <family val="2"/>
        <scheme val="minor"/>
      </rPr>
      <t xml:space="preserve">INSERT DATE                                  </t>
    </r>
    <r>
      <rPr>
        <sz val="11"/>
        <color theme="1"/>
        <rFont val="Calibri"/>
        <family val="2"/>
        <scheme val="minor"/>
      </rPr>
      <t xml:space="preserve">                                 (Can attach meeting minutes here)</t>
    </r>
  </si>
  <si>
    <t>Diabetes in pregnancy</t>
  </si>
  <si>
    <t xml:space="preserve">Learning from local and national case reviews are disseminated
Use of service user case study with diabetes in pregnancy </t>
  </si>
  <si>
    <t>90% attendance –  annually for each element with eLfH module every 3 years
Training must include learning from incidents, service user feedback and local learning  
Training must include local guidelines and care pathways
E-learning can be appropriate for some elements.
Learning must be responsive to local clinical incidents and service user feedback</t>
  </si>
  <si>
    <t>Use of service user case study 
Audit of compliance against training action plan developed as a result of incidents related to fetal movements</t>
  </si>
  <si>
    <t>Evidence of impact using the improvement strategies to optimise preterm birth outcomes
Use of clinical simulations 
Review of outcomes in relation to multiple births &amp; identified improvement(s)
Use of service user case study</t>
  </si>
  <si>
    <t xml:space="preserve">2. Fetal monitoring and surveillance (in the antenatal and intrapartum period) </t>
  </si>
  <si>
    <t xml:space="preserve">5. Care during Labour and Immediate Postnatal Period
</t>
  </si>
  <si>
    <t>N</t>
  </si>
  <si>
    <t>Fetal Growth Restriction</t>
  </si>
  <si>
    <t>1. Saving babies Lives care bundle</t>
  </si>
  <si>
    <t>4. Equality, Equity and Personalised Care</t>
  </si>
  <si>
    <t>6. Neonatal Basic Life Support</t>
  </si>
  <si>
    <t>Core Competency Module</t>
  </si>
  <si>
    <t xml:space="preserve">Preterm birth </t>
  </si>
  <si>
    <t>Training must include:-
Identification of risk factors, local referral pathways, 
All elements in alignment with the BAPM/MatNeoSIP optimisation and stabilisation of the preterm infant pathway of care
A team-based shared approach to implementation as per local unit policy  
Risk assessment and management in multiple pregnancy</t>
  </si>
  <si>
    <r>
      <rPr>
        <b/>
        <sz val="11"/>
        <color theme="1"/>
        <rFont val="Calibri"/>
        <family val="2"/>
        <scheme val="minor"/>
      </rPr>
      <t>INSERT DATE:</t>
    </r>
    <r>
      <rPr>
        <sz val="11"/>
        <color theme="1"/>
        <rFont val="Calibri"/>
        <family val="2"/>
        <scheme val="minor"/>
      </rPr>
      <t xml:space="preserve">                                               
(Can attach meeting minutes here)</t>
    </r>
  </si>
  <si>
    <r>
      <rPr>
        <b/>
        <sz val="11"/>
        <color theme="1"/>
        <rFont val="Calibri"/>
        <family val="2"/>
        <scheme val="minor"/>
      </rPr>
      <t>INSERT DATE</t>
    </r>
    <r>
      <rPr>
        <sz val="11"/>
        <color theme="1"/>
        <rFont val="Calibri"/>
        <family val="2"/>
        <scheme val="minor"/>
      </rPr>
      <t>:                                          
(Can attach meeting minutes here)</t>
    </r>
  </si>
  <si>
    <t>Predicted staff expenditure perinatal team (WTE/Annum)</t>
  </si>
  <si>
    <t>Stretch Target - Ambition/Aspiration</t>
  </si>
  <si>
    <t>Trusts to document mitigation/action plan if not compliant</t>
  </si>
  <si>
    <t xml:space="preserve">Smoke-free advisors have evidence-based behavioural training (i.e. CBT/Risk perception)
Use of service user case study 
Every Contact Counts training
Evidence of Specialist smoke-free advisors sharing briefings and national publications i.e. Maternal and Neonatal Health Safety Collaborative. Action on Smoking and Health (ASH) briefings for Integrated Care Systems </t>
  </si>
  <si>
    <t>90% attendance
Annual Update.
All staff will have to pass an annual competency assessment that has been agreed by the local commissioner (CCG) based on the advice of the Clinical Network. Trusts should agree a procedure with their CCG for how to manage staff who fail this assessment. (Pass mark of 85%) 
1 full day training in addition to the local emergencies training day
Fetal monitoring lead trainers must attend annual specialist training updates outside of their unit 
Training must:-
Be responsive to local clinical incidents, service user feedback and local learning, utilising local case histories. 
Include use of risk assessment at start of and throughout labour complying with fetal monitoring guidelines.
Include antenatal fetal monitoring, intermittent auscultation and electronic fetal monitoring.
Be tailored for specific staff groups e.g. Homebirth or birth centre teams
Be multi-disciplinary &amp; scenario-based. 
Include information about using the equipment that is available
Include the fetal surveillance of multiple pregnancies
Include the principles of psychological safety and upholding civility in the workplace, ensuring staff are enabled to escalate clinical concerns. The content of human factor training must be agreed with the LMNS.</t>
  </si>
  <si>
    <t>≥95% attendance
≥95% pass mark/evaluation
Use of positive case examples to learn from
Shared learning across LMNS &amp; Buddy LMNS.
Benchmarking against other organisations with similar clinical profile and national programmes. 
Evidence of MDT case scenario discussions &amp; shared with wider team to increase accessibility 
Evidence of improvement following staff evaluation on training when ≤95% feedback is evaluated as good or excellent
Lead specialists are in collaboration with the national network of fetal monitoring specialists to support own learning, practice developments &amp; evidence based care
Wider training i.e. on neonatal HIE &amp; nervous system physiology
Intrapartum midwives attend additional high level training to support fetal monitoring knowledge on the ABC programme when available
Independent external evaluation of local training</t>
  </si>
  <si>
    <t xml:space="preserve">Date of agreement by LMNS each year: </t>
  </si>
  <si>
    <t>Training must include:-
All multidisciplinary staff trained to deliver Very Brief Advice to women and their partners NCSCT e-learning
Local opt-out pathways/protocols, advice to give to women and actions to be taken.
CO monitoring &amp; discussion of result.
Individuals delivering tobacco dependence treatment interventions should be fully trained to NCSCT standards</t>
  </si>
  <si>
    <t>Training must include:-
local referral pathways, identification of risk factors and actions to be taken.
Evidence of learning from local Trust detection rates and actions implemented
Include symphysis fundal height measuring, plotting &amp; interpreting results practical training and assessment, and case reviews from examples of missed cases locally</t>
  </si>
  <si>
    <t>Training must include:-
Local pathways/protocols, and advice to give to women and actions to be taken.
Evidence of learning from case histories, service user feedback, complaints and local audits</t>
  </si>
  <si>
    <t>90% attendance (3 yearly programme of all topics)
Training should cover local pathways and key contacts when supporting women &amp; families.
Training must include learning from incidents, service user feedback and local learning
Must include local guidance, referral procedures and ‘red flags’
One topic from each list must be covered as a minimum, identified from unit priorities, audit report findings and locally identified learning, involving aspects of care which require reinforcing and national guidance:-
List A
Ongoing antenatal and intrapartum risk assessment and risk communication
Maternal mental health 
Bereavement Care
List B
Personalised Care and Support Planning (including plans when in use locally)
Informed decision making, enabling choice, consent &amp; human rights 
Equality &amp; Diversity with cultural competence</t>
  </si>
  <si>
    <t>Training must include:-
identification of risk factors and actions to be taken 
referral through local multidisciplinary pathways including Maternal Medicine Networks and escalation to endocrinology teams
Intensified focus on glucose management in line with NHS Long Term Plan &amp; NICE guidance, including Continuous Glucose Monitoring
Care of the diabetic woman in labour</t>
  </si>
  <si>
    <t xml:space="preserve">90% of each relevant maternity unit staff group has attended an “in-house” MDT training day &amp; include a minimum of 4 maternity emergencies with all scenarios covered over a 3-year period and priorities based on locally identified training needs
Antepartum and postpartum haemorrhage
Shoulder dystocia
Cord prolapse
Maternal collapse, escalation and resuscitation
Pre-eclampsia/eclampsia severe hypertension
Impacted fetal head
Uterine rupture
Vaginal breech birth
Care of the critically ill patient 
Annual update 
Training should be face to face (unless in exceptional circumstances such as the Covid Pandemic)
Training must:-
Include the identification of deteriorating mother/baby and use of MEWS/MEOWS/NEWTT charts as locally relevant
Include communication, escalation of care &amp; use of tools such as SBARD
Be sensitive and responsive to local safety insights, near misses or HSIB cases. Lessons from clinical incidents must inform delivery of the local multidisciplinary training plan
Use service user comments or feedback from investigations
Maternal &amp; Neonatal outcomes using exemplars from national programmes i.e. National Maternity Perinatal Audit (NMPA); Getting it Right First Time (GIRFT); Healthcare Safety Investigation Branch (HSIB )  
Include at least one scenario from a learning from excellence case study.
Be tailored for specific staff groups e.g. Homebirth or birth centre teams/ maternity support worker (MSW). 
Include the principles of psychological safety and upholding civility in the workplace, ensuring staff are enabled to escalate clinical concerns.
Include human factors training. 
Include at least one of the emergency scenarios to be conducted in the clinical area, ensuring full attendance from the relevant wider multi-professional team. This will enable local system and environmental factors within the clinical setting to be considered, any risks and issues identified and an action plan developed to address these. </t>
  </si>
  <si>
    <t xml:space="preserve">90% attendance at a neonatal basic life support annual update either as an in-house neonatal basic life support training or Newborn Life Support (NLS)
Only registered RC trained instructors should deliver their local NLS courses and the in-house neonatal basic life support annual updates
Training must:- 
Be ‘hands-on’ and scenario based and tailored to learning from incidents, service user feedback and local learning priorities. 
Include knowledge and understanding of NLS algorithm. 
Include recognition of the deterioration of black and brown babies
Include recognition of deteriorating newborn, action to be taken and local escalation procedures, and the use of SBARD tool for handovers (or local equivalent).
Include the principles of psychological safety and upholding civility in the workplace, ensuring staff are enabled to escalate clinical concerns.
Include human factors. 
Be tailored for specific staff groups depending on their work location and role, e.g. Homebirth or birth centre teams/ MSW. 
Cover scenarios in different environments and must include training on use of the equipment available in those environments to ensure staff are familiar. </t>
  </si>
  <si>
    <t>≥95% attendance
Shared learning from incidents across LMS and Buddy LMNS relating to morbidity &amp; mortality.
Benchmarking against other organisations with similar clinical profile and national programmes
Staff evaluation on quality of training in place with evidence of improvement
Service users share their experiences as part of training day
Use of positive case examples to learn from
Training to be tailored to role and place of work for each element.</t>
  </si>
  <si>
    <t>Use of service user case study 
Review of trust’s detection rates, compared to other similar organisations and national data
Audit of compliance against training action plan developed as a result of incidents related to fetal growth restriction</t>
  </si>
  <si>
    <t>≥95% attendance
Shared learning across LMNS or network
Use of positive case examples to learn from
Programme of clinical simulations at point of care in variety of settings including community and evidence of learning, actions, feedback &amp; debrief
Staff evaluation on quality of training in place with evidence of improvement if ≤95% feedback is evaluated as good or excellent</t>
  </si>
  <si>
    <t xml:space="preserve">≥95% attendance
Involving MNVPs/Service Users in coproducing and/or delivering training based on lived experiences.
Service user feedback gained from Personalised Care and Support Plans (PCSP) audits are embedded into training
Use of positive case examples to learn from
Benchmarking against other organisations with similar clinical profile and national programmes
Training on learning disabilities &amp; Autism that is maternity specific is embedded in personalised care training
Equality &amp; diversity training includes unconscious bias; LGBTQ
Risk assessment &amp; risk communication includes genetic risk 
Staff evaluation on quality of training in place with evidence of improvement where ≤95% feedback is evaluated as good or excellent
Yearly training on any subject  
Stakeholder support i.e. SANDS involved in supporting delivery of training </t>
  </si>
  <si>
    <t xml:space="preserve">90% attendance (3 yearly programme of all topics)
Training must:-
Include learning from incidents, audit reviews and investigations, service user feedback and local learning 
Learning from themes identified in national investigations e.g. HSIB
Have a focus on deviation from the norm and escalating concerns
Include national training resources within local training e.g., OASI Care Bundle (obstetric anal sphincter injuries), RoBUST Operative Simulation Birth Course, prevention and optimisation of premature birth. .
Be tailored for specific staff groups depending on their work location and role e.g. Homebirth or birth centre teams/ MSW
Subjects must include:-
Management of labour including latent phase
VBAC (vaginal birth after caesarean) and uterine rupture
GBS (Group B Streptococcis) in labour 
Management of epidural analgesia and recovery care after general anaesthetic
Operative vaginal birth 
Pelvic Health &amp; Perineal Trauma – prevention of &amp; OASI pathway and PFMT
Multiple Pregnancy
Infant Feeding
ATAIN (Avoiding Term Admissions into Neonatal Units).  </t>
  </si>
  <si>
    <t xml:space="preserve">&gt;95% attendance of relevant staff group
Shared learning across LMNS
Use of positive case examples to learn from
Benchmarking against other organisations with similar clinical profile and national programmes
Staff evaluation on quality of training in place    with evidence of improvement where ≤95% feedback is evaluated as good or excellent
Use of service user case studies &amp; service users to share their experiences </t>
  </si>
  <si>
    <t xml:space="preserve">≥95% attendance
Attendance on separate certified NLS training for maternity staff should be locally decided but this would be the gold standard with updates every 4 years.
Evidence of MDT point of care simulation programme, attendance records and learning from them with innovative practices to ensure wide attendance from all staff groups/unsocial shifts/community staff
Learning from national investigations &amp; programmes e.g. HSIB &amp; ATAIN
Benchmarking against other organisations with similar clinical profile and national programmes
Staff evaluation on quality of training in place with evidence of improvement plans where ≤95% feedback is evaluated as good or excellent
Use of service user case studies and parents sharing their experiences including the use of positive case examples to learn from. </t>
  </si>
  <si>
    <t>This spreadsheet is used to calculate the cost of providing all core competency training based on headcount. Most services will have already built in headroom/uplift to cover some training costs so this should be taken into account when planning. Discussion with your local finance team is essential, as each service will be slightly different.</t>
  </si>
  <si>
    <r>
      <rPr>
        <b/>
        <sz val="11"/>
        <color theme="1"/>
        <rFont val="Calibri"/>
        <family val="2"/>
        <scheme val="minor"/>
      </rPr>
      <t xml:space="preserve">Table 1:  </t>
    </r>
    <r>
      <rPr>
        <sz val="11"/>
        <color theme="1"/>
        <rFont val="Calibri"/>
        <family val="2"/>
        <scheme val="minor"/>
      </rPr>
      <t>baseline data capturing staffing head count and average salery, this can be amended to detail actual staff cost, column C.</t>
    </r>
  </si>
  <si>
    <r>
      <t xml:space="preserve">Table 2:  </t>
    </r>
    <r>
      <rPr>
        <sz val="12"/>
        <color theme="1"/>
        <rFont val="Calibri"/>
        <family val="2"/>
        <scheme val="minor"/>
      </rPr>
      <t>total cost for core compenecy training.</t>
    </r>
  </si>
  <si>
    <t xml:space="preserve">Table 3: Training Hour(s) per staff member per year. The hours required for training are locally determined based on individual trust priorities for learning. The annual cost and WTE show the breakdown of Table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</si>
</sst>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quot;£&quot;#,##0.00"/>
  </numFmts>
  <fonts count="33" x14ac:knownFonts="1">
    <font>
      <sz val="11"/>
      <color theme="1"/>
      <name val="Calibri"/>
      <family val="2"/>
      <scheme val="minor"/>
    </font>
    <font>
      <b/>
      <sz val="11"/>
      <color theme="1"/>
      <name val="Calibri"/>
      <family val="2"/>
      <scheme val="minor"/>
    </font>
    <font>
      <sz val="10"/>
      <name val="Arial"/>
      <family val="2"/>
    </font>
    <font>
      <u/>
      <sz val="7.5"/>
      <color indexed="12"/>
      <name val="Arial"/>
      <family val="2"/>
    </font>
    <font>
      <b/>
      <sz val="12"/>
      <name val="Calibri"/>
      <family val="2"/>
      <scheme val="minor"/>
    </font>
    <font>
      <b/>
      <sz val="10"/>
      <name val="Calibri"/>
      <family val="2"/>
      <scheme val="minor"/>
    </font>
    <font>
      <sz val="10"/>
      <name val="Calibri"/>
      <family val="2"/>
      <scheme val="minor"/>
    </font>
    <font>
      <b/>
      <sz val="10"/>
      <color theme="0"/>
      <name val="Calibri"/>
      <family val="2"/>
      <scheme val="minor"/>
    </font>
    <font>
      <b/>
      <sz val="10"/>
      <color theme="1"/>
      <name val="Calibri"/>
      <family val="2"/>
      <scheme val="minor"/>
    </font>
    <font>
      <sz val="10"/>
      <name val="Arial"/>
      <family val="2"/>
    </font>
    <font>
      <sz val="10"/>
      <color theme="1"/>
      <name val="Calibri"/>
      <family val="2"/>
      <scheme val="minor"/>
    </font>
    <font>
      <b/>
      <sz val="18"/>
      <color theme="1"/>
      <name val="Calibri"/>
      <family val="2"/>
      <scheme val="minor"/>
    </font>
    <font>
      <b/>
      <sz val="12"/>
      <color theme="1"/>
      <name val="Calibri"/>
      <family val="2"/>
      <scheme val="minor"/>
    </font>
    <font>
      <b/>
      <sz val="10"/>
      <name val="Calibri"/>
      <family val="2"/>
    </font>
    <font>
      <sz val="11"/>
      <color theme="0"/>
      <name val="Calibri"/>
      <family val="2"/>
      <scheme val="minor"/>
    </font>
    <font>
      <sz val="10"/>
      <name val="Wingdings 2"/>
      <family val="1"/>
      <charset val="2"/>
    </font>
    <font>
      <sz val="10"/>
      <color theme="0"/>
      <name val="Calibri"/>
      <family val="2"/>
      <scheme val="minor"/>
    </font>
    <font>
      <sz val="12"/>
      <color theme="1"/>
      <name val="Calibri"/>
      <family val="2"/>
      <scheme val="minor"/>
    </font>
    <font>
      <sz val="12"/>
      <name val="Calibri"/>
      <family val="2"/>
      <scheme val="minor"/>
    </font>
    <font>
      <b/>
      <sz val="14"/>
      <color theme="0"/>
      <name val="Calibri"/>
      <family val="2"/>
      <scheme val="minor"/>
    </font>
    <font>
      <b/>
      <sz val="18"/>
      <color theme="0"/>
      <name val="Calibri"/>
      <family val="2"/>
      <scheme val="minor"/>
    </font>
    <font>
      <sz val="11"/>
      <name val="Arial"/>
      <family val="2"/>
    </font>
    <font>
      <sz val="11"/>
      <name val="Calibri"/>
      <family val="2"/>
      <scheme val="minor"/>
    </font>
    <font>
      <b/>
      <sz val="11"/>
      <name val="Calibri"/>
      <family val="2"/>
      <scheme val="minor"/>
    </font>
    <font>
      <b/>
      <sz val="36"/>
      <color theme="1"/>
      <name val="Calibri"/>
      <family val="2"/>
      <scheme val="minor"/>
    </font>
    <font>
      <sz val="12"/>
      <color rgb="FF000000"/>
      <name val="Calibri"/>
      <family val="2"/>
      <scheme val="minor"/>
    </font>
    <font>
      <b/>
      <sz val="16"/>
      <color theme="0"/>
      <name val="Calibri"/>
      <family val="2"/>
      <scheme val="minor"/>
    </font>
    <font>
      <b/>
      <sz val="20"/>
      <color theme="0"/>
      <name val="Calibri"/>
      <family val="2"/>
      <scheme val="minor"/>
    </font>
    <font>
      <sz val="16"/>
      <color theme="0"/>
      <name val="Calibri"/>
      <family val="2"/>
      <scheme val="minor"/>
    </font>
    <font>
      <b/>
      <sz val="14"/>
      <color theme="1"/>
      <name val="Calibri"/>
      <family val="2"/>
      <scheme val="minor"/>
    </font>
    <font>
      <i/>
      <sz val="11"/>
      <color theme="1"/>
      <name val="Calibri"/>
      <family val="2"/>
      <scheme val="minor"/>
    </font>
    <font>
      <b/>
      <sz val="16"/>
      <color theme="1"/>
      <name val="Calibri"/>
      <family val="2"/>
      <scheme val="minor"/>
    </font>
    <font>
      <b/>
      <i/>
      <sz val="12"/>
      <color theme="1"/>
      <name val="Arial"/>
      <family val="2"/>
    </font>
  </fonts>
  <fills count="43">
    <fill>
      <patternFill patternType="none"/>
    </fill>
    <fill>
      <patternFill patternType="gray125"/>
    </fill>
    <fill>
      <patternFill patternType="solid">
        <fgColor indexed="22"/>
        <bgColor indexed="64"/>
      </patternFill>
    </fill>
    <fill>
      <patternFill patternType="solid">
        <fgColor rgb="FFD7DFE8"/>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ABEC1"/>
        <bgColor indexed="64"/>
      </patternFill>
    </fill>
    <fill>
      <patternFill patternType="solid">
        <fgColor rgb="FFFDDBB5"/>
        <bgColor indexed="64"/>
      </patternFill>
    </fill>
    <fill>
      <patternFill patternType="solid">
        <fgColor rgb="FF36495C"/>
        <bgColor indexed="64"/>
      </patternFill>
    </fill>
    <fill>
      <patternFill patternType="solid">
        <fgColor theme="4" tint="-0.49998474074526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bgColor indexed="64"/>
      </patternFill>
    </fill>
    <fill>
      <patternFill patternType="solid">
        <fgColor theme="4" tint="0.39997558519241921"/>
        <bgColor indexed="64"/>
      </patternFill>
    </fill>
    <fill>
      <patternFill patternType="solid">
        <fgColor rgb="FF00B0F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002060"/>
        <bgColor indexed="64"/>
      </patternFill>
    </fill>
    <fill>
      <patternFill patternType="solid">
        <fgColor theme="8" tint="0.79998168889431442"/>
        <bgColor indexed="64"/>
      </patternFill>
    </fill>
    <fill>
      <patternFill patternType="solid">
        <fgColor rgb="FFFFE7FF"/>
        <bgColor indexed="64"/>
      </patternFill>
    </fill>
    <fill>
      <patternFill patternType="solid">
        <fgColor rgb="FFFFFF00"/>
        <bgColor indexed="64"/>
      </patternFill>
    </fill>
    <fill>
      <patternFill patternType="solid">
        <fgColor theme="1"/>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rgb="FFCC9900"/>
        <bgColor indexed="64"/>
      </patternFill>
    </fill>
    <fill>
      <patternFill patternType="solid">
        <fgColor theme="9" tint="0.59999389629810485"/>
        <bgColor indexed="64"/>
      </patternFill>
    </fill>
    <fill>
      <patternFill patternType="solid">
        <fgColor rgb="FF66FF99"/>
        <bgColor indexed="64"/>
      </patternFill>
    </fill>
    <fill>
      <patternFill patternType="solid">
        <fgColor rgb="FF99FF9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5">
    <xf numFmtId="0" fontId="0" fillId="0" borderId="0"/>
    <xf numFmtId="0" fontId="2" fillId="0" borderId="0"/>
    <xf numFmtId="0" fontId="3" fillId="0" borderId="0" applyNumberFormat="0" applyFill="0" applyBorder="0" applyAlignment="0" applyProtection="0">
      <alignment vertical="top"/>
      <protection locked="0"/>
    </xf>
    <xf numFmtId="0" fontId="9" fillId="0" borderId="0"/>
    <xf numFmtId="0" fontId="3" fillId="0" borderId="0" applyNumberFormat="0" applyFill="0" applyBorder="0" applyAlignment="0" applyProtection="0">
      <alignment vertical="top"/>
      <protection locked="0"/>
    </xf>
  </cellStyleXfs>
  <cellXfs count="383">
    <xf numFmtId="0" fontId="0" fillId="0" borderId="0" xfId="0"/>
    <xf numFmtId="0" fontId="5" fillId="2" borderId="1" xfId="1" applyFont="1" applyFill="1" applyBorder="1" applyAlignment="1">
      <alignment horizontal="center" vertical="center" wrapText="1"/>
    </xf>
    <xf numFmtId="0" fontId="6" fillId="5" borderId="1" xfId="1" applyFont="1" applyFill="1" applyBorder="1" applyAlignment="1">
      <alignment vertical="center" wrapText="1"/>
    </xf>
    <xf numFmtId="0" fontId="6" fillId="5" borderId="1" xfId="1" applyFont="1" applyFill="1" applyBorder="1" applyAlignment="1">
      <alignment horizontal="center" vertical="center" wrapText="1"/>
    </xf>
    <xf numFmtId="0" fontId="6" fillId="5" borderId="3" xfId="1" applyFont="1" applyFill="1" applyBorder="1" applyAlignment="1">
      <alignment vertical="center" wrapText="1"/>
    </xf>
    <xf numFmtId="0" fontId="10" fillId="5" borderId="1" xfId="0" applyFont="1" applyFill="1" applyBorder="1" applyAlignment="1">
      <alignment vertical="center" wrapText="1"/>
    </xf>
    <xf numFmtId="0" fontId="6" fillId="5" borderId="2" xfId="1" applyFont="1" applyFill="1" applyBorder="1" applyAlignment="1">
      <alignment horizontal="center" vertical="center" wrapText="1"/>
    </xf>
    <xf numFmtId="0" fontId="10" fillId="5" borderId="1" xfId="0" applyFont="1" applyFill="1" applyBorder="1" applyAlignment="1">
      <alignment horizontal="left" vertical="center" wrapText="1"/>
    </xf>
    <xf numFmtId="0" fontId="7" fillId="8" borderId="1" xfId="1" applyFont="1" applyFill="1" applyBorder="1" applyAlignment="1">
      <alignment horizontal="right" vertical="center" wrapText="1"/>
    </xf>
    <xf numFmtId="0" fontId="8" fillId="3" borderId="1" xfId="0" applyFont="1" applyFill="1" applyBorder="1" applyAlignment="1">
      <alignment horizontal="center" vertical="center"/>
    </xf>
    <xf numFmtId="164" fontId="8" fillId="3" borderId="1" xfId="0" applyNumberFormat="1" applyFont="1" applyFill="1" applyBorder="1" applyAlignment="1">
      <alignment horizontal="center" vertical="center"/>
    </xf>
    <xf numFmtId="0" fontId="6" fillId="7" borderId="1" xfId="1" applyFont="1" applyFill="1" applyBorder="1" applyAlignment="1">
      <alignment horizontal="center" vertical="center"/>
    </xf>
    <xf numFmtId="0" fontId="7" fillId="0" borderId="0" xfId="0" applyFont="1" applyAlignment="1">
      <alignment vertical="center" wrapText="1"/>
    </xf>
    <xf numFmtId="0" fontId="16" fillId="0" borderId="0" xfId="1" applyFont="1" applyAlignment="1">
      <alignment horizontal="center" vertical="center"/>
    </xf>
    <xf numFmtId="0" fontId="16" fillId="0" borderId="0" xfId="0" applyFont="1" applyAlignment="1">
      <alignment vertical="center" wrapText="1"/>
    </xf>
    <xf numFmtId="0" fontId="14" fillId="0" borderId="0" xfId="0" applyFont="1"/>
    <xf numFmtId="0" fontId="8" fillId="0" borderId="0" xfId="0" applyFont="1" applyAlignment="1">
      <alignment vertical="center" wrapText="1"/>
    </xf>
    <xf numFmtId="0" fontId="6" fillId="0" borderId="0" xfId="1" applyFont="1" applyAlignment="1">
      <alignment horizontal="center" vertical="center"/>
    </xf>
    <xf numFmtId="0" fontId="0" fillId="5" borderId="1" xfId="0" applyFill="1" applyBorder="1"/>
    <xf numFmtId="0" fontId="13" fillId="4" borderId="1" xfId="0" applyFont="1" applyFill="1" applyBorder="1" applyAlignment="1">
      <alignment horizontal="center" vertical="center" wrapText="1"/>
    </xf>
    <xf numFmtId="0" fontId="7" fillId="8" borderId="7" xfId="1" applyFont="1" applyFill="1" applyBorder="1" applyAlignment="1">
      <alignment horizontal="right" vertical="center" wrapText="1"/>
    </xf>
    <xf numFmtId="0" fontId="8" fillId="3" borderId="7" xfId="0" applyFont="1" applyFill="1" applyBorder="1" applyAlignment="1">
      <alignment horizontal="center" vertical="center"/>
    </xf>
    <xf numFmtId="0" fontId="0" fillId="0" borderId="1" xfId="0" applyBorder="1"/>
    <xf numFmtId="0" fontId="0" fillId="0" borderId="1" xfId="0" applyBorder="1" applyAlignment="1">
      <alignment wrapText="1"/>
    </xf>
    <xf numFmtId="0" fontId="6" fillId="5" borderId="1" xfId="0" applyFont="1" applyFill="1" applyBorder="1" applyAlignment="1">
      <alignment vertical="center" wrapText="1"/>
    </xf>
    <xf numFmtId="0" fontId="0" fillId="6" borderId="0" xfId="0" applyFill="1"/>
    <xf numFmtId="0" fontId="15" fillId="15" borderId="1" xfId="1" applyFont="1" applyFill="1" applyBorder="1" applyAlignment="1">
      <alignment horizontal="center"/>
    </xf>
    <xf numFmtId="0" fontId="15" fillId="18" borderId="1" xfId="1" applyFont="1" applyFill="1" applyBorder="1" applyAlignment="1">
      <alignment horizontal="center"/>
    </xf>
    <xf numFmtId="0" fontId="6" fillId="18" borderId="1" xfId="1" applyFont="1" applyFill="1" applyBorder="1" applyAlignment="1">
      <alignment horizontal="center" vertical="center"/>
    </xf>
    <xf numFmtId="0" fontId="15" fillId="20" borderId="1" xfId="1" applyFont="1" applyFill="1" applyBorder="1" applyAlignment="1">
      <alignment horizontal="center"/>
    </xf>
    <xf numFmtId="0" fontId="6" fillId="20" borderId="2" xfId="1" applyFont="1" applyFill="1" applyBorder="1" applyAlignment="1">
      <alignment horizontal="center" vertical="center"/>
    </xf>
    <xf numFmtId="0" fontId="6" fillId="20" borderId="1" xfId="1" applyFont="1" applyFill="1" applyBorder="1" applyAlignment="1">
      <alignment horizontal="center" vertical="center"/>
    </xf>
    <xf numFmtId="0" fontId="18" fillId="16" borderId="1" xfId="1" applyFont="1" applyFill="1" applyBorder="1" applyAlignment="1">
      <alignment horizontal="center" vertical="center" textRotation="90" wrapText="1"/>
    </xf>
    <xf numFmtId="0" fontId="18" fillId="19" borderId="1" xfId="1" applyFont="1" applyFill="1" applyBorder="1" applyAlignment="1">
      <alignment horizontal="center" vertical="center" textRotation="90" wrapText="1"/>
    </xf>
    <xf numFmtId="0" fontId="18" fillId="13" borderId="1" xfId="1" applyFont="1" applyFill="1" applyBorder="1" applyAlignment="1">
      <alignment horizontal="center" vertical="center" textRotation="90" wrapText="1"/>
    </xf>
    <xf numFmtId="0" fontId="8" fillId="21" borderId="1" xfId="0" applyFont="1" applyFill="1" applyBorder="1" applyAlignment="1">
      <alignment vertical="center" wrapText="1"/>
    </xf>
    <xf numFmtId="0" fontId="5" fillId="21" borderId="1" xfId="0" applyFont="1" applyFill="1" applyBorder="1" applyAlignment="1">
      <alignment vertical="center" wrapText="1"/>
    </xf>
    <xf numFmtId="0" fontId="6" fillId="17" borderId="2" xfId="1" applyFont="1" applyFill="1" applyBorder="1" applyAlignment="1">
      <alignment horizontal="center" vertical="center" wrapText="1"/>
    </xf>
    <xf numFmtId="0" fontId="15" fillId="8" borderId="1" xfId="1" applyFont="1" applyFill="1" applyBorder="1" applyAlignment="1">
      <alignment horizontal="center"/>
    </xf>
    <xf numFmtId="0" fontId="15" fillId="8" borderId="2" xfId="1" applyFont="1" applyFill="1" applyBorder="1" applyAlignment="1">
      <alignment horizontal="center"/>
    </xf>
    <xf numFmtId="0" fontId="10" fillId="8" borderId="1" xfId="0" applyFont="1" applyFill="1" applyBorder="1" applyAlignment="1">
      <alignment vertical="center" wrapText="1"/>
    </xf>
    <xf numFmtId="0" fontId="6" fillId="8" borderId="3" xfId="1" applyFont="1" applyFill="1" applyBorder="1" applyAlignment="1">
      <alignment vertical="center" wrapText="1"/>
    </xf>
    <xf numFmtId="0" fontId="6" fillId="8" borderId="2" xfId="1" applyFont="1" applyFill="1" applyBorder="1" applyAlignment="1">
      <alignment horizontal="center" vertical="center" wrapText="1"/>
    </xf>
    <xf numFmtId="0" fontId="0" fillId="8" borderId="1" xfId="0" applyFill="1" applyBorder="1"/>
    <xf numFmtId="0" fontId="10" fillId="8" borderId="1" xfId="0" applyFont="1" applyFill="1" applyBorder="1" applyAlignment="1">
      <alignment horizontal="left" vertical="center" wrapText="1"/>
    </xf>
    <xf numFmtId="0" fontId="0" fillId="8" borderId="0" xfId="0" applyFill="1"/>
    <xf numFmtId="0" fontId="7" fillId="8" borderId="1" xfId="0" applyFont="1" applyFill="1" applyBorder="1" applyAlignment="1">
      <alignment vertical="center" wrapText="1"/>
    </xf>
    <xf numFmtId="0" fontId="6" fillId="8" borderId="2" xfId="1" applyFont="1" applyFill="1" applyBorder="1" applyAlignment="1">
      <alignment horizontal="center" vertical="center"/>
    </xf>
    <xf numFmtId="0" fontId="0" fillId="8" borderId="2" xfId="0" applyFill="1" applyBorder="1"/>
    <xf numFmtId="0" fontId="6" fillId="8" borderId="1" xfId="1" applyFont="1" applyFill="1" applyBorder="1" applyAlignment="1">
      <alignment vertical="center" wrapText="1"/>
    </xf>
    <xf numFmtId="0" fontId="1" fillId="21" borderId="1" xfId="0" applyFont="1" applyFill="1" applyBorder="1"/>
    <xf numFmtId="164" fontId="0" fillId="0" borderId="0" xfId="0" applyNumberFormat="1"/>
    <xf numFmtId="0" fontId="0" fillId="17" borderId="1" xfId="0" applyFill="1" applyBorder="1" applyAlignment="1">
      <alignment horizontal="center" vertical="center" wrapText="1"/>
    </xf>
    <xf numFmtId="0" fontId="0" fillId="5" borderId="1" xfId="0" applyFill="1" applyBorder="1" applyAlignment="1">
      <alignment horizontal="center" vertical="center"/>
    </xf>
    <xf numFmtId="0" fontId="0" fillId="17" borderId="1" xfId="0" applyFill="1" applyBorder="1" applyAlignment="1">
      <alignment horizontal="center" vertical="center"/>
    </xf>
    <xf numFmtId="0" fontId="0" fillId="5" borderId="2" xfId="0" applyFill="1" applyBorder="1" applyAlignment="1">
      <alignment horizontal="center" vertical="center"/>
    </xf>
    <xf numFmtId="0" fontId="0" fillId="5" borderId="1" xfId="0" applyFill="1" applyBorder="1" applyAlignment="1">
      <alignment horizontal="center" vertical="center" wrapText="1"/>
    </xf>
    <xf numFmtId="0" fontId="6" fillId="8" borderId="10" xfId="1" applyFont="1" applyFill="1" applyBorder="1" applyAlignment="1">
      <alignment vertical="center" wrapText="1"/>
    </xf>
    <xf numFmtId="0" fontId="18" fillId="22" borderId="1" xfId="1" applyFont="1" applyFill="1" applyBorder="1" applyAlignment="1">
      <alignment horizontal="center" vertical="center" textRotation="90" wrapText="1"/>
    </xf>
    <xf numFmtId="0" fontId="15" fillId="12" borderId="1" xfId="1" applyFont="1" applyFill="1" applyBorder="1" applyAlignment="1">
      <alignment horizontal="center"/>
    </xf>
    <xf numFmtId="0" fontId="15" fillId="12" borderId="2" xfId="1" applyFont="1" applyFill="1" applyBorder="1" applyAlignment="1">
      <alignment horizontal="center"/>
    </xf>
    <xf numFmtId="0" fontId="6" fillId="12" borderId="2" xfId="1" applyFont="1" applyFill="1" applyBorder="1" applyAlignment="1">
      <alignment horizontal="center" vertical="center"/>
    </xf>
    <xf numFmtId="0" fontId="6" fillId="12" borderId="1" xfId="1" applyFont="1" applyFill="1" applyBorder="1" applyAlignment="1">
      <alignment horizontal="center" vertical="center"/>
    </xf>
    <xf numFmtId="0" fontId="7" fillId="8" borderId="3" xfId="1" applyFont="1" applyFill="1" applyBorder="1" applyAlignment="1">
      <alignment horizontal="right" vertical="center" wrapText="1"/>
    </xf>
    <xf numFmtId="0" fontId="14" fillId="14" borderId="0" xfId="0" applyFont="1" applyFill="1"/>
    <xf numFmtId="0" fontId="0" fillId="12" borderId="0" xfId="0" applyFill="1"/>
    <xf numFmtId="0" fontId="0" fillId="21" borderId="1" xfId="0" applyFill="1" applyBorder="1" applyAlignment="1">
      <alignment vertical="top" wrapText="1"/>
    </xf>
    <xf numFmtId="0" fontId="14" fillId="25" borderId="0" xfId="0" applyFont="1" applyFill="1"/>
    <xf numFmtId="0" fontId="5" fillId="2" borderId="2" xfId="1" applyFont="1" applyFill="1" applyBorder="1" applyAlignment="1">
      <alignment horizontal="center" vertical="center" wrapText="1"/>
    </xf>
    <xf numFmtId="0" fontId="6" fillId="5" borderId="2" xfId="1" applyFont="1" applyFill="1" applyBorder="1" applyAlignment="1">
      <alignment vertical="center" wrapText="1"/>
    </xf>
    <xf numFmtId="0" fontId="0" fillId="0" borderId="1" xfId="0" applyBorder="1" applyAlignment="1">
      <alignment horizontal="left" vertical="top"/>
    </xf>
    <xf numFmtId="0" fontId="0" fillId="14" borderId="0" xfId="0" applyFill="1"/>
    <xf numFmtId="0" fontId="8" fillId="26" borderId="1" xfId="0" applyFont="1" applyFill="1" applyBorder="1" applyAlignment="1">
      <alignment vertical="center" wrapText="1"/>
    </xf>
    <xf numFmtId="0" fontId="15" fillId="26" borderId="1" xfId="1" applyFont="1" applyFill="1" applyBorder="1" applyAlignment="1">
      <alignment horizontal="center"/>
    </xf>
    <xf numFmtId="0" fontId="6" fillId="26" borderId="1" xfId="1" applyFont="1" applyFill="1" applyBorder="1" applyAlignment="1">
      <alignment horizontal="center" vertical="center"/>
    </xf>
    <xf numFmtId="0" fontId="6" fillId="26" borderId="1" xfId="1" applyFont="1" applyFill="1" applyBorder="1" applyAlignment="1">
      <alignment vertical="center" wrapText="1"/>
    </xf>
    <xf numFmtId="0" fontId="6" fillId="26" borderId="1" xfId="1" applyFont="1" applyFill="1" applyBorder="1" applyAlignment="1">
      <alignment horizontal="center" vertical="center" wrapText="1"/>
    </xf>
    <xf numFmtId="0" fontId="0" fillId="26" borderId="1" xfId="0" applyFill="1" applyBorder="1" applyAlignment="1">
      <alignment horizontal="center" vertical="center"/>
    </xf>
    <xf numFmtId="0" fontId="0" fillId="26" borderId="0" xfId="0" applyFill="1"/>
    <xf numFmtId="0" fontId="6" fillId="17" borderId="1" xfId="1" applyFont="1" applyFill="1" applyBorder="1" applyAlignment="1">
      <alignment horizontal="center" vertical="center" wrapText="1"/>
    </xf>
    <xf numFmtId="0" fontId="5" fillId="2" borderId="1" xfId="1" applyFont="1" applyFill="1" applyBorder="1" applyAlignment="1">
      <alignment horizontal="center" vertical="center" textRotation="90" wrapText="1"/>
    </xf>
    <xf numFmtId="0" fontId="0" fillId="5" borderId="1" xfId="0" applyFill="1" applyBorder="1" applyAlignment="1">
      <alignment vertical="center" wrapText="1"/>
    </xf>
    <xf numFmtId="0" fontId="21" fillId="5" borderId="0" xfId="2" applyFont="1" applyFill="1" applyAlignment="1" applyProtection="1">
      <alignment vertical="top" wrapText="1"/>
    </xf>
    <xf numFmtId="0" fontId="21" fillId="5" borderId="1" xfId="2" applyFont="1" applyFill="1" applyBorder="1" applyAlignment="1" applyProtection="1">
      <alignment vertical="top" wrapText="1"/>
    </xf>
    <xf numFmtId="0" fontId="22" fillId="5" borderId="1" xfId="1" applyFont="1" applyFill="1" applyBorder="1" applyAlignment="1">
      <alignment vertical="center" wrapText="1"/>
    </xf>
    <xf numFmtId="0" fontId="22" fillId="26" borderId="1" xfId="1" applyFont="1" applyFill="1" applyBorder="1" applyAlignment="1">
      <alignment vertical="center" wrapText="1"/>
    </xf>
    <xf numFmtId="0" fontId="0" fillId="9" borderId="2" xfId="0" applyFill="1" applyBorder="1"/>
    <xf numFmtId="0" fontId="0" fillId="0" borderId="2" xfId="0" applyBorder="1" applyAlignment="1">
      <alignment wrapText="1"/>
    </xf>
    <xf numFmtId="0" fontId="0" fillId="0" borderId="2" xfId="0" applyBorder="1" applyAlignment="1">
      <alignment horizontal="left" vertical="top" wrapText="1"/>
    </xf>
    <xf numFmtId="0" fontId="0" fillId="4" borderId="1" xfId="0" applyFill="1" applyBorder="1"/>
    <xf numFmtId="0" fontId="0" fillId="29" borderId="1" xfId="0" applyFill="1" applyBorder="1"/>
    <xf numFmtId="0" fontId="6" fillId="5" borderId="10" xfId="1" applyFont="1" applyFill="1" applyBorder="1" applyAlignment="1">
      <alignment vertical="center" wrapText="1"/>
    </xf>
    <xf numFmtId="0" fontId="6" fillId="5" borderId="2" xfId="1" applyFont="1" applyFill="1" applyBorder="1" applyAlignment="1">
      <alignment horizontal="left" vertical="center" wrapText="1"/>
    </xf>
    <xf numFmtId="0" fontId="6" fillId="26" borderId="10" xfId="1" applyFont="1" applyFill="1" applyBorder="1" applyAlignment="1">
      <alignment vertical="center" wrapText="1"/>
    </xf>
    <xf numFmtId="0" fontId="0" fillId="26" borderId="1" xfId="0" applyFill="1" applyBorder="1"/>
    <xf numFmtId="0" fontId="0" fillId="0" borderId="0" xfId="0" applyAlignment="1">
      <alignment horizontal="left"/>
    </xf>
    <xf numFmtId="0" fontId="1" fillId="30" borderId="1" xfId="0" applyFont="1" applyFill="1" applyBorder="1" applyAlignment="1">
      <alignment horizontal="left"/>
    </xf>
    <xf numFmtId="10" fontId="0" fillId="0" borderId="1" xfId="0" applyNumberFormat="1" applyBorder="1"/>
    <xf numFmtId="0" fontId="1" fillId="28" borderId="16" xfId="0" applyFont="1" applyFill="1" applyBorder="1" applyAlignment="1">
      <alignment horizontal="center"/>
    </xf>
    <xf numFmtId="10" fontId="0" fillId="0" borderId="17" xfId="0" applyNumberFormat="1" applyBorder="1"/>
    <xf numFmtId="14" fontId="0" fillId="0" borderId="1" xfId="0" applyNumberFormat="1" applyBorder="1" applyAlignment="1">
      <alignment horizontal="left"/>
    </xf>
    <xf numFmtId="0" fontId="0" fillId="0" borderId="1" xfId="0" applyBorder="1" applyAlignment="1">
      <alignment horizontal="left"/>
    </xf>
    <xf numFmtId="10" fontId="0" fillId="0" borderId="1" xfId="0" applyNumberFormat="1" applyBorder="1" applyAlignment="1">
      <alignment horizontal="center"/>
    </xf>
    <xf numFmtId="10" fontId="0" fillId="31" borderId="1" xfId="0" applyNumberFormat="1" applyFill="1" applyBorder="1"/>
    <xf numFmtId="9" fontId="0" fillId="31" borderId="1" xfId="0" applyNumberFormat="1" applyFill="1" applyBorder="1"/>
    <xf numFmtId="0" fontId="0" fillId="0" borderId="1" xfId="0" applyBorder="1" applyAlignment="1">
      <alignment horizontal="right"/>
    </xf>
    <xf numFmtId="0" fontId="0" fillId="26" borderId="1" xfId="0" applyFill="1" applyBorder="1" applyAlignment="1">
      <alignment horizontal="right"/>
    </xf>
    <xf numFmtId="10" fontId="0" fillId="0" borderId="1" xfId="0" applyNumberFormat="1" applyBorder="1" applyAlignment="1">
      <alignment horizontal="right"/>
    </xf>
    <xf numFmtId="0" fontId="28" fillId="24" borderId="0" xfId="0" applyFont="1" applyFill="1"/>
    <xf numFmtId="0" fontId="4" fillId="21" borderId="1" xfId="0" applyFont="1" applyFill="1" applyBorder="1"/>
    <xf numFmtId="0" fontId="28" fillId="0" borderId="0" xfId="0" applyFont="1"/>
    <xf numFmtId="0" fontId="0" fillId="17" borderId="1" xfId="0" applyFill="1" applyBorder="1" applyProtection="1">
      <protection locked="0"/>
    </xf>
    <xf numFmtId="0" fontId="0" fillId="26" borderId="1" xfId="0" applyFill="1" applyBorder="1" applyProtection="1">
      <protection locked="0"/>
    </xf>
    <xf numFmtId="0" fontId="0" fillId="30" borderId="1" xfId="0" applyFill="1" applyBorder="1" applyProtection="1">
      <protection locked="0"/>
    </xf>
    <xf numFmtId="0" fontId="0" fillId="34" borderId="1" xfId="0" applyFill="1" applyBorder="1" applyProtection="1">
      <protection locked="0"/>
    </xf>
    <xf numFmtId="0" fontId="0" fillId="0" borderId="0" xfId="0" applyAlignment="1">
      <alignment horizontal="center"/>
    </xf>
    <xf numFmtId="2" fontId="0" fillId="0" borderId="0" xfId="0" applyNumberFormat="1" applyAlignment="1">
      <alignment horizontal="left" vertical="center"/>
    </xf>
    <xf numFmtId="0" fontId="0" fillId="11" borderId="1" xfId="0" applyFill="1" applyBorder="1" applyProtection="1">
      <protection locked="0"/>
    </xf>
    <xf numFmtId="2" fontId="0" fillId="12" borderId="1" xfId="0" applyNumberFormat="1" applyFill="1" applyBorder="1" applyAlignment="1">
      <alignment horizontal="center" vertical="center"/>
    </xf>
    <xf numFmtId="2" fontId="0" fillId="18" borderId="1" xfId="0" applyNumberFormat="1" applyFill="1" applyBorder="1" applyAlignment="1">
      <alignment horizontal="center" vertical="center"/>
    </xf>
    <xf numFmtId="2" fontId="0" fillId="38" borderId="1" xfId="0" applyNumberFormat="1" applyFill="1" applyBorder="1" applyAlignment="1">
      <alignment horizontal="center" vertical="center"/>
    </xf>
    <xf numFmtId="2" fontId="0" fillId="39" borderId="1" xfId="0" applyNumberFormat="1" applyFill="1" applyBorder="1" applyAlignment="1">
      <alignment horizontal="center" vertical="center"/>
    </xf>
    <xf numFmtId="2" fontId="0" fillId="11" borderId="1" xfId="0" applyNumberFormat="1" applyFill="1" applyBorder="1" applyAlignment="1">
      <alignment horizontal="center" vertical="center"/>
    </xf>
    <xf numFmtId="166" fontId="0" fillId="11" borderId="1" xfId="0" applyNumberFormat="1" applyFill="1" applyBorder="1" applyProtection="1">
      <protection locked="0"/>
    </xf>
    <xf numFmtId="166" fontId="0" fillId="17" borderId="1" xfId="0" applyNumberFormat="1" applyFill="1" applyBorder="1" applyProtection="1">
      <protection locked="0"/>
    </xf>
    <xf numFmtId="166" fontId="0" fillId="26" borderId="1" xfId="0" applyNumberFormat="1" applyFill="1" applyBorder="1" applyProtection="1">
      <protection locked="0"/>
    </xf>
    <xf numFmtId="166" fontId="0" fillId="30" borderId="1" xfId="0" applyNumberFormat="1" applyFill="1" applyBorder="1" applyProtection="1">
      <protection locked="0"/>
    </xf>
    <xf numFmtId="165" fontId="0" fillId="23" borderId="1" xfId="0" applyNumberFormat="1" applyFill="1" applyBorder="1" applyAlignment="1">
      <alignment horizontal="center" vertical="center"/>
    </xf>
    <xf numFmtId="165" fontId="0" fillId="17" borderId="1" xfId="0" applyNumberFormat="1" applyFill="1" applyBorder="1" applyAlignment="1">
      <alignment horizontal="center" vertical="center"/>
    </xf>
    <xf numFmtId="165" fontId="0" fillId="35" borderId="1" xfId="0" applyNumberFormat="1" applyFill="1" applyBorder="1" applyAlignment="1">
      <alignment horizontal="center" vertical="center"/>
    </xf>
    <xf numFmtId="165" fontId="0" fillId="30" borderId="1" xfId="0" applyNumberFormat="1" applyFill="1" applyBorder="1" applyAlignment="1">
      <alignment horizontal="center" vertical="center"/>
    </xf>
    <xf numFmtId="165" fontId="0" fillId="34" borderId="1" xfId="0" applyNumberFormat="1" applyFill="1" applyBorder="1" applyAlignment="1">
      <alignment horizontal="center" vertical="center"/>
    </xf>
    <xf numFmtId="0" fontId="1" fillId="15" borderId="1" xfId="0" applyFont="1" applyFill="1" applyBorder="1"/>
    <xf numFmtId="165" fontId="1" fillId="15" borderId="7" xfId="0" applyNumberFormat="1" applyFont="1" applyFill="1" applyBorder="1"/>
    <xf numFmtId="1" fontId="1" fillId="15" borderId="7" xfId="0" applyNumberFormat="1" applyFont="1" applyFill="1" applyBorder="1"/>
    <xf numFmtId="0" fontId="1" fillId="12" borderId="1" xfId="0" applyFont="1" applyFill="1" applyBorder="1"/>
    <xf numFmtId="0" fontId="1" fillId="35" borderId="1" xfId="0" applyFont="1" applyFill="1" applyBorder="1"/>
    <xf numFmtId="0" fontId="1" fillId="38" borderId="1" xfId="0" applyFont="1" applyFill="1" applyBorder="1"/>
    <xf numFmtId="0" fontId="1" fillId="39" borderId="1" xfId="0" applyFont="1" applyFill="1" applyBorder="1"/>
    <xf numFmtId="0" fontId="12" fillId="27" borderId="1" xfId="0" applyFont="1" applyFill="1" applyBorder="1" applyAlignment="1">
      <alignment horizontal="right"/>
    </xf>
    <xf numFmtId="165" fontId="12" fillId="27" borderId="1" xfId="0" applyNumberFormat="1" applyFont="1" applyFill="1" applyBorder="1" applyAlignment="1">
      <alignment horizontal="right"/>
    </xf>
    <xf numFmtId="0" fontId="1" fillId="21" borderId="1" xfId="0" applyFont="1" applyFill="1" applyBorder="1" applyAlignment="1">
      <alignment horizontal="center" vertical="center"/>
    </xf>
    <xf numFmtId="0" fontId="0" fillId="15" borderId="1" xfId="0" applyFill="1" applyBorder="1"/>
    <xf numFmtId="165" fontId="1" fillId="15" borderId="1" xfId="0" applyNumberFormat="1" applyFont="1" applyFill="1" applyBorder="1"/>
    <xf numFmtId="2" fontId="1" fillId="15" borderId="1" xfId="0" applyNumberFormat="1" applyFont="1" applyFill="1" applyBorder="1"/>
    <xf numFmtId="0" fontId="0" fillId="12" borderId="1" xfId="0" applyFill="1" applyBorder="1"/>
    <xf numFmtId="0" fontId="0" fillId="35" borderId="1" xfId="0" applyFill="1" applyBorder="1"/>
    <xf numFmtId="0" fontId="0" fillId="38" borderId="1" xfId="0" applyFill="1" applyBorder="1"/>
    <xf numFmtId="0" fontId="0" fillId="39" borderId="1" xfId="0" applyFill="1" applyBorder="1"/>
    <xf numFmtId="0" fontId="0" fillId="0" borderId="0" xfId="0" applyAlignment="1">
      <alignment wrapText="1"/>
    </xf>
    <xf numFmtId="165" fontId="1" fillId="12" borderId="1" xfId="0" applyNumberFormat="1" applyFont="1" applyFill="1" applyBorder="1"/>
    <xf numFmtId="1" fontId="1" fillId="12" borderId="1" xfId="0" applyNumberFormat="1" applyFont="1" applyFill="1" applyBorder="1"/>
    <xf numFmtId="165" fontId="1" fillId="35" borderId="1" xfId="0" applyNumberFormat="1" applyFont="1" applyFill="1" applyBorder="1"/>
    <xf numFmtId="1" fontId="1" fillId="35" borderId="1" xfId="0" applyNumberFormat="1" applyFont="1" applyFill="1" applyBorder="1"/>
    <xf numFmtId="165" fontId="1" fillId="36" borderId="1" xfId="0" applyNumberFormat="1" applyFont="1" applyFill="1" applyBorder="1"/>
    <xf numFmtId="1" fontId="1" fillId="36" borderId="1" xfId="0" applyNumberFormat="1" applyFont="1" applyFill="1" applyBorder="1"/>
    <xf numFmtId="165" fontId="1" fillId="37" borderId="1" xfId="0" applyNumberFormat="1" applyFont="1" applyFill="1" applyBorder="1"/>
    <xf numFmtId="1" fontId="1" fillId="37" borderId="1" xfId="0" applyNumberFormat="1" applyFont="1" applyFill="1" applyBorder="1"/>
    <xf numFmtId="2" fontId="1" fillId="12" borderId="1" xfId="0" applyNumberFormat="1" applyFont="1" applyFill="1" applyBorder="1"/>
    <xf numFmtId="2" fontId="1" fillId="35" borderId="1" xfId="0" applyNumberFormat="1" applyFont="1" applyFill="1" applyBorder="1"/>
    <xf numFmtId="2" fontId="1" fillId="36" borderId="1" xfId="0" applyNumberFormat="1" applyFont="1" applyFill="1" applyBorder="1"/>
    <xf numFmtId="2" fontId="1" fillId="37" borderId="1" xfId="0" applyNumberFormat="1" applyFont="1" applyFill="1" applyBorder="1"/>
    <xf numFmtId="0" fontId="4" fillId="14" borderId="0" xfId="0" applyFont="1" applyFill="1" applyAlignment="1">
      <alignment wrapText="1"/>
    </xf>
    <xf numFmtId="2" fontId="30" fillId="0" borderId="0" xfId="0" applyNumberFormat="1" applyFont="1" applyAlignment="1">
      <alignment horizontal="left" vertical="center" wrapText="1"/>
    </xf>
    <xf numFmtId="0" fontId="1" fillId="21" borderId="1" xfId="0" applyFont="1" applyFill="1" applyBorder="1" applyAlignment="1">
      <alignment horizontal="center" vertical="top" wrapText="1"/>
    </xf>
    <xf numFmtId="0" fontId="1" fillId="21" borderId="1" xfId="0" applyFont="1" applyFill="1" applyBorder="1" applyAlignment="1">
      <alignment horizontal="center"/>
    </xf>
    <xf numFmtId="0" fontId="31" fillId="11" borderId="2" xfId="0" applyFont="1" applyFill="1" applyBorder="1" applyAlignment="1">
      <alignment horizontal="center" vertical="top" textRotation="90"/>
    </xf>
    <xf numFmtId="0" fontId="31" fillId="17" borderId="1" xfId="0" applyFont="1" applyFill="1" applyBorder="1" applyAlignment="1">
      <alignment horizontal="center" vertical="top" textRotation="90" wrapText="1"/>
    </xf>
    <xf numFmtId="0" fontId="31" fillId="18" borderId="1" xfId="0" applyFont="1" applyFill="1" applyBorder="1" applyAlignment="1">
      <alignment horizontal="center" vertical="top" textRotation="90" wrapText="1"/>
    </xf>
    <xf numFmtId="0" fontId="31" fillId="38" borderId="1" xfId="0" applyFont="1" applyFill="1" applyBorder="1" applyAlignment="1">
      <alignment horizontal="center" vertical="top" textRotation="90"/>
    </xf>
    <xf numFmtId="0" fontId="31" fillId="39" borderId="1" xfId="0" applyFont="1" applyFill="1" applyBorder="1" applyAlignment="1">
      <alignment horizontal="center" vertical="top" textRotation="90"/>
    </xf>
    <xf numFmtId="165" fontId="12" fillId="0" borderId="0" xfId="0" applyNumberFormat="1" applyFont="1" applyAlignment="1">
      <alignment horizontal="right"/>
    </xf>
    <xf numFmtId="0" fontId="1" fillId="0" borderId="0" xfId="0" applyFont="1"/>
    <xf numFmtId="166" fontId="0" fillId="17" borderId="1" xfId="0" applyNumberFormat="1" applyFill="1" applyBorder="1" applyAlignment="1">
      <alignment horizontal="center" vertical="center"/>
    </xf>
    <xf numFmtId="166" fontId="0" fillId="35" borderId="1" xfId="0" applyNumberFormat="1" applyFill="1" applyBorder="1" applyAlignment="1">
      <alignment horizontal="center" vertical="center"/>
    </xf>
    <xf numFmtId="166" fontId="0" fillId="30" borderId="1" xfId="0" applyNumberFormat="1" applyFill="1" applyBorder="1" applyAlignment="1">
      <alignment horizontal="center" vertical="center"/>
    </xf>
    <xf numFmtId="2" fontId="0" fillId="34" borderId="1" xfId="0" applyNumberFormat="1" applyFill="1" applyBorder="1" applyAlignment="1">
      <alignment horizontal="center" vertical="center"/>
    </xf>
    <xf numFmtId="0" fontId="1" fillId="21" borderId="1" xfId="0" applyFont="1" applyFill="1" applyBorder="1" applyAlignment="1">
      <alignment horizontal="center" vertical="center" wrapText="1"/>
    </xf>
    <xf numFmtId="0" fontId="29" fillId="0" borderId="0" xfId="0" applyFont="1" applyAlignment="1">
      <alignment horizontal="center"/>
    </xf>
    <xf numFmtId="0" fontId="0" fillId="12" borderId="1" xfId="0" applyFill="1" applyBorder="1" applyAlignment="1">
      <alignment vertical="center" wrapText="1"/>
    </xf>
    <xf numFmtId="0" fontId="0" fillId="40" borderId="1" xfId="0" applyFill="1" applyBorder="1" applyProtection="1">
      <protection locked="0"/>
    </xf>
    <xf numFmtId="166" fontId="0" fillId="40" borderId="1" xfId="0" applyNumberFormat="1" applyFill="1" applyBorder="1" applyProtection="1">
      <protection locked="0"/>
    </xf>
    <xf numFmtId="0" fontId="1" fillId="20" borderId="1" xfId="0" applyFont="1" applyFill="1" applyBorder="1"/>
    <xf numFmtId="0" fontId="0" fillId="42" borderId="1" xfId="0" applyFill="1" applyBorder="1" applyProtection="1">
      <protection locked="0"/>
    </xf>
    <xf numFmtId="166" fontId="0" fillId="42" borderId="1" xfId="0" applyNumberFormat="1" applyFill="1" applyBorder="1" applyProtection="1">
      <protection locked="0"/>
    </xf>
    <xf numFmtId="0" fontId="1" fillId="41" borderId="1" xfId="0" applyFont="1" applyFill="1" applyBorder="1"/>
    <xf numFmtId="165" fontId="1" fillId="20" borderId="1" xfId="0" applyNumberFormat="1" applyFont="1" applyFill="1" applyBorder="1"/>
    <xf numFmtId="165" fontId="1" fillId="41" borderId="1" xfId="0" applyNumberFormat="1" applyFont="1" applyFill="1" applyBorder="1"/>
    <xf numFmtId="2" fontId="1" fillId="20" borderId="1" xfId="0" applyNumberFormat="1" applyFont="1" applyFill="1" applyBorder="1"/>
    <xf numFmtId="2" fontId="1" fillId="41" borderId="1" xfId="0" applyNumberFormat="1" applyFont="1" applyFill="1" applyBorder="1"/>
    <xf numFmtId="0" fontId="29" fillId="11" borderId="2" xfId="0" applyFont="1" applyFill="1" applyBorder="1" applyAlignment="1">
      <alignment horizontal="center" vertical="center"/>
    </xf>
    <xf numFmtId="0" fontId="29" fillId="17" borderId="1" xfId="0" applyFont="1" applyFill="1" applyBorder="1" applyAlignment="1">
      <alignment horizontal="center" vertical="center" wrapText="1"/>
    </xf>
    <xf numFmtId="0" fontId="29" fillId="26" borderId="1" xfId="0" applyFont="1" applyFill="1" applyBorder="1" applyAlignment="1">
      <alignment horizontal="center" vertical="center"/>
    </xf>
    <xf numFmtId="0" fontId="29" fillId="30" borderId="1" xfId="0" applyFont="1" applyFill="1" applyBorder="1" applyAlignment="1">
      <alignment horizontal="center" vertical="center"/>
    </xf>
    <xf numFmtId="0" fontId="29" fillId="34" borderId="1" xfId="0" applyFont="1" applyFill="1" applyBorder="1" applyAlignment="1">
      <alignment horizontal="center" vertical="center" wrapText="1"/>
    </xf>
    <xf numFmtId="1" fontId="0" fillId="11" borderId="1" xfId="0" applyNumberFormat="1" applyFill="1" applyBorder="1" applyProtection="1">
      <protection locked="0"/>
    </xf>
    <xf numFmtId="0" fontId="26" fillId="0" borderId="0" xfId="0" applyFont="1" applyAlignment="1">
      <alignment horizontal="center" vertical="center"/>
    </xf>
    <xf numFmtId="0" fontId="0" fillId="21" borderId="1" xfId="0" applyFill="1" applyBorder="1" applyAlignment="1" applyProtection="1">
      <alignment horizontal="center" vertical="center" wrapText="1"/>
      <protection locked="0"/>
    </xf>
    <xf numFmtId="0" fontId="4" fillId="21" borderId="1" xfId="0" applyFont="1" applyFill="1" applyBorder="1" applyProtection="1">
      <protection locked="0"/>
    </xf>
    <xf numFmtId="0" fontId="4" fillId="14" borderId="0" xfId="0" applyFont="1" applyFill="1" applyAlignment="1">
      <alignment horizontal="center" wrapText="1"/>
    </xf>
    <xf numFmtId="0" fontId="27" fillId="33" borderId="2" xfId="0" applyFont="1" applyFill="1" applyBorder="1" applyAlignment="1">
      <alignment wrapText="1"/>
    </xf>
    <xf numFmtId="0" fontId="3" fillId="0" borderId="0" xfId="2" applyFill="1" applyBorder="1" applyAlignment="1" applyProtection="1">
      <alignment horizontal="center" vertical="center"/>
    </xf>
    <xf numFmtId="0" fontId="1" fillId="39" borderId="6" xfId="0" applyFont="1" applyFill="1" applyBorder="1"/>
    <xf numFmtId="0" fontId="0" fillId="34" borderId="6" xfId="0" applyFill="1" applyBorder="1" applyProtection="1">
      <protection locked="0"/>
    </xf>
    <xf numFmtId="166" fontId="0" fillId="34" borderId="6" xfId="0" applyNumberFormat="1" applyFill="1" applyBorder="1" applyProtection="1">
      <protection locked="0"/>
    </xf>
    <xf numFmtId="0" fontId="12" fillId="27" borderId="6" xfId="0" applyFont="1" applyFill="1" applyBorder="1" applyAlignment="1">
      <alignment horizontal="right"/>
    </xf>
    <xf numFmtId="165" fontId="12" fillId="27" borderId="6" xfId="0" applyNumberFormat="1" applyFont="1" applyFill="1" applyBorder="1" applyAlignment="1">
      <alignment horizontal="right"/>
    </xf>
    <xf numFmtId="0" fontId="12" fillId="0" borderId="2" xfId="0" applyFont="1" applyBorder="1"/>
    <xf numFmtId="0" fontId="12" fillId="0" borderId="10" xfId="0" applyFont="1" applyBorder="1"/>
    <xf numFmtId="0" fontId="0" fillId="0" borderId="3" xfId="0" applyBorder="1"/>
    <xf numFmtId="0" fontId="7" fillId="8" borderId="8" xfId="1" applyFont="1" applyFill="1" applyBorder="1" applyAlignment="1">
      <alignment horizontal="left" vertical="center" wrapText="1"/>
    </xf>
    <xf numFmtId="0" fontId="7" fillId="8" borderId="5"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6" fillId="0" borderId="1" xfId="1" applyFont="1" applyBorder="1" applyAlignment="1">
      <alignment horizontal="center" vertical="center"/>
    </xf>
    <xf numFmtId="0" fontId="5" fillId="2" borderId="1" xfId="1" applyFont="1" applyFill="1" applyBorder="1" applyAlignment="1">
      <alignment horizontal="center" vertical="center"/>
    </xf>
    <xf numFmtId="0" fontId="7" fillId="8" borderId="2" xfId="1" applyFont="1" applyFill="1" applyBorder="1" applyAlignment="1">
      <alignment horizontal="left" vertical="center"/>
    </xf>
    <xf numFmtId="0" fontId="7" fillId="8" borderId="10" xfId="1" applyFont="1" applyFill="1" applyBorder="1" applyAlignment="1">
      <alignment horizontal="left" vertical="center"/>
    </xf>
    <xf numFmtId="0" fontId="7" fillId="8" borderId="3" xfId="1" applyFont="1" applyFill="1" applyBorder="1" applyAlignment="1">
      <alignment horizontal="left" vertical="center"/>
    </xf>
    <xf numFmtId="0" fontId="19" fillId="8" borderId="6" xfId="1" applyFont="1" applyFill="1" applyBorder="1" applyAlignment="1">
      <alignment horizontal="right" vertical="center" wrapText="1"/>
    </xf>
    <xf numFmtId="0" fontId="19" fillId="8" borderId="11" xfId="1" applyFont="1" applyFill="1" applyBorder="1" applyAlignment="1">
      <alignment horizontal="right" vertical="center" wrapText="1"/>
    </xf>
    <xf numFmtId="0" fontId="19" fillId="8" borderId="7" xfId="1" applyFont="1" applyFill="1" applyBorder="1" applyAlignment="1">
      <alignment horizontal="right" vertical="center" wrapText="1"/>
    </xf>
    <xf numFmtId="0" fontId="5" fillId="2" borderId="2" xfId="1" applyFont="1" applyFill="1" applyBorder="1" applyAlignment="1">
      <alignment horizontal="center" vertical="center"/>
    </xf>
    <xf numFmtId="0" fontId="5" fillId="2" borderId="10" xfId="1" applyFont="1" applyFill="1" applyBorder="1" applyAlignment="1">
      <alignment horizontal="center" vertical="center"/>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14" borderId="2" xfId="1" applyFont="1" applyFill="1" applyBorder="1" applyAlignment="1">
      <alignment horizontal="center" vertical="center" wrapText="1"/>
    </xf>
    <xf numFmtId="0" fontId="7" fillId="14" borderId="10" xfId="1" applyFont="1" applyFill="1" applyBorder="1" applyAlignment="1">
      <alignment horizontal="center" vertical="center" wrapText="1"/>
    </xf>
    <xf numFmtId="0" fontId="7" fillId="14" borderId="3" xfId="1"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0" xfId="1" applyFont="1" applyBorder="1" applyAlignment="1">
      <alignment horizontal="center" vertical="center" wrapText="1"/>
    </xf>
    <xf numFmtId="0" fontId="1" fillId="0" borderId="0" xfId="0" applyFont="1" applyAlignment="1">
      <alignment horizontal="center" vertical="center"/>
    </xf>
    <xf numFmtId="0" fontId="12" fillId="0" borderId="0" xfId="0" applyFont="1" applyAlignment="1">
      <alignment horizontal="center" vertical="center"/>
    </xf>
    <xf numFmtId="0" fontId="16"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6" fillId="0" borderId="12" xfId="1" applyFont="1" applyBorder="1" applyAlignment="1">
      <alignment horizontal="center" vertical="center" wrapText="1"/>
    </xf>
    <xf numFmtId="0" fontId="11" fillId="0" borderId="0" xfId="0" applyFont="1" applyAlignment="1">
      <alignment horizontal="center" vertical="center"/>
    </xf>
    <xf numFmtId="0" fontId="24" fillId="0" borderId="0" xfId="0" applyFont="1" applyAlignment="1">
      <alignment horizontal="center"/>
    </xf>
    <xf numFmtId="0" fontId="0" fillId="14" borderId="2" xfId="0" applyFill="1" applyBorder="1" applyAlignment="1">
      <alignment horizontal="center"/>
    </xf>
    <xf numFmtId="0" fontId="0" fillId="14" borderId="10" xfId="0" applyFill="1" applyBorder="1" applyAlignment="1">
      <alignment horizontal="center"/>
    </xf>
    <xf numFmtId="0" fontId="0" fillId="14" borderId="3" xfId="0" applyFill="1" applyBorder="1" applyAlignment="1">
      <alignment horizontal="center"/>
    </xf>
    <xf numFmtId="0" fontId="1" fillId="15" borderId="6" xfId="0" applyFont="1" applyFill="1" applyBorder="1" applyAlignment="1" applyProtection="1">
      <alignment horizontal="center" vertical="center" wrapText="1"/>
      <protection locked="0"/>
    </xf>
    <xf numFmtId="0" fontId="1" fillId="15" borderId="7" xfId="0" applyFont="1" applyFill="1" applyBorder="1" applyAlignment="1" applyProtection="1">
      <alignment horizontal="center" vertical="center" wrapText="1"/>
      <protection locked="0"/>
    </xf>
    <xf numFmtId="0" fontId="0" fillId="15" borderId="7" xfId="0" applyFill="1" applyBorder="1" applyAlignment="1" applyProtection="1">
      <alignment horizontal="center" vertical="center" wrapText="1"/>
      <protection locked="0"/>
    </xf>
    <xf numFmtId="0" fontId="1" fillId="12" borderId="6" xfId="0" applyFont="1" applyFill="1" applyBorder="1" applyAlignment="1" applyProtection="1">
      <alignment horizontal="center" vertical="center"/>
      <protection locked="0"/>
    </xf>
    <xf numFmtId="0" fontId="0" fillId="12" borderId="7" xfId="0" applyFill="1" applyBorder="1" applyAlignment="1" applyProtection="1">
      <alignment horizontal="center" vertical="center"/>
      <protection locked="0"/>
    </xf>
    <xf numFmtId="0" fontId="1" fillId="18" borderId="6" xfId="0" applyFont="1" applyFill="1" applyBorder="1" applyAlignment="1" applyProtection="1">
      <alignment horizontal="center" vertical="center"/>
      <protection locked="0"/>
    </xf>
    <xf numFmtId="0" fontId="1" fillId="18" borderId="7" xfId="0" applyFont="1" applyFill="1" applyBorder="1" applyAlignment="1" applyProtection="1">
      <alignment horizontal="center" vertical="center"/>
      <protection locked="0"/>
    </xf>
    <xf numFmtId="0" fontId="1" fillId="38" borderId="6" xfId="0" applyFont="1" applyFill="1" applyBorder="1" applyAlignment="1" applyProtection="1">
      <alignment horizontal="center" vertical="center"/>
      <protection locked="0"/>
    </xf>
    <xf numFmtId="0" fontId="1" fillId="38" borderId="7" xfId="0" applyFont="1" applyFill="1" applyBorder="1" applyAlignment="1" applyProtection="1">
      <alignment horizontal="center" vertical="center"/>
      <protection locked="0"/>
    </xf>
    <xf numFmtId="0" fontId="1" fillId="39" borderId="6" xfId="0" applyFont="1" applyFill="1" applyBorder="1" applyAlignment="1" applyProtection="1">
      <alignment horizontal="center" vertical="center"/>
      <protection locked="0"/>
    </xf>
    <xf numFmtId="0" fontId="1" fillId="39" borderId="7" xfId="0" applyFont="1" applyFill="1" applyBorder="1" applyAlignment="1" applyProtection="1">
      <alignment horizontal="center" vertical="center"/>
      <protection locked="0"/>
    </xf>
    <xf numFmtId="0" fontId="1" fillId="12" borderId="7" xfId="0" applyFont="1" applyFill="1" applyBorder="1" applyAlignment="1" applyProtection="1">
      <alignment horizontal="center" vertical="center"/>
      <protection locked="0"/>
    </xf>
    <xf numFmtId="0" fontId="0" fillId="21" borderId="6" xfId="0" applyFill="1" applyBorder="1" applyAlignment="1" applyProtection="1">
      <alignment horizontal="center" vertical="center" wrapText="1"/>
      <protection locked="0"/>
    </xf>
    <xf numFmtId="0" fontId="0" fillId="21" borderId="7" xfId="0" applyFill="1" applyBorder="1" applyAlignment="1" applyProtection="1">
      <alignment horizontal="center" vertical="center" wrapText="1"/>
      <protection locked="0"/>
    </xf>
    <xf numFmtId="0" fontId="29" fillId="21" borderId="6" xfId="0" applyFont="1" applyFill="1" applyBorder="1" applyAlignment="1" applyProtection="1">
      <alignment horizontal="center" vertical="center"/>
      <protection locked="0"/>
    </xf>
    <xf numFmtId="0" fontId="29" fillId="21" borderId="7" xfId="0" applyFont="1" applyFill="1" applyBorder="1" applyAlignment="1" applyProtection="1">
      <alignment horizontal="center" vertical="center"/>
      <protection locked="0"/>
    </xf>
    <xf numFmtId="0" fontId="17" fillId="21" borderId="6" xfId="0" applyFont="1" applyFill="1" applyBorder="1" applyAlignment="1" applyProtection="1">
      <alignment horizontal="center" vertical="center" wrapText="1"/>
      <protection locked="0"/>
    </xf>
    <xf numFmtId="0" fontId="17" fillId="21" borderId="7" xfId="0" applyFont="1" applyFill="1" applyBorder="1" applyAlignment="1" applyProtection="1">
      <alignment horizontal="center" vertical="center" wrapText="1"/>
      <protection locked="0"/>
    </xf>
    <xf numFmtId="165" fontId="1" fillId="38" borderId="6" xfId="0" applyNumberFormat="1" applyFont="1" applyFill="1" applyBorder="1" applyAlignment="1" applyProtection="1">
      <alignment horizontal="center" vertical="center"/>
      <protection locked="0"/>
    </xf>
    <xf numFmtId="165" fontId="1" fillId="38" borderId="7" xfId="0" applyNumberFormat="1" applyFont="1" applyFill="1" applyBorder="1" applyAlignment="1" applyProtection="1">
      <alignment horizontal="center" vertical="center"/>
      <protection locked="0"/>
    </xf>
    <xf numFmtId="165" fontId="0" fillId="38" borderId="7" xfId="0" applyNumberFormat="1" applyFill="1" applyBorder="1" applyAlignment="1" applyProtection="1">
      <alignment horizontal="center" vertical="center"/>
      <protection locked="0"/>
    </xf>
    <xf numFmtId="165" fontId="1" fillId="39" borderId="6" xfId="0" applyNumberFormat="1" applyFont="1" applyFill="1" applyBorder="1" applyAlignment="1" applyProtection="1">
      <alignment horizontal="center" vertical="center"/>
      <protection locked="0"/>
    </xf>
    <xf numFmtId="165" fontId="1" fillId="39" borderId="7" xfId="0" applyNumberFormat="1" applyFont="1" applyFill="1" applyBorder="1" applyAlignment="1" applyProtection="1">
      <alignment horizontal="center" vertical="center"/>
      <protection locked="0"/>
    </xf>
    <xf numFmtId="165" fontId="1" fillId="18" borderId="6" xfId="0" applyNumberFormat="1" applyFont="1" applyFill="1" applyBorder="1" applyAlignment="1" applyProtection="1">
      <alignment horizontal="center" vertical="center"/>
      <protection locked="0"/>
    </xf>
    <xf numFmtId="165" fontId="1" fillId="18" borderId="7" xfId="0" applyNumberFormat="1" applyFont="1" applyFill="1" applyBorder="1" applyAlignment="1" applyProtection="1">
      <alignment horizontal="center" vertical="center"/>
      <protection locked="0"/>
    </xf>
    <xf numFmtId="0" fontId="26" fillId="24" borderId="1" xfId="0" applyFont="1" applyFill="1" applyBorder="1" applyAlignment="1">
      <alignment horizontal="center" vertical="center"/>
    </xf>
    <xf numFmtId="0" fontId="0" fillId="14" borderId="9" xfId="0" applyFill="1" applyBorder="1" applyAlignment="1">
      <alignment horizontal="center"/>
    </xf>
    <xf numFmtId="0" fontId="0" fillId="14" borderId="4" xfId="0" applyFill="1" applyBorder="1" applyAlignment="1">
      <alignment horizontal="center"/>
    </xf>
    <xf numFmtId="0" fontId="26" fillId="24" borderId="1" xfId="0" applyFont="1" applyFill="1" applyBorder="1" applyAlignment="1">
      <alignment horizontal="center" vertical="center" wrapText="1"/>
    </xf>
    <xf numFmtId="0" fontId="0" fillId="10" borderId="6" xfId="0" applyFill="1" applyBorder="1" applyAlignment="1">
      <alignment vertical="top" wrapText="1"/>
    </xf>
    <xf numFmtId="0" fontId="0" fillId="10" borderId="7" xfId="0" applyFill="1" applyBorder="1" applyAlignment="1">
      <alignment vertical="top" wrapText="1"/>
    </xf>
    <xf numFmtId="0" fontId="1" fillId="12" borderId="6"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0" fillId="10" borderId="6" xfId="0" applyFill="1" applyBorder="1" applyAlignment="1">
      <alignment horizontal="left" vertical="top" wrapText="1"/>
    </xf>
    <xf numFmtId="0" fontId="0" fillId="10" borderId="7" xfId="0" applyFill="1" applyBorder="1" applyAlignment="1">
      <alignment horizontal="left" vertical="top" wrapText="1"/>
    </xf>
    <xf numFmtId="0" fontId="17" fillId="10" borderId="6" xfId="0" applyFont="1" applyFill="1" applyBorder="1" applyAlignment="1">
      <alignment vertical="top" wrapText="1"/>
    </xf>
    <xf numFmtId="0" fontId="17" fillId="10" borderId="7" xfId="0" applyFont="1" applyFill="1" applyBorder="1" applyAlignment="1">
      <alignment vertical="top" wrapText="1"/>
    </xf>
    <xf numFmtId="0" fontId="1" fillId="10" borderId="6"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7" fillId="10" borderId="6" xfId="0" applyFont="1" applyFill="1" applyBorder="1" applyAlignment="1">
      <alignment vertical="top" wrapText="1" readingOrder="1"/>
    </xf>
    <xf numFmtId="0" fontId="17" fillId="10" borderId="7" xfId="0" applyFont="1" applyFill="1" applyBorder="1" applyAlignment="1">
      <alignment vertical="top" wrapText="1" readingOrder="1"/>
    </xf>
    <xf numFmtId="0" fontId="17" fillId="10" borderId="6" xfId="0" applyFont="1" applyFill="1" applyBorder="1" applyAlignment="1">
      <alignment horizontal="center" vertical="center" wrapText="1" readingOrder="1"/>
    </xf>
    <xf numFmtId="0" fontId="17" fillId="10" borderId="7" xfId="0" applyFont="1" applyFill="1" applyBorder="1" applyAlignment="1">
      <alignment horizontal="center" vertical="center" wrapText="1" readingOrder="1"/>
    </xf>
    <xf numFmtId="0" fontId="0" fillId="10" borderId="1" xfId="0" applyFill="1" applyBorder="1" applyAlignment="1">
      <alignment horizontal="center" vertical="center" wrapText="1"/>
    </xf>
    <xf numFmtId="0" fontId="25" fillId="10" borderId="6" xfId="0" applyFont="1" applyFill="1" applyBorder="1" applyAlignment="1">
      <alignment horizontal="left" vertical="top" wrapText="1"/>
    </xf>
    <xf numFmtId="0" fontId="25" fillId="10" borderId="7" xfId="0" applyFont="1" applyFill="1" applyBorder="1" applyAlignment="1">
      <alignment horizontal="left" vertical="top" wrapText="1"/>
    </xf>
    <xf numFmtId="0" fontId="25" fillId="10" borderId="6" xfId="0" applyFont="1" applyFill="1" applyBorder="1" applyAlignment="1">
      <alignment vertical="top" wrapText="1" readingOrder="1"/>
    </xf>
    <xf numFmtId="0" fontId="25" fillId="10" borderId="7" xfId="0" applyFont="1" applyFill="1" applyBorder="1" applyAlignment="1">
      <alignment vertical="top" wrapText="1" readingOrder="1"/>
    </xf>
    <xf numFmtId="0" fontId="20" fillId="24" borderId="2" xfId="0" applyFont="1" applyFill="1" applyBorder="1" applyAlignment="1">
      <alignment vertical="top"/>
    </xf>
    <xf numFmtId="0" fontId="20" fillId="24" borderId="5" xfId="0" applyFont="1" applyFill="1" applyBorder="1" applyAlignment="1">
      <alignment vertical="top"/>
    </xf>
    <xf numFmtId="0" fontId="20" fillId="24" borderId="15" xfId="0" applyFont="1" applyFill="1" applyBorder="1" applyAlignment="1">
      <alignment vertical="top"/>
    </xf>
    <xf numFmtId="0" fontId="0" fillId="12" borderId="10" xfId="0" applyFill="1" applyBorder="1" applyAlignment="1">
      <alignment horizontal="center" vertical="center"/>
    </xf>
    <xf numFmtId="0" fontId="0" fillId="12" borderId="3" xfId="0" applyFill="1" applyBorder="1" applyAlignment="1">
      <alignment horizontal="center" vertical="center"/>
    </xf>
    <xf numFmtId="0" fontId="1" fillId="12" borderId="6" xfId="0" applyFont="1" applyFill="1" applyBorder="1" applyAlignment="1">
      <alignment horizontal="center" vertical="center"/>
    </xf>
    <xf numFmtId="0" fontId="1" fillId="12" borderId="7" xfId="0" applyFont="1" applyFill="1" applyBorder="1" applyAlignment="1">
      <alignment horizontal="center" vertical="center"/>
    </xf>
    <xf numFmtId="0" fontId="1" fillId="10" borderId="6" xfId="0" applyFont="1" applyFill="1" applyBorder="1" applyAlignment="1">
      <alignment horizontal="center" vertical="center"/>
    </xf>
    <xf numFmtId="0" fontId="1" fillId="10" borderId="7" xfId="0" applyFont="1" applyFill="1" applyBorder="1" applyAlignment="1">
      <alignment horizontal="center" vertical="center"/>
    </xf>
    <xf numFmtId="0" fontId="25" fillId="10" borderId="6" xfId="0" applyFont="1" applyFill="1" applyBorder="1" applyAlignment="1">
      <alignment horizontal="left" vertical="top" wrapText="1" readingOrder="1"/>
    </xf>
    <xf numFmtId="0" fontId="25" fillId="10" borderId="7" xfId="0" applyFont="1" applyFill="1" applyBorder="1" applyAlignment="1">
      <alignment horizontal="left" vertical="top" readingOrder="1"/>
    </xf>
    <xf numFmtId="0" fontId="17" fillId="10" borderId="6" xfId="0" applyFont="1" applyFill="1" applyBorder="1" applyAlignment="1">
      <alignment horizontal="left" vertical="top" wrapText="1" readingOrder="1"/>
    </xf>
    <xf numFmtId="0" fontId="17" fillId="10" borderId="7" xfId="0" applyFont="1" applyFill="1" applyBorder="1" applyAlignment="1">
      <alignment horizontal="left" vertical="top" readingOrder="1"/>
    </xf>
    <xf numFmtId="0" fontId="0" fillId="0" borderId="0" xfId="0" applyAlignment="1">
      <alignment horizontal="center"/>
    </xf>
    <xf numFmtId="165" fontId="1" fillId="12" borderId="6" xfId="0" applyNumberFormat="1" applyFont="1" applyFill="1" applyBorder="1" applyAlignment="1" applyProtection="1">
      <alignment horizontal="center" vertical="center"/>
      <protection locked="0"/>
    </xf>
    <xf numFmtId="165" fontId="1" fillId="12" borderId="7" xfId="0" applyNumberFormat="1" applyFont="1" applyFill="1" applyBorder="1" applyAlignment="1" applyProtection="1">
      <alignment horizontal="center" vertical="center"/>
      <protection locked="0"/>
    </xf>
    <xf numFmtId="0" fontId="26" fillId="25" borderId="2" xfId="0" applyFont="1" applyFill="1" applyBorder="1" applyAlignment="1">
      <alignment horizontal="center" vertical="center"/>
    </xf>
    <xf numFmtId="0" fontId="26" fillId="25" borderId="10" xfId="0" applyFont="1" applyFill="1" applyBorder="1" applyAlignment="1">
      <alignment horizontal="center" vertical="center"/>
    </xf>
    <xf numFmtId="0" fontId="26" fillId="25" borderId="3" xfId="0" applyFont="1" applyFill="1" applyBorder="1" applyAlignment="1">
      <alignment horizontal="center" vertical="center"/>
    </xf>
    <xf numFmtId="0" fontId="1" fillId="10" borderId="2" xfId="0" applyFont="1" applyFill="1" applyBorder="1" applyAlignment="1">
      <alignment horizontal="center" vertical="center"/>
    </xf>
    <xf numFmtId="0" fontId="1" fillId="10" borderId="10" xfId="0" applyFont="1" applyFill="1" applyBorder="1" applyAlignment="1">
      <alignment horizontal="center" vertical="center"/>
    </xf>
    <xf numFmtId="0" fontId="1" fillId="10" borderId="3" xfId="0" applyFont="1" applyFill="1" applyBorder="1" applyAlignment="1">
      <alignment horizontal="center" vertical="center"/>
    </xf>
    <xf numFmtId="0" fontId="1" fillId="17" borderId="2" xfId="0" applyFont="1" applyFill="1" applyBorder="1" applyAlignment="1">
      <alignment horizontal="center"/>
    </xf>
    <xf numFmtId="0" fontId="1" fillId="17" borderId="10" xfId="0" applyFont="1" applyFill="1" applyBorder="1" applyAlignment="1">
      <alignment horizontal="center"/>
    </xf>
    <xf numFmtId="0" fontId="1" fillId="17" borderId="3" xfId="0" applyFont="1" applyFill="1" applyBorder="1" applyAlignment="1">
      <alignment horizontal="center"/>
    </xf>
    <xf numFmtId="165" fontId="0" fillId="12" borderId="7" xfId="0" applyNumberFormat="1" applyFill="1" applyBorder="1" applyAlignment="1" applyProtection="1">
      <alignment horizontal="center" vertical="center"/>
      <protection locked="0"/>
    </xf>
    <xf numFmtId="0" fontId="1" fillId="12" borderId="9" xfId="0" applyFont="1" applyFill="1" applyBorder="1" applyAlignment="1">
      <alignment horizontal="center" vertical="center"/>
    </xf>
    <xf numFmtId="0" fontId="1" fillId="12" borderId="12"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15" xfId="0" applyFont="1" applyFill="1" applyBorder="1" applyAlignment="1">
      <alignment horizontal="center" vertical="center"/>
    </xf>
    <xf numFmtId="0" fontId="14" fillId="25" borderId="2" xfId="0" applyFont="1" applyFill="1" applyBorder="1" applyAlignment="1">
      <alignment horizontal="center" vertical="top" wrapText="1"/>
    </xf>
    <xf numFmtId="0" fontId="14" fillId="25" borderId="10" xfId="0" applyFont="1" applyFill="1" applyBorder="1" applyAlignment="1">
      <alignment horizontal="center" vertical="top" wrapText="1"/>
    </xf>
    <xf numFmtId="0" fontId="14" fillId="25" borderId="3" xfId="0" applyFont="1" applyFill="1" applyBorder="1" applyAlignment="1">
      <alignment horizontal="center" vertical="top" wrapText="1"/>
    </xf>
    <xf numFmtId="0" fontId="29" fillId="32" borderId="6" xfId="0" applyFont="1" applyFill="1" applyBorder="1" applyAlignment="1" applyProtection="1">
      <alignment horizontal="center" vertical="center" wrapText="1"/>
      <protection locked="0"/>
    </xf>
    <xf numFmtId="0" fontId="29" fillId="32" borderId="7" xfId="0" applyFont="1" applyFill="1" applyBorder="1" applyAlignment="1" applyProtection="1">
      <alignment horizontal="center" vertical="center" wrapText="1"/>
      <protection locked="0"/>
    </xf>
    <xf numFmtId="0" fontId="26" fillId="24" borderId="6" xfId="0" applyFont="1" applyFill="1" applyBorder="1" applyAlignment="1">
      <alignment horizontal="center" vertical="center"/>
    </xf>
    <xf numFmtId="0" fontId="26" fillId="24" borderId="11" xfId="0" applyFont="1" applyFill="1" applyBorder="1" applyAlignment="1">
      <alignment horizontal="center" vertical="center"/>
    </xf>
    <xf numFmtId="0" fontId="26" fillId="24" borderId="7" xfId="0" applyFont="1" applyFill="1" applyBorder="1" applyAlignment="1">
      <alignment horizontal="center" vertical="center"/>
    </xf>
    <xf numFmtId="0" fontId="26" fillId="24" borderId="6" xfId="0" applyFont="1" applyFill="1" applyBorder="1" applyAlignment="1">
      <alignment horizontal="center" vertical="center" wrapText="1"/>
    </xf>
    <xf numFmtId="0" fontId="26" fillId="24" borderId="11" xfId="0" applyFont="1" applyFill="1" applyBorder="1" applyAlignment="1">
      <alignment horizontal="center" vertical="center" wrapText="1"/>
    </xf>
    <xf numFmtId="0" fontId="26" fillId="24" borderId="7" xfId="0" applyFont="1" applyFill="1" applyBorder="1" applyAlignment="1">
      <alignment horizontal="center" vertical="center" wrapText="1"/>
    </xf>
    <xf numFmtId="165" fontId="0" fillId="18" borderId="7" xfId="0" applyNumberFormat="1" applyFill="1" applyBorder="1" applyAlignment="1" applyProtection="1">
      <alignment horizontal="center" vertical="center"/>
      <protection locked="0"/>
    </xf>
    <xf numFmtId="0" fontId="0" fillId="14" borderId="9" xfId="0" applyFill="1" applyBorder="1" applyAlignment="1">
      <alignment horizontal="left" wrapText="1"/>
    </xf>
    <xf numFmtId="0" fontId="0" fillId="14" borderId="12" xfId="0" applyFill="1" applyBorder="1" applyAlignment="1">
      <alignment horizontal="left" wrapText="1"/>
    </xf>
    <xf numFmtId="0" fontId="0" fillId="14" borderId="13" xfId="0" applyFill="1" applyBorder="1" applyAlignment="1">
      <alignment horizontal="left" wrapText="1"/>
    </xf>
    <xf numFmtId="0" fontId="0" fillId="14" borderId="8" xfId="0" applyFill="1" applyBorder="1" applyAlignment="1">
      <alignment horizontal="left" wrapText="1"/>
    </xf>
    <xf numFmtId="0" fontId="0" fillId="14" borderId="5" xfId="0" applyFill="1" applyBorder="1" applyAlignment="1">
      <alignment horizontal="left" wrapText="1"/>
    </xf>
    <xf numFmtId="0" fontId="0" fillId="14" borderId="15" xfId="0" applyFill="1" applyBorder="1" applyAlignment="1">
      <alignment horizontal="left" wrapText="1"/>
    </xf>
    <xf numFmtId="0" fontId="32" fillId="0" borderId="0" xfId="0" applyFont="1" applyAlignment="1">
      <alignment horizontal="center" vertical="center" wrapText="1"/>
    </xf>
    <xf numFmtId="0" fontId="1" fillId="21" borderId="9" xfId="0" applyFont="1" applyFill="1" applyBorder="1" applyAlignment="1">
      <alignment horizontal="center" vertical="center"/>
    </xf>
    <xf numFmtId="0" fontId="1" fillId="21" borderId="12" xfId="0" applyFont="1" applyFill="1" applyBorder="1" applyAlignment="1">
      <alignment horizontal="center" vertical="center"/>
    </xf>
    <xf numFmtId="0" fontId="1" fillId="21" borderId="13" xfId="0" applyFont="1" applyFill="1" applyBorder="1" applyAlignment="1">
      <alignment horizontal="center" vertical="center"/>
    </xf>
    <xf numFmtId="0" fontId="1" fillId="21" borderId="4" xfId="0" applyFont="1" applyFill="1" applyBorder="1" applyAlignment="1">
      <alignment horizontal="center" vertical="center"/>
    </xf>
    <xf numFmtId="0" fontId="1" fillId="21" borderId="0" xfId="0" applyFont="1" applyFill="1" applyAlignment="1">
      <alignment horizontal="center" vertical="center"/>
    </xf>
    <xf numFmtId="0" fontId="1" fillId="21" borderId="14" xfId="0" applyFont="1" applyFill="1" applyBorder="1" applyAlignment="1">
      <alignment horizontal="center" vertical="center"/>
    </xf>
    <xf numFmtId="0" fontId="1" fillId="21" borderId="8" xfId="0" applyFont="1" applyFill="1" applyBorder="1" applyAlignment="1">
      <alignment horizontal="center" vertical="center"/>
    </xf>
    <xf numFmtId="0" fontId="1" fillId="21" borderId="5" xfId="0" applyFont="1" applyFill="1" applyBorder="1" applyAlignment="1">
      <alignment horizontal="center" vertical="center"/>
    </xf>
    <xf numFmtId="0" fontId="1" fillId="21" borderId="15" xfId="0" applyFont="1" applyFill="1" applyBorder="1" applyAlignment="1">
      <alignment horizontal="center" vertical="center"/>
    </xf>
    <xf numFmtId="0" fontId="0" fillId="12" borderId="1" xfId="0" applyFill="1" applyBorder="1" applyAlignment="1">
      <alignment horizontal="left" vertical="center" wrapText="1"/>
    </xf>
    <xf numFmtId="0" fontId="0" fillId="12" borderId="1" xfId="0" applyFill="1" applyBorder="1" applyAlignment="1">
      <alignment horizontal="left" vertical="center"/>
    </xf>
    <xf numFmtId="0" fontId="0" fillId="10" borderId="1" xfId="0" applyFill="1" applyBorder="1" applyAlignment="1">
      <alignment horizontal="center" vertical="center"/>
    </xf>
    <xf numFmtId="0" fontId="1" fillId="21" borderId="4" xfId="0" applyFont="1" applyFill="1" applyBorder="1" applyAlignment="1">
      <alignment horizontal="center"/>
    </xf>
    <xf numFmtId="0" fontId="1" fillId="21" borderId="0" xfId="0" applyFont="1" applyFill="1" applyAlignment="1">
      <alignment horizontal="center"/>
    </xf>
    <xf numFmtId="0" fontId="0" fillId="10" borderId="2" xfId="0" applyFill="1" applyBorder="1" applyAlignment="1">
      <alignment horizontal="center" vertical="center"/>
    </xf>
    <xf numFmtId="0" fontId="0" fillId="10" borderId="10" xfId="0" applyFill="1" applyBorder="1" applyAlignment="1">
      <alignment horizontal="center" vertical="center"/>
    </xf>
    <xf numFmtId="0" fontId="0" fillId="10" borderId="3" xfId="0" applyFill="1" applyBorder="1" applyAlignment="1">
      <alignment horizontal="center" vertical="center"/>
    </xf>
    <xf numFmtId="0" fontId="1" fillId="21" borderId="1" xfId="0" applyFont="1" applyFill="1" applyBorder="1" applyAlignment="1">
      <alignment horizontal="center" vertical="center"/>
    </xf>
    <xf numFmtId="0" fontId="1" fillId="21" borderId="2" xfId="0" applyFont="1" applyFill="1" applyBorder="1" applyAlignment="1">
      <alignment horizontal="center"/>
    </xf>
    <xf numFmtId="0" fontId="1" fillId="21" borderId="10" xfId="0" applyFont="1" applyFill="1" applyBorder="1" applyAlignment="1">
      <alignment horizontal="center"/>
    </xf>
    <xf numFmtId="0" fontId="1" fillId="21" borderId="3" xfId="0" applyFont="1" applyFill="1" applyBorder="1" applyAlignment="1">
      <alignment horizontal="center"/>
    </xf>
    <xf numFmtId="0" fontId="1" fillId="21" borderId="1" xfId="0" applyFont="1" applyFill="1" applyBorder="1" applyAlignment="1">
      <alignment horizontal="center"/>
    </xf>
    <xf numFmtId="0" fontId="1" fillId="21" borderId="2" xfId="0" applyFont="1" applyFill="1" applyBorder="1" applyAlignment="1">
      <alignment horizontal="center" vertical="center"/>
    </xf>
    <xf numFmtId="0" fontId="1" fillId="21" borderId="10" xfId="0" applyFont="1" applyFill="1" applyBorder="1" applyAlignment="1">
      <alignment horizontal="center" vertical="center"/>
    </xf>
    <xf numFmtId="0" fontId="1" fillId="21" borderId="3" xfId="0" applyFont="1"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horizontal="center" vertical="center"/>
    </xf>
    <xf numFmtId="0" fontId="0" fillId="39" borderId="6" xfId="0" applyFill="1" applyBorder="1"/>
    <xf numFmtId="165" fontId="1" fillId="37" borderId="6" xfId="0" applyNumberFormat="1" applyFont="1" applyFill="1" applyBorder="1"/>
    <xf numFmtId="2" fontId="1" fillId="37" borderId="6" xfId="0" applyNumberFormat="1" applyFont="1" applyFill="1" applyBorder="1"/>
    <xf numFmtId="0" fontId="0" fillId="12" borderId="6" xfId="0" applyFill="1" applyBorder="1" applyAlignment="1">
      <alignment horizontal="left" vertical="center"/>
    </xf>
    <xf numFmtId="0" fontId="0" fillId="0" borderId="0" xfId="0" applyBorder="1"/>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cellXfs>
  <cellStyles count="5">
    <cellStyle name="Hyperlink" xfId="2" xr:uid="{00000000-0005-0000-0000-000000000000}"/>
    <cellStyle name="Hyperlink 2" xfId="4" xr:uid="{00000000-0005-0000-0000-000001000000}"/>
    <cellStyle name="Normal" xfId="0" builtinId="0"/>
    <cellStyle name="Normal 2" xfId="1" xr:uid="{00000000-0005-0000-0000-000003000000}"/>
    <cellStyle name="Normal 3" xfId="3" xr:uid="{00000000-0005-0000-0000-000004000000}"/>
  </cellStyles>
  <dxfs count="36">
    <dxf>
      <fill>
        <patternFill>
          <bgColor rgb="FFC00000"/>
        </patternFill>
      </fill>
    </dxf>
    <dxf>
      <fill>
        <patternFill>
          <bgColor rgb="FFFFC000"/>
        </patternFill>
      </fill>
    </dxf>
    <dxf>
      <fill>
        <patternFill>
          <bgColor rgb="FF92D050"/>
        </patternFill>
      </fill>
    </dxf>
    <dxf>
      <fill>
        <gradientFill degree="90">
          <stop position="0">
            <color theme="0"/>
          </stop>
          <stop position="0.5">
            <color rgb="FF92D050"/>
          </stop>
          <stop position="1">
            <color theme="0"/>
          </stop>
        </gradientFill>
      </fill>
    </dxf>
    <dxf>
      <fill>
        <patternFill>
          <bgColor theme="0" tint="-0.1499679555650502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0" tint="-0.14996795556505021"/>
        </patternFill>
      </fill>
    </dxf>
    <dxf>
      <fill>
        <patternFill>
          <bgColor theme="0" tint="-0.1499679555650502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99FF66"/>
      <color rgb="FF99FF33"/>
      <color rgb="FF66FF99"/>
      <color rgb="FF99FF99"/>
      <color rgb="FFFF9933"/>
      <color rgb="FFFFE7FF"/>
      <color rgb="FFEDCAC9"/>
      <color rgb="FFCC9900"/>
      <color rgb="FFCCCC00"/>
      <color rgb="FFE1A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'TNA Compliance'!$O$3</c:f>
              <c:strCache>
                <c:ptCount val="1"/>
                <c:pt idx="0">
                  <c:v>Antenatal &amp; New Born Screening - Overall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'TNA Compliance'!$N$4:$N$6</c:f>
              <c:strCache>
                <c:ptCount val="3"/>
                <c:pt idx="0">
                  <c:v>June</c:v>
                </c:pt>
                <c:pt idx="1">
                  <c:v>July</c:v>
                </c:pt>
                <c:pt idx="2">
                  <c:v>August</c:v>
                </c:pt>
              </c:strCache>
            </c:strRef>
          </c:cat>
          <c:val>
            <c:numRef>
              <c:f>'TNA Compliance'!$O$4:$O$6</c:f>
              <c:numCache>
                <c:formatCode>0.00%</c:formatCode>
                <c:ptCount val="3"/>
                <c:pt idx="0">
                  <c:v>0.4793</c:v>
                </c:pt>
                <c:pt idx="1">
                  <c:v>0.52629999999999999</c:v>
                </c:pt>
                <c:pt idx="2">
                  <c:v>0.55859999999999999</c:v>
                </c:pt>
              </c:numCache>
            </c:numRef>
          </c:val>
          <c:smooth val="0"/>
          <c:extLst>
            <c:ext xmlns:c16="http://schemas.microsoft.com/office/drawing/2014/chart" uri="{C3380CC4-5D6E-409C-BE32-E72D297353CC}">
              <c16:uniqueId val="{00000000-B597-412C-8963-5F7C1DB48997}"/>
            </c:ext>
          </c:extLst>
        </c:ser>
        <c:dLbls>
          <c:showLegendKey val="0"/>
          <c:showVal val="0"/>
          <c:showCatName val="0"/>
          <c:showSerName val="0"/>
          <c:showPercent val="0"/>
          <c:showBubbleSize val="0"/>
        </c:dLbls>
        <c:marker val="1"/>
        <c:smooth val="0"/>
        <c:axId val="1837852928"/>
        <c:axId val="1837854176"/>
      </c:lineChart>
      <c:catAx>
        <c:axId val="18378529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7854176"/>
        <c:crosses val="autoZero"/>
        <c:auto val="1"/>
        <c:lblAlgn val="ctr"/>
        <c:lblOffset val="100"/>
        <c:noMultiLvlLbl val="1"/>
      </c:catAx>
      <c:valAx>
        <c:axId val="183785417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7852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'TNA Compliance'!$O$21</c:f>
              <c:strCache>
                <c:ptCount val="1"/>
                <c:pt idx="0">
                  <c:v>Safeguarding - Overall Compliance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'TNA Compliance'!$N$22:$N$24</c:f>
              <c:strCache>
                <c:ptCount val="3"/>
                <c:pt idx="0">
                  <c:v>June</c:v>
                </c:pt>
                <c:pt idx="1">
                  <c:v>July</c:v>
                </c:pt>
                <c:pt idx="2">
                  <c:v>August</c:v>
                </c:pt>
              </c:strCache>
            </c:strRef>
          </c:cat>
          <c:val>
            <c:numRef>
              <c:f>'TNA Compliance'!$O$22:$O$24</c:f>
              <c:numCache>
                <c:formatCode>0.00%</c:formatCode>
                <c:ptCount val="3"/>
                <c:pt idx="0">
                  <c:v>0.53890000000000005</c:v>
                </c:pt>
                <c:pt idx="1">
                  <c:v>0.58189999999999997</c:v>
                </c:pt>
                <c:pt idx="2">
                  <c:v>0.6018</c:v>
                </c:pt>
              </c:numCache>
            </c:numRef>
          </c:val>
          <c:smooth val="0"/>
          <c:extLst>
            <c:ext xmlns:c16="http://schemas.microsoft.com/office/drawing/2014/chart" uri="{C3380CC4-5D6E-409C-BE32-E72D297353CC}">
              <c16:uniqueId val="{00000000-D2E4-41AA-ACF8-2E91578E441F}"/>
            </c:ext>
          </c:extLst>
        </c:ser>
        <c:dLbls>
          <c:showLegendKey val="0"/>
          <c:showVal val="0"/>
          <c:showCatName val="0"/>
          <c:showSerName val="0"/>
          <c:showPercent val="0"/>
          <c:showBubbleSize val="0"/>
        </c:dLbls>
        <c:marker val="1"/>
        <c:smooth val="0"/>
        <c:axId val="1839018848"/>
        <c:axId val="1839036736"/>
      </c:lineChart>
      <c:catAx>
        <c:axId val="18390188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36736"/>
        <c:crosses val="autoZero"/>
        <c:auto val="1"/>
        <c:lblAlgn val="ctr"/>
        <c:lblOffset val="100"/>
        <c:noMultiLvlLbl val="1"/>
      </c:catAx>
      <c:valAx>
        <c:axId val="183903673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188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'TNA Compliance'!$O$39</c:f>
              <c:strCache>
                <c:ptCount val="1"/>
                <c:pt idx="0">
                  <c:v>Diabetes - Overall Compliance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'TNA Compliance'!$N$40:$N$42</c:f>
              <c:strCache>
                <c:ptCount val="3"/>
                <c:pt idx="0">
                  <c:v>June</c:v>
                </c:pt>
                <c:pt idx="1">
                  <c:v>July</c:v>
                </c:pt>
                <c:pt idx="2">
                  <c:v>August</c:v>
                </c:pt>
              </c:strCache>
            </c:strRef>
          </c:cat>
          <c:val>
            <c:numRef>
              <c:f>'TNA Compliance'!$O$40:$O$42</c:f>
              <c:numCache>
                <c:formatCode>0.00%</c:formatCode>
                <c:ptCount val="3"/>
                <c:pt idx="0">
                  <c:v>0.25119999999999998</c:v>
                </c:pt>
                <c:pt idx="1">
                  <c:v>0.3281</c:v>
                </c:pt>
                <c:pt idx="2">
                  <c:v>0.37269999999999998</c:v>
                </c:pt>
              </c:numCache>
            </c:numRef>
          </c:val>
          <c:smooth val="0"/>
          <c:extLst>
            <c:ext xmlns:c16="http://schemas.microsoft.com/office/drawing/2014/chart" uri="{C3380CC4-5D6E-409C-BE32-E72D297353CC}">
              <c16:uniqueId val="{00000000-08AB-4910-BE0C-3C50D583926A}"/>
            </c:ext>
          </c:extLst>
        </c:ser>
        <c:dLbls>
          <c:showLegendKey val="0"/>
          <c:showVal val="0"/>
          <c:showCatName val="0"/>
          <c:showSerName val="0"/>
          <c:showPercent val="0"/>
          <c:showBubbleSize val="0"/>
        </c:dLbls>
        <c:marker val="1"/>
        <c:smooth val="0"/>
        <c:axId val="1839030496"/>
        <c:axId val="1839010944"/>
      </c:lineChart>
      <c:catAx>
        <c:axId val="18390304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10944"/>
        <c:crosses val="autoZero"/>
        <c:auto val="1"/>
        <c:lblAlgn val="ctr"/>
        <c:lblOffset val="100"/>
        <c:noMultiLvlLbl val="1"/>
      </c:catAx>
      <c:valAx>
        <c:axId val="183901094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30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'TNA Compliance'!$O$57</c:f>
              <c:strCache>
                <c:ptCount val="1"/>
                <c:pt idx="0">
                  <c:v>Bereavement - Overall Compliance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'TNA Compliance'!$N$58:$N$60</c:f>
              <c:strCache>
                <c:ptCount val="3"/>
                <c:pt idx="0">
                  <c:v>June</c:v>
                </c:pt>
                <c:pt idx="1">
                  <c:v>July</c:v>
                </c:pt>
                <c:pt idx="2">
                  <c:v>August</c:v>
                </c:pt>
              </c:strCache>
            </c:strRef>
          </c:cat>
          <c:val>
            <c:numRef>
              <c:f>'TNA Compliance'!$O$58:$O$60</c:f>
              <c:numCache>
                <c:formatCode>0.00%</c:formatCode>
                <c:ptCount val="3"/>
                <c:pt idx="0">
                  <c:v>0.29459999999999997</c:v>
                </c:pt>
                <c:pt idx="1">
                  <c:v>0.34060000000000001</c:v>
                </c:pt>
                <c:pt idx="2">
                  <c:v>0.38390000000000002</c:v>
                </c:pt>
              </c:numCache>
            </c:numRef>
          </c:val>
          <c:smooth val="0"/>
          <c:extLst>
            <c:ext xmlns:c16="http://schemas.microsoft.com/office/drawing/2014/chart" uri="{C3380CC4-5D6E-409C-BE32-E72D297353CC}">
              <c16:uniqueId val="{00000000-87B8-4729-B03C-C61E1FFC3CCF}"/>
            </c:ext>
          </c:extLst>
        </c:ser>
        <c:dLbls>
          <c:showLegendKey val="0"/>
          <c:showVal val="0"/>
          <c:showCatName val="0"/>
          <c:showSerName val="0"/>
          <c:showPercent val="0"/>
          <c:showBubbleSize val="0"/>
        </c:dLbls>
        <c:marker val="1"/>
        <c:smooth val="0"/>
        <c:axId val="1839018432"/>
        <c:axId val="1839035904"/>
      </c:lineChart>
      <c:catAx>
        <c:axId val="1839018432"/>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35904"/>
        <c:crosses val="autoZero"/>
        <c:auto val="1"/>
        <c:lblAlgn val="ctr"/>
        <c:lblOffset val="100"/>
        <c:noMultiLvlLbl val="1"/>
      </c:catAx>
      <c:valAx>
        <c:axId val="1839035904"/>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18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'TNA Compliance'!$O$75</c:f>
              <c:strCache>
                <c:ptCount val="1"/>
                <c:pt idx="0">
                  <c:v>Juno - Overall Compliance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'TNA Compliance'!$N$76:$N$78</c:f>
              <c:strCache>
                <c:ptCount val="3"/>
                <c:pt idx="0">
                  <c:v>June</c:v>
                </c:pt>
                <c:pt idx="1">
                  <c:v>July</c:v>
                </c:pt>
                <c:pt idx="2">
                  <c:v>August</c:v>
                </c:pt>
              </c:strCache>
            </c:strRef>
          </c:cat>
          <c:val>
            <c:numRef>
              <c:f>'TNA Compliance'!$O$76:$O$78</c:f>
              <c:numCache>
                <c:formatCode>0.00%</c:formatCode>
                <c:ptCount val="3"/>
                <c:pt idx="0">
                  <c:v>0.29759999999999998</c:v>
                </c:pt>
                <c:pt idx="1">
                  <c:v>0.34379999999999999</c:v>
                </c:pt>
                <c:pt idx="2">
                  <c:v>0.34370000000000001</c:v>
                </c:pt>
              </c:numCache>
            </c:numRef>
          </c:val>
          <c:smooth val="0"/>
          <c:extLst>
            <c:ext xmlns:c16="http://schemas.microsoft.com/office/drawing/2014/chart" uri="{C3380CC4-5D6E-409C-BE32-E72D297353CC}">
              <c16:uniqueId val="{00000000-A9B5-41DD-A0CC-96F480FFA3DB}"/>
            </c:ext>
          </c:extLst>
        </c:ser>
        <c:dLbls>
          <c:showLegendKey val="0"/>
          <c:showVal val="0"/>
          <c:showCatName val="0"/>
          <c:showSerName val="0"/>
          <c:showPercent val="0"/>
          <c:showBubbleSize val="0"/>
        </c:dLbls>
        <c:marker val="1"/>
        <c:smooth val="0"/>
        <c:axId val="1839026336"/>
        <c:axId val="1839012192"/>
      </c:lineChart>
      <c:catAx>
        <c:axId val="18390263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12192"/>
        <c:crosses val="autoZero"/>
        <c:auto val="1"/>
        <c:lblAlgn val="ctr"/>
        <c:lblOffset val="100"/>
        <c:noMultiLvlLbl val="1"/>
      </c:catAx>
      <c:valAx>
        <c:axId val="1839012192"/>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26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'TNA Compliance'!$O$93</c:f>
              <c:strCache>
                <c:ptCount val="1"/>
                <c:pt idx="0">
                  <c:v>Safety &amp; Quality - Overall Compliance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'TNA Compliance'!$N$94:$N$96</c:f>
              <c:strCache>
                <c:ptCount val="3"/>
                <c:pt idx="0">
                  <c:v>June</c:v>
                </c:pt>
                <c:pt idx="1">
                  <c:v>July</c:v>
                </c:pt>
                <c:pt idx="2">
                  <c:v>August</c:v>
                </c:pt>
              </c:strCache>
            </c:strRef>
          </c:cat>
          <c:val>
            <c:numRef>
              <c:f>'TNA Compliance'!$O$94:$O$96</c:f>
              <c:numCache>
                <c:formatCode>0.00%</c:formatCode>
                <c:ptCount val="3"/>
                <c:pt idx="0">
                  <c:v>0.2853</c:v>
                </c:pt>
                <c:pt idx="1">
                  <c:v>0.34689999999999999</c:v>
                </c:pt>
                <c:pt idx="2">
                  <c:v>0.38080000000000003</c:v>
                </c:pt>
              </c:numCache>
            </c:numRef>
          </c:val>
          <c:smooth val="0"/>
          <c:extLst>
            <c:ext xmlns:c16="http://schemas.microsoft.com/office/drawing/2014/chart" uri="{C3380CC4-5D6E-409C-BE32-E72D297353CC}">
              <c16:uniqueId val="{00000000-FC4B-468D-A4E1-C8EE94C106B4}"/>
            </c:ext>
          </c:extLst>
        </c:ser>
        <c:dLbls>
          <c:showLegendKey val="0"/>
          <c:showVal val="0"/>
          <c:showCatName val="0"/>
          <c:showSerName val="0"/>
          <c:showPercent val="0"/>
          <c:showBubbleSize val="0"/>
        </c:dLbls>
        <c:marker val="1"/>
        <c:smooth val="0"/>
        <c:axId val="1839015104"/>
        <c:axId val="1839035488"/>
      </c:lineChart>
      <c:catAx>
        <c:axId val="18390151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35488"/>
        <c:crosses val="autoZero"/>
        <c:auto val="1"/>
        <c:lblAlgn val="ctr"/>
        <c:lblOffset val="100"/>
        <c:noMultiLvlLbl val="1"/>
      </c:catAx>
      <c:valAx>
        <c:axId val="1839035488"/>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39015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5</xdr:col>
      <xdr:colOff>291353</xdr:colOff>
      <xdr:row>0</xdr:row>
      <xdr:rowOff>93457</xdr:rowOff>
    </xdr:from>
    <xdr:to>
      <xdr:col>5</xdr:col>
      <xdr:colOff>1521348</xdr:colOff>
      <xdr:row>2</xdr:row>
      <xdr:rowOff>136600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81382" y="93457"/>
          <a:ext cx="1229995" cy="581025"/>
        </a:xfrm>
        <a:prstGeom prst="rect">
          <a:avLst/>
        </a:prstGeom>
        <a:noFill/>
        <a:ln>
          <a:noFill/>
        </a:ln>
        <a:effectLst/>
      </xdr:spPr>
    </xdr:pic>
    <xdr:clientData/>
  </xdr:twoCellAnchor>
  <xdr:twoCellAnchor editAs="oneCell">
    <xdr:from>
      <xdr:col>5</xdr:col>
      <xdr:colOff>1582943</xdr:colOff>
      <xdr:row>0</xdr:row>
      <xdr:rowOff>89647</xdr:rowOff>
    </xdr:from>
    <xdr:to>
      <xdr:col>5</xdr:col>
      <xdr:colOff>2244613</xdr:colOff>
      <xdr:row>2</xdr:row>
      <xdr:rowOff>134060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72972" y="89647"/>
          <a:ext cx="661670" cy="5822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xdr:colOff>
      <xdr:row>2</xdr:row>
      <xdr:rowOff>9525</xdr:rowOff>
    </xdr:from>
    <xdr:to>
      <xdr:col>12</xdr:col>
      <xdr:colOff>9525</xdr:colOff>
      <xdr:row>17</xdr:row>
      <xdr:rowOff>180975</xdr:rowOff>
    </xdr:to>
    <xdr:graphicFrame macro="">
      <xdr:nvGraphicFramePr>
        <xdr:cNvPr id="19" name="Chart 18">
          <a:extLst>
            <a:ext uri="{FF2B5EF4-FFF2-40B4-BE49-F238E27FC236}">
              <a16:creationId xmlns:a16="http://schemas.microsoft.com/office/drawing/2014/main" id="{00000000-0008-0000-02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604836</xdr:colOff>
      <xdr:row>19</xdr:row>
      <xdr:rowOff>190499</xdr:rowOff>
    </xdr:from>
    <xdr:to>
      <xdr:col>11</xdr:col>
      <xdr:colOff>600075</xdr:colOff>
      <xdr:row>36</xdr:row>
      <xdr:rowOff>0</xdr:rowOff>
    </xdr:to>
    <xdr:graphicFrame macro="">
      <xdr:nvGraphicFramePr>
        <xdr:cNvPr id="25" name="Chart 24">
          <a:extLst>
            <a:ext uri="{FF2B5EF4-FFF2-40B4-BE49-F238E27FC236}">
              <a16:creationId xmlns:a16="http://schemas.microsoft.com/office/drawing/2014/main" id="{00000000-0008-0000-0200-00001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4761</xdr:colOff>
      <xdr:row>37</xdr:row>
      <xdr:rowOff>190499</xdr:rowOff>
    </xdr:from>
    <xdr:to>
      <xdr:col>11</xdr:col>
      <xdr:colOff>600074</xdr:colOff>
      <xdr:row>54</xdr:row>
      <xdr:rowOff>9524</xdr:rowOff>
    </xdr:to>
    <xdr:graphicFrame macro="">
      <xdr:nvGraphicFramePr>
        <xdr:cNvPr id="26" name="Chart 25">
          <a:extLst>
            <a:ext uri="{FF2B5EF4-FFF2-40B4-BE49-F238E27FC236}">
              <a16:creationId xmlns:a16="http://schemas.microsoft.com/office/drawing/2014/main" id="{00000000-0008-0000-0200-00001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604837</xdr:colOff>
      <xdr:row>55</xdr:row>
      <xdr:rowOff>180975</xdr:rowOff>
    </xdr:from>
    <xdr:to>
      <xdr:col>12</xdr:col>
      <xdr:colOff>9525</xdr:colOff>
      <xdr:row>72</xdr:row>
      <xdr:rowOff>9525</xdr:rowOff>
    </xdr:to>
    <xdr:graphicFrame macro="">
      <xdr:nvGraphicFramePr>
        <xdr:cNvPr id="27" name="Chart 26">
          <a:extLst>
            <a:ext uri="{FF2B5EF4-FFF2-40B4-BE49-F238E27FC236}">
              <a16:creationId xmlns:a16="http://schemas.microsoft.com/office/drawing/2014/main" id="{00000000-0008-0000-0200-00001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4761</xdr:colOff>
      <xdr:row>74</xdr:row>
      <xdr:rowOff>9525</xdr:rowOff>
    </xdr:from>
    <xdr:to>
      <xdr:col>11</xdr:col>
      <xdr:colOff>600074</xdr:colOff>
      <xdr:row>89</xdr:row>
      <xdr:rowOff>180975</xdr:rowOff>
    </xdr:to>
    <xdr:graphicFrame macro="">
      <xdr:nvGraphicFramePr>
        <xdr:cNvPr id="28" name="Chart 27">
          <a:extLst>
            <a:ext uri="{FF2B5EF4-FFF2-40B4-BE49-F238E27FC236}">
              <a16:creationId xmlns:a16="http://schemas.microsoft.com/office/drawing/2014/main" id="{00000000-0008-0000-02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4761</xdr:colOff>
      <xdr:row>92</xdr:row>
      <xdr:rowOff>9525</xdr:rowOff>
    </xdr:from>
    <xdr:to>
      <xdr:col>12</xdr:col>
      <xdr:colOff>0</xdr:colOff>
      <xdr:row>107</xdr:row>
      <xdr:rowOff>180975</xdr:rowOff>
    </xdr:to>
    <xdr:graphicFrame macro="">
      <xdr:nvGraphicFramePr>
        <xdr:cNvPr id="29" name="Chart 28">
          <a:extLst>
            <a:ext uri="{FF2B5EF4-FFF2-40B4-BE49-F238E27FC236}">
              <a16:creationId xmlns:a16="http://schemas.microsoft.com/office/drawing/2014/main" id="{00000000-0008-0000-0200-00001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142875</xdr:colOff>
      <xdr:row>1</xdr:row>
      <xdr:rowOff>190500</xdr:rowOff>
    </xdr:from>
    <xdr:to>
      <xdr:col>26</xdr:col>
      <xdr:colOff>504825</xdr:colOff>
      <xdr:row>45</xdr:row>
      <xdr:rowOff>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3077825" y="752475"/>
          <a:ext cx="5848350" cy="824865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u="sng"/>
            <a:t>Overall Analysis Of 2021/2022</a:t>
          </a:r>
        </a:p>
        <a:p>
          <a:endParaRPr lang="en-GB" sz="1100"/>
        </a:p>
        <a:p>
          <a:r>
            <a:rPr lang="en-GB" sz="1200" b="1" u="sng"/>
            <a:t>Breakdown 2021:</a:t>
          </a:r>
        </a:p>
        <a:p>
          <a:endParaRPr lang="en-GB" sz="1100" b="1" u="sng"/>
        </a:p>
        <a:p>
          <a:pPr marL="171450" indent="-171450">
            <a:buFont typeface="Arial" panose="020B0604020202020204" pitchFamily="34" charset="0"/>
            <a:buChar char="•"/>
          </a:pPr>
          <a:r>
            <a:rPr lang="en-GB" sz="1100" b="0" u="none"/>
            <a:t>32 sessions planned for</a:t>
          </a:r>
          <a:r>
            <a:rPr lang="en-GB" sz="1100" b="0" u="none" baseline="0"/>
            <a:t> </a:t>
          </a:r>
          <a:r>
            <a:rPr lang="en-GB" sz="1100" b="0" u="none"/>
            <a:t>year (384 spaces available)</a:t>
          </a:r>
        </a:p>
        <a:p>
          <a:pPr marL="171450" indent="-171450">
            <a:buFont typeface="Arial" panose="020B0604020202020204" pitchFamily="34" charset="0"/>
            <a:buChar char="•"/>
          </a:pPr>
          <a:r>
            <a:rPr lang="en-GB" sz="1100" b="0" u="none"/>
            <a:t>13/32 sessions cancelled (156 spaces lost)</a:t>
          </a:r>
        </a:p>
        <a:p>
          <a:pPr marL="171450" indent="-171450">
            <a:buFont typeface="Arial" panose="020B0604020202020204" pitchFamily="34" charset="0"/>
            <a:buChar char="•"/>
          </a:pPr>
          <a:r>
            <a:rPr lang="en-GB" sz="1100" b="0" u="none"/>
            <a:t>9/32 sessions cancelled from 12pm (108 spaces lost</a:t>
          </a:r>
          <a:r>
            <a:rPr lang="en-GB" sz="1100" b="0" u="none" baseline="0"/>
            <a:t> for diabetes, bereavement, juno, safety &amp; quality)</a:t>
          </a:r>
        </a:p>
        <a:p>
          <a:pPr marL="171450" indent="-171450">
            <a:buFont typeface="Arial" panose="020B0604020202020204" pitchFamily="34" charset="0"/>
            <a:buChar char="•"/>
          </a:pPr>
          <a:r>
            <a:rPr lang="en-GB" sz="1100" b="0" u="none" baseline="0"/>
            <a:t>10/32 sessions actually went ahead but with major disruptions to sessions with staff and specialists (faculty being pulled) </a:t>
          </a:r>
          <a:endParaRPr lang="en-GB" sz="1100" b="0" u="none"/>
        </a:p>
        <a:p>
          <a:endParaRPr lang="en-GB" sz="1100" b="1" u="sng"/>
        </a:p>
        <a:p>
          <a:pPr marL="171450" indent="-171450">
            <a:buFont typeface="Arial" panose="020B0604020202020204" pitchFamily="34" charset="0"/>
            <a:buChar char="•"/>
          </a:pPr>
          <a:r>
            <a:rPr lang="en-GB" sz="1100"/>
            <a:t>Trust</a:t>
          </a:r>
          <a:r>
            <a:rPr lang="en-GB" sz="1100" baseline="0"/>
            <a:t> wide cancellation of training from Jan 2021 - Apr 2021 in line with covid guidance - 4 months/7 sessions (84 spaces lost)</a:t>
          </a:r>
        </a:p>
        <a:p>
          <a:pPr marL="171450" indent="-171450">
            <a:buFont typeface="Arial" panose="020B0604020202020204" pitchFamily="34" charset="0"/>
            <a:buChar char="•"/>
          </a:pPr>
          <a:r>
            <a:rPr lang="en-GB" sz="1100" baseline="0"/>
            <a:t>Senor managers cancelled training from Jul 2021 - Sep 2021 in line with covid guidance and staffing shortages - 2 months/5 sessions (60 spaces lost)</a:t>
          </a:r>
        </a:p>
        <a:p>
          <a:pPr marL="171450" indent="-171450">
            <a:buFont typeface="Arial" panose="020B0604020202020204" pitchFamily="34" charset="0"/>
            <a:buChar char="•"/>
          </a:pPr>
          <a:r>
            <a:rPr lang="en-GB" sz="1100" baseline="0"/>
            <a:t>Major diruption to sessions through Sep/Oct with senior managers reviewing weekly whether sessions can go ahead</a:t>
          </a:r>
        </a:p>
        <a:p>
          <a:pPr marL="171450" indent="-171450">
            <a:buFont typeface="Arial" panose="020B0604020202020204" pitchFamily="34" charset="0"/>
            <a:buChar char="•"/>
          </a:pPr>
          <a:r>
            <a:rPr lang="en-GB" sz="1100" baseline="0"/>
            <a:t>Senior managers decided to cancel all IST sessions after 12pm (after SGL3) from middle of Oct to redeploy staff to support shortages across unit </a:t>
          </a:r>
        </a:p>
        <a:p>
          <a:pPr marL="171450" indent="-171450">
            <a:buFont typeface="Arial" panose="020B0604020202020204" pitchFamily="34" charset="0"/>
            <a:buChar char="•"/>
          </a:pPr>
          <a:r>
            <a:rPr lang="en-GB" sz="1100" baseline="0"/>
            <a:t>Average of 25-29% compliance for diabetes, bereavement, juno, safety and quality due to only 10 sessions running in 2021 covering those certificates</a:t>
          </a:r>
        </a:p>
        <a:p>
          <a:pPr marL="171450" indent="-171450">
            <a:buFont typeface="Arial" panose="020B0604020202020204" pitchFamily="34" charset="0"/>
            <a:buChar char="•"/>
          </a:pPr>
          <a:endParaRPr lang="en-GB" sz="1100" baseline="0"/>
        </a:p>
        <a:p>
          <a:pPr marL="171450" indent="-171450">
            <a:buFont typeface="Arial" panose="020B0604020202020204" pitchFamily="34" charset="0"/>
            <a:buChar char="•"/>
          </a:pPr>
          <a:endParaRPr lang="en-GB" sz="1100" baseline="0"/>
        </a:p>
        <a:p>
          <a:pPr marL="0" indent="0">
            <a:buFont typeface="Arial" panose="020B0604020202020204" pitchFamily="34" charset="0"/>
            <a:buNone/>
          </a:pPr>
          <a:r>
            <a:rPr lang="en-GB" sz="1200" b="1" u="sng" baseline="0"/>
            <a:t>Breakdown 2022:</a:t>
          </a:r>
        </a:p>
        <a:p>
          <a:pPr marL="0" indent="0">
            <a:buFont typeface="Arial" panose="020B0604020202020204" pitchFamily="34" charset="0"/>
            <a:buNone/>
          </a:pPr>
          <a:endParaRPr lang="en-GB" sz="1100" baseline="0"/>
        </a:p>
        <a:p>
          <a:pPr marL="171450" indent="-171450">
            <a:buFont typeface="Arial" panose="020B0604020202020204" pitchFamily="34" charset="0"/>
            <a:buChar char="•"/>
          </a:pPr>
          <a:r>
            <a:rPr lang="en-GB" sz="1100" baseline="0"/>
            <a:t>24 sessions planned for year (288 spaces)</a:t>
          </a:r>
        </a:p>
        <a:p>
          <a:pPr marL="171450" indent="-171450">
            <a:buFont typeface="Arial" panose="020B0604020202020204" pitchFamily="34" charset="0"/>
            <a:buChar char="•"/>
          </a:pPr>
          <a:r>
            <a:rPr lang="en-GB" sz="1100" baseline="0"/>
            <a:t>3 sessions cancelled Jan-Feb (36 spaces)</a:t>
          </a:r>
        </a:p>
        <a:p>
          <a:pPr marL="171450" indent="-171450">
            <a:buFont typeface="Arial" panose="020B0604020202020204" pitchFamily="34" charset="0"/>
            <a:buChar char="•"/>
          </a:pPr>
          <a:r>
            <a:rPr lang="en-GB" sz="1100"/>
            <a:t>Same disruptions to sessions</a:t>
          </a:r>
          <a:r>
            <a:rPr lang="en-GB" sz="1100" baseline="0"/>
            <a:t> to support staffing</a:t>
          </a:r>
        </a:p>
        <a:p>
          <a:endParaRPr lang="en-GB" sz="1100"/>
        </a:p>
        <a:p>
          <a:endParaRPr lang="en-GB" sz="1100"/>
        </a:p>
        <a:p>
          <a:r>
            <a:rPr lang="en-GB" sz="1200" b="1" u="sng"/>
            <a:t>Recomendations (2022):</a:t>
          </a:r>
        </a:p>
        <a:p>
          <a:endParaRPr lang="en-GB" sz="1100"/>
        </a:p>
        <a:p>
          <a:pPr marL="171450" indent="-171450">
            <a:buFont typeface="Arial" panose="020B0604020202020204" pitchFamily="34" charset="0"/>
            <a:buChar char="•"/>
          </a:pPr>
          <a:r>
            <a:rPr lang="en-GB" sz="1100"/>
            <a:t>Room capacities boosted to 20 from 12 as covid restrictions are dropped:</a:t>
          </a:r>
          <a:r>
            <a:rPr lang="en-GB" sz="1100" baseline="0"/>
            <a:t> Actioned from Jun, gives an additonal 8 spaces per session, 56 extra spaces than planned - 140 spaces instead of the planned 84</a:t>
          </a:r>
          <a:endParaRPr lang="en-GB" sz="1100"/>
        </a:p>
        <a:p>
          <a:endParaRPr lang="en-GB" sz="1100"/>
        </a:p>
        <a:p>
          <a:r>
            <a:rPr lang="en-GB" sz="1200" b="1" u="sng"/>
            <a:t>Concerns: </a:t>
          </a:r>
        </a:p>
        <a:p>
          <a:endParaRPr lang="en-GB" sz="1100" b="1" u="sng"/>
        </a:p>
        <a:p>
          <a:pPr marL="171450" indent="-171450">
            <a:buFont typeface="Arial" panose="020B0604020202020204" pitchFamily="34" charset="0"/>
            <a:buChar char="•"/>
          </a:pPr>
          <a:r>
            <a:rPr lang="en-GB" sz="1100" b="0" u="none"/>
            <a:t>Staff not being released  or given adequate time for training</a:t>
          </a:r>
        </a:p>
        <a:p>
          <a:pPr marL="171450" indent="-171450">
            <a:buFont typeface="Arial" panose="020B0604020202020204" pitchFamily="34" charset="0"/>
            <a:buChar char="•"/>
          </a:pPr>
          <a:r>
            <a:rPr lang="en-GB" sz="1100" b="0" u="none"/>
            <a:t>Attitude around training: Sessions disrupted regularly due</a:t>
          </a:r>
          <a:r>
            <a:rPr lang="en-GB" sz="1100" b="0" u="none" baseline="0"/>
            <a:t> to staffing shortages throughout pandemic and continued after. Impression of training now not taken seriously and perceived as not mandatory but as "pulling power".</a:t>
          </a:r>
        </a:p>
        <a:p>
          <a:pPr marL="171450" indent="-171450">
            <a:buFont typeface="Arial" panose="020B0604020202020204" pitchFamily="34" charset="0"/>
            <a:buChar char="•"/>
          </a:pPr>
          <a:r>
            <a:rPr lang="en-GB" sz="1100" b="0" u="none" baseline="0"/>
            <a:t>Specialists pulled to cover areas which means certain sessions are disrupted and need to be cancelled. Causes a disjointed day and missed compentencies.</a:t>
          </a:r>
          <a:endParaRPr lang="en-GB" sz="1100" b="0" u="non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596900</xdr:colOff>
      <xdr:row>5</xdr:row>
      <xdr:rowOff>95249</xdr:rowOff>
    </xdr:from>
    <xdr:to>
      <xdr:col>21</xdr:col>
      <xdr:colOff>38100</xdr:colOff>
      <xdr:row>24</xdr:row>
      <xdr:rowOff>57150</xdr:rowOff>
    </xdr:to>
    <xdr:sp macro="" textlink="">
      <xdr:nvSpPr>
        <xdr:cNvPr id="2" name="TextBox 1">
          <a:extLst>
            <a:ext uri="{FF2B5EF4-FFF2-40B4-BE49-F238E27FC236}">
              <a16:creationId xmlns:a16="http://schemas.microsoft.com/office/drawing/2014/main" id="{8F9EEEDD-1239-00E7-B016-BE798967FBC0}"/>
            </a:ext>
          </a:extLst>
        </xdr:cNvPr>
        <xdr:cNvSpPr txBox="1"/>
      </xdr:nvSpPr>
      <xdr:spPr>
        <a:xfrm>
          <a:off x="3035300" y="1000124"/>
          <a:ext cx="9804400" cy="3400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4400"/>
            <a:t>Core Competency Framwework Version 2</a:t>
          </a:r>
        </a:p>
        <a:p>
          <a:pPr algn="ctr"/>
          <a:r>
            <a:rPr lang="en-GB" sz="4400"/>
            <a:t>Training Needs Analysis</a:t>
          </a:r>
        </a:p>
        <a:p>
          <a:pPr algn="ctr"/>
          <a:endParaRPr lang="en-GB" sz="4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AY70"/>
  <sheetViews>
    <sheetView topLeftCell="H1" zoomScale="70" zoomScaleNormal="70" workbookViewId="0">
      <selection activeCell="R16" sqref="R16"/>
    </sheetView>
  </sheetViews>
  <sheetFormatPr defaultRowHeight="14.5" x14ac:dyDescent="0.35"/>
  <cols>
    <col min="1" max="1" width="40.7265625" customWidth="1"/>
    <col min="2" max="2" width="10" customWidth="1"/>
    <col min="3" max="4" width="10.453125" customWidth="1"/>
    <col min="5" max="5" width="10.54296875" customWidth="1"/>
    <col min="6" max="6" width="56.54296875" customWidth="1"/>
    <col min="7" max="7" width="4.7265625" bestFit="1" customWidth="1"/>
    <col min="8" max="8" width="27" customWidth="1"/>
    <col min="9" max="9" width="20.26953125" customWidth="1"/>
    <col min="10" max="10" width="18.54296875" customWidth="1"/>
    <col min="11" max="11" width="19.7265625" customWidth="1"/>
    <col min="12" max="12" width="16.7265625" customWidth="1"/>
    <col min="13" max="13" width="28.7265625" customWidth="1"/>
    <col min="14" max="14" width="15.7265625" customWidth="1"/>
    <col min="15" max="15" width="36.54296875" customWidth="1"/>
    <col min="16" max="16" width="27.26953125" bestFit="1" customWidth="1"/>
  </cols>
  <sheetData>
    <row r="1" spans="1:51" ht="15.5" x14ac:dyDescent="0.35">
      <c r="A1" s="236" t="s">
        <v>71</v>
      </c>
      <c r="B1" s="236"/>
      <c r="C1" s="236"/>
      <c r="D1" s="236"/>
      <c r="E1" s="236"/>
      <c r="F1" s="235"/>
      <c r="G1" s="235"/>
      <c r="H1" s="235"/>
      <c r="I1" s="235"/>
      <c r="J1" s="235"/>
      <c r="K1" s="235"/>
      <c r="L1" s="235"/>
      <c r="M1" s="235"/>
      <c r="N1" s="235"/>
      <c r="O1" s="235"/>
      <c r="P1" s="235"/>
    </row>
    <row r="2" spans="1:51" ht="26.25" customHeight="1" x14ac:dyDescent="0.35">
      <c r="A2" s="241" t="s">
        <v>159</v>
      </c>
      <c r="B2" s="241"/>
      <c r="C2" s="241"/>
      <c r="D2" s="241"/>
      <c r="E2" s="241"/>
      <c r="F2" s="235"/>
      <c r="G2" s="235"/>
      <c r="H2" s="235"/>
      <c r="I2" s="235"/>
      <c r="J2" s="235"/>
      <c r="K2" s="235"/>
      <c r="L2" s="235"/>
      <c r="M2" s="235"/>
      <c r="N2" s="235"/>
      <c r="O2" s="235"/>
      <c r="P2" s="235"/>
    </row>
    <row r="3" spans="1:51" x14ac:dyDescent="0.35">
      <c r="F3" s="235"/>
      <c r="G3" s="235"/>
      <c r="H3" s="235"/>
      <c r="I3" s="235"/>
      <c r="J3" s="235"/>
      <c r="K3" s="235"/>
      <c r="L3" s="235"/>
      <c r="M3" s="235"/>
      <c r="N3" s="235"/>
      <c r="O3" s="235"/>
      <c r="P3" s="235"/>
    </row>
    <row r="4" spans="1:51" x14ac:dyDescent="0.35">
      <c r="A4" s="212" t="s">
        <v>73</v>
      </c>
      <c r="B4" s="214" t="s">
        <v>0</v>
      </c>
      <c r="C4" s="214"/>
      <c r="D4" s="214"/>
      <c r="E4" s="214"/>
      <c r="F4" s="221" t="s">
        <v>1</v>
      </c>
      <c r="G4" s="222"/>
      <c r="H4" s="222"/>
      <c r="I4" s="222"/>
      <c r="J4" s="222"/>
      <c r="K4" s="222"/>
      <c r="L4" s="222"/>
      <c r="M4" s="222"/>
      <c r="N4" s="222"/>
      <c r="O4" s="222"/>
      <c r="P4" s="89"/>
    </row>
    <row r="5" spans="1:51" ht="84.75" customHeight="1" x14ac:dyDescent="0.35">
      <c r="A5" s="213"/>
      <c r="B5" s="32" t="s">
        <v>192</v>
      </c>
      <c r="C5" s="33" t="s">
        <v>2</v>
      </c>
      <c r="D5" s="58" t="s">
        <v>160</v>
      </c>
      <c r="E5" s="34" t="s">
        <v>3</v>
      </c>
      <c r="F5" s="1" t="s">
        <v>74</v>
      </c>
      <c r="G5" s="80" t="s">
        <v>89</v>
      </c>
      <c r="H5" s="1" t="s">
        <v>75</v>
      </c>
      <c r="I5" s="1" t="s">
        <v>76</v>
      </c>
      <c r="J5" s="19" t="s">
        <v>79</v>
      </c>
      <c r="K5" s="19" t="s">
        <v>80</v>
      </c>
      <c r="L5" s="1" t="s">
        <v>77</v>
      </c>
      <c r="M5" s="1" t="s">
        <v>193</v>
      </c>
      <c r="N5" s="68" t="s">
        <v>78</v>
      </c>
      <c r="O5" s="68" t="s">
        <v>165</v>
      </c>
      <c r="P5" s="1" t="s">
        <v>196</v>
      </c>
    </row>
    <row r="6" spans="1:51" ht="25.15" customHeight="1" x14ac:dyDescent="0.35">
      <c r="A6" s="215" t="s">
        <v>150</v>
      </c>
      <c r="B6" s="216"/>
      <c r="C6" s="216"/>
      <c r="D6" s="216"/>
      <c r="E6" s="216"/>
      <c r="F6" s="216"/>
      <c r="G6" s="216"/>
      <c r="H6" s="216"/>
      <c r="I6" s="216"/>
      <c r="J6" s="216"/>
      <c r="K6" s="216"/>
      <c r="L6" s="216"/>
      <c r="M6" s="216"/>
      <c r="N6" s="217"/>
      <c r="O6" s="86"/>
      <c r="P6" s="90"/>
    </row>
    <row r="7" spans="1:51" ht="25.15" customHeight="1" x14ac:dyDescent="0.35">
      <c r="A7" s="36" t="s">
        <v>82</v>
      </c>
      <c r="B7" s="26" t="s">
        <v>4</v>
      </c>
      <c r="C7" s="27" t="s">
        <v>4</v>
      </c>
      <c r="D7" s="59"/>
      <c r="E7" s="29" t="s">
        <v>4</v>
      </c>
      <c r="F7" s="81" t="s">
        <v>131</v>
      </c>
      <c r="G7" s="5" t="s">
        <v>28</v>
      </c>
      <c r="H7" s="5" t="s">
        <v>44</v>
      </c>
      <c r="I7" s="2" t="s">
        <v>6</v>
      </c>
      <c r="J7" s="53">
        <v>0</v>
      </c>
      <c r="K7" s="37">
        <v>120</v>
      </c>
      <c r="L7" s="5" t="s">
        <v>132</v>
      </c>
      <c r="M7" s="7" t="s">
        <v>88</v>
      </c>
      <c r="N7" s="69" t="s">
        <v>14</v>
      </c>
      <c r="O7" s="87"/>
      <c r="P7" s="22"/>
    </row>
    <row r="8" spans="1:51" ht="65.25" customHeight="1" x14ac:dyDescent="0.35">
      <c r="A8" s="35" t="s">
        <v>72</v>
      </c>
      <c r="B8" s="26" t="s">
        <v>4</v>
      </c>
      <c r="C8" s="27" t="s">
        <v>4</v>
      </c>
      <c r="D8" s="59"/>
      <c r="E8" s="29" t="s">
        <v>4</v>
      </c>
      <c r="F8" s="81" t="s">
        <v>5</v>
      </c>
      <c r="G8" s="5" t="s">
        <v>28</v>
      </c>
      <c r="H8" s="5" t="s">
        <v>45</v>
      </c>
      <c r="I8" s="2" t="s">
        <v>6</v>
      </c>
      <c r="J8" s="53">
        <v>0</v>
      </c>
      <c r="K8" s="37">
        <v>60</v>
      </c>
      <c r="L8" s="5" t="s">
        <v>12</v>
      </c>
      <c r="M8" s="2" t="s">
        <v>105</v>
      </c>
      <c r="N8" s="69" t="s">
        <v>14</v>
      </c>
      <c r="O8" s="87" t="s">
        <v>166</v>
      </c>
      <c r="P8" s="103">
        <f>'TNA Compliance'!Q4</f>
        <v>0.55859999999999999</v>
      </c>
    </row>
    <row r="9" spans="1:51" ht="84" x14ac:dyDescent="0.35">
      <c r="A9" s="35" t="s">
        <v>83</v>
      </c>
      <c r="B9" s="26" t="s">
        <v>4</v>
      </c>
      <c r="C9" s="27" t="s">
        <v>4</v>
      </c>
      <c r="D9" s="59"/>
      <c r="E9" s="29" t="s">
        <v>4</v>
      </c>
      <c r="F9" s="82" t="s">
        <v>109</v>
      </c>
      <c r="G9" s="5" t="s">
        <v>28</v>
      </c>
      <c r="H9" s="24" t="s">
        <v>129</v>
      </c>
      <c r="I9" s="2" t="s">
        <v>6</v>
      </c>
      <c r="J9" s="6">
        <v>0</v>
      </c>
      <c r="K9" s="52">
        <v>60</v>
      </c>
      <c r="L9" s="5" t="s">
        <v>110</v>
      </c>
      <c r="M9" s="7" t="s">
        <v>108</v>
      </c>
      <c r="N9" s="69" t="s">
        <v>111</v>
      </c>
      <c r="O9" s="87"/>
      <c r="P9" s="103">
        <f>'TNA Compliance'!Q58</f>
        <v>0.38390000000000002</v>
      </c>
    </row>
    <row r="10" spans="1:51" ht="37.5" customHeight="1" x14ac:dyDescent="0.35">
      <c r="A10" s="35" t="s">
        <v>38</v>
      </c>
      <c r="B10" s="26" t="s">
        <v>4</v>
      </c>
      <c r="C10" s="27" t="s">
        <v>4</v>
      </c>
      <c r="D10" s="59" t="s">
        <v>4</v>
      </c>
      <c r="E10" s="30"/>
      <c r="F10" s="81" t="s">
        <v>176</v>
      </c>
      <c r="G10" s="5" t="s">
        <v>90</v>
      </c>
      <c r="H10" s="5" t="s">
        <v>47</v>
      </c>
      <c r="I10" s="4" t="s">
        <v>7</v>
      </c>
      <c r="J10" s="6">
        <v>0</v>
      </c>
      <c r="K10" s="54">
        <v>240</v>
      </c>
      <c r="L10" s="5" t="s">
        <v>126</v>
      </c>
      <c r="M10" s="7" t="s">
        <v>134</v>
      </c>
      <c r="N10" s="69" t="s">
        <v>112</v>
      </c>
      <c r="O10" s="87" t="s">
        <v>9</v>
      </c>
      <c r="P10" s="103">
        <v>0.86939999999999995</v>
      </c>
    </row>
    <row r="11" spans="1:51" s="25" customFormat="1" ht="42" customHeight="1" x14ac:dyDescent="0.35">
      <c r="A11" s="35" t="s">
        <v>135</v>
      </c>
      <c r="B11" s="26" t="s">
        <v>4</v>
      </c>
      <c r="C11" s="27" t="s">
        <v>4</v>
      </c>
      <c r="D11" s="59" t="s">
        <v>4</v>
      </c>
      <c r="E11" s="30"/>
      <c r="F11" s="81" t="s">
        <v>136</v>
      </c>
      <c r="G11" s="5" t="s">
        <v>28</v>
      </c>
      <c r="H11" s="5" t="s">
        <v>137</v>
      </c>
      <c r="I11" s="4" t="s">
        <v>6</v>
      </c>
      <c r="J11" s="6">
        <v>0</v>
      </c>
      <c r="K11" s="54">
        <v>360</v>
      </c>
      <c r="L11" s="5" t="s">
        <v>138</v>
      </c>
      <c r="M11" s="7" t="s">
        <v>139</v>
      </c>
      <c r="N11" s="69" t="s">
        <v>14</v>
      </c>
      <c r="O11" s="88" t="s">
        <v>167</v>
      </c>
      <c r="P11" s="103">
        <v>0.70650000000000002</v>
      </c>
      <c r="Q11"/>
      <c r="R11"/>
      <c r="S11"/>
      <c r="T11"/>
      <c r="U11"/>
      <c r="V11"/>
      <c r="W11"/>
      <c r="X11"/>
      <c r="Y11"/>
      <c r="Z11"/>
      <c r="AA11"/>
      <c r="AB11"/>
      <c r="AC11"/>
      <c r="AD11"/>
      <c r="AE11"/>
      <c r="AF11"/>
      <c r="AG11"/>
      <c r="AH11"/>
      <c r="AI11"/>
      <c r="AJ11"/>
      <c r="AK11"/>
      <c r="AL11"/>
      <c r="AM11"/>
      <c r="AN11"/>
      <c r="AO11"/>
      <c r="AP11"/>
      <c r="AQ11"/>
      <c r="AR11"/>
      <c r="AS11"/>
      <c r="AT11"/>
      <c r="AU11"/>
      <c r="AV11"/>
      <c r="AW11"/>
      <c r="AX11"/>
      <c r="AY11"/>
    </row>
    <row r="12" spans="1:51" ht="49.5" customHeight="1" x14ac:dyDescent="0.35">
      <c r="A12" s="35" t="s">
        <v>180</v>
      </c>
      <c r="B12" s="26" t="s">
        <v>4</v>
      </c>
      <c r="C12" s="27" t="s">
        <v>4</v>
      </c>
      <c r="D12" s="59" t="s">
        <v>4</v>
      </c>
      <c r="E12" s="29" t="s">
        <v>4</v>
      </c>
      <c r="F12" s="81" t="s">
        <v>141</v>
      </c>
      <c r="G12" s="5" t="s">
        <v>90</v>
      </c>
      <c r="H12" s="5" t="s">
        <v>48</v>
      </c>
      <c r="I12" s="4" t="s">
        <v>10</v>
      </c>
      <c r="J12" s="6">
        <v>0</v>
      </c>
      <c r="K12" s="54">
        <v>120</v>
      </c>
      <c r="L12" s="5" t="s">
        <v>12</v>
      </c>
      <c r="M12" s="2" t="s">
        <v>91</v>
      </c>
      <c r="N12" s="69" t="s">
        <v>14</v>
      </c>
      <c r="O12" s="87"/>
      <c r="P12" s="104">
        <v>0.5</v>
      </c>
    </row>
    <row r="13" spans="1:51" ht="25.15" customHeight="1" x14ac:dyDescent="0.35">
      <c r="A13" s="35" t="s">
        <v>107</v>
      </c>
      <c r="B13" s="26" t="s">
        <v>4</v>
      </c>
      <c r="C13" s="27" t="s">
        <v>4</v>
      </c>
      <c r="D13" s="59" t="s">
        <v>4</v>
      </c>
      <c r="E13" s="29" t="s">
        <v>4</v>
      </c>
      <c r="F13" s="81" t="s">
        <v>11</v>
      </c>
      <c r="G13" s="5" t="s">
        <v>28</v>
      </c>
      <c r="H13" s="5" t="s">
        <v>142</v>
      </c>
      <c r="I13" s="4" t="s">
        <v>6</v>
      </c>
      <c r="J13" s="6">
        <v>0</v>
      </c>
      <c r="K13" s="54">
        <v>240</v>
      </c>
      <c r="L13" s="5" t="s">
        <v>12</v>
      </c>
      <c r="M13" s="7" t="s">
        <v>143</v>
      </c>
      <c r="N13" s="69" t="s">
        <v>14</v>
      </c>
      <c r="O13" s="23"/>
      <c r="P13" s="103">
        <v>0.67559999999999998</v>
      </c>
    </row>
    <row r="14" spans="1:51" ht="53.25" customHeight="1" x14ac:dyDescent="0.35">
      <c r="A14" s="35" t="s">
        <v>164</v>
      </c>
      <c r="B14" s="26" t="s">
        <v>4</v>
      </c>
      <c r="C14" s="27" t="s">
        <v>4</v>
      </c>
      <c r="D14" s="59"/>
      <c r="E14" s="29" t="s">
        <v>4</v>
      </c>
      <c r="F14" s="83" t="s">
        <v>178</v>
      </c>
      <c r="G14" s="5" t="s">
        <v>175</v>
      </c>
      <c r="H14" s="24" t="s">
        <v>18</v>
      </c>
      <c r="I14" s="2" t="s">
        <v>16</v>
      </c>
      <c r="J14" s="37">
        <v>45</v>
      </c>
      <c r="K14" s="56">
        <v>0</v>
      </c>
      <c r="L14" s="5" t="s">
        <v>171</v>
      </c>
      <c r="M14" s="7" t="s">
        <v>173</v>
      </c>
      <c r="N14" s="2" t="s">
        <v>14</v>
      </c>
      <c r="O14" s="70" t="s">
        <v>177</v>
      </c>
      <c r="P14" s="103">
        <f>'TNA Compliance'!Q40</f>
        <v>0.37269999999999998</v>
      </c>
    </row>
    <row r="15" spans="1:51" ht="79.5" customHeight="1" x14ac:dyDescent="0.35">
      <c r="A15" s="35" t="s">
        <v>148</v>
      </c>
      <c r="B15" s="26" t="s">
        <v>4</v>
      </c>
      <c r="C15" s="27" t="s">
        <v>4</v>
      </c>
      <c r="D15" s="59"/>
      <c r="E15" s="29" t="s">
        <v>4</v>
      </c>
      <c r="F15" s="83" t="s">
        <v>168</v>
      </c>
      <c r="G15" s="5" t="s">
        <v>28</v>
      </c>
      <c r="H15" s="24" t="s">
        <v>149</v>
      </c>
      <c r="I15" s="2" t="s">
        <v>16</v>
      </c>
      <c r="J15" s="37">
        <v>45</v>
      </c>
      <c r="K15" s="56">
        <v>0</v>
      </c>
      <c r="L15" s="5" t="s">
        <v>170</v>
      </c>
      <c r="M15" s="7" t="s">
        <v>172</v>
      </c>
      <c r="N15" s="2" t="s">
        <v>14</v>
      </c>
      <c r="O15" s="22"/>
      <c r="P15" s="103">
        <f>'TNA Compliance'!Q94</f>
        <v>0.38080000000000003</v>
      </c>
    </row>
    <row r="16" spans="1:51" ht="61.5" customHeight="1" x14ac:dyDescent="0.35">
      <c r="A16" s="35" t="s">
        <v>202</v>
      </c>
      <c r="B16" s="26" t="s">
        <v>4</v>
      </c>
      <c r="C16" s="27" t="s">
        <v>4</v>
      </c>
      <c r="D16" s="59"/>
      <c r="E16" s="29" t="s">
        <v>4</v>
      </c>
      <c r="F16" s="81" t="s">
        <v>169</v>
      </c>
      <c r="G16" s="5" t="s">
        <v>28</v>
      </c>
      <c r="H16" s="24" t="s">
        <v>130</v>
      </c>
      <c r="I16" s="2" t="s">
        <v>87</v>
      </c>
      <c r="J16" s="37">
        <v>60</v>
      </c>
      <c r="K16" s="56">
        <v>0</v>
      </c>
      <c r="L16" s="5" t="s">
        <v>55</v>
      </c>
      <c r="M16" s="7" t="s">
        <v>174</v>
      </c>
      <c r="N16" s="2" t="s">
        <v>14</v>
      </c>
      <c r="O16" s="22"/>
      <c r="P16" s="103">
        <f>'TNA Compliance'!Q76</f>
        <v>0.34370000000000001</v>
      </c>
    </row>
    <row r="17" spans="1:51" ht="55.5" customHeight="1" x14ac:dyDescent="0.35">
      <c r="A17" s="35" t="s">
        <v>43</v>
      </c>
      <c r="B17" s="26" t="s">
        <v>4</v>
      </c>
      <c r="C17" s="27" t="s">
        <v>4</v>
      </c>
      <c r="D17" s="59"/>
      <c r="E17" s="29" t="s">
        <v>4</v>
      </c>
      <c r="F17" s="81" t="s">
        <v>20</v>
      </c>
      <c r="G17" s="5" t="s">
        <v>28</v>
      </c>
      <c r="H17" s="5" t="s">
        <v>51</v>
      </c>
      <c r="I17" s="2" t="s">
        <v>7</v>
      </c>
      <c r="J17" s="6">
        <v>0</v>
      </c>
      <c r="K17" s="54">
        <v>180</v>
      </c>
      <c r="L17" s="5" t="s">
        <v>12</v>
      </c>
      <c r="M17" s="7" t="s">
        <v>106</v>
      </c>
      <c r="N17" s="69" t="s">
        <v>14</v>
      </c>
      <c r="O17" s="23"/>
      <c r="P17" s="103">
        <f>'TNA Compliance'!Q22</f>
        <v>0.6018</v>
      </c>
    </row>
    <row r="18" spans="1:51" ht="18" customHeight="1" x14ac:dyDescent="0.35">
      <c r="A18" s="223" t="s">
        <v>156</v>
      </c>
      <c r="B18" s="223"/>
      <c r="C18" s="223"/>
      <c r="D18" s="223"/>
      <c r="E18" s="223"/>
      <c r="F18" s="223"/>
      <c r="G18" s="223"/>
      <c r="H18" s="224"/>
      <c r="I18" s="8" t="s">
        <v>26</v>
      </c>
      <c r="J18" s="9">
        <f>SUM(J7:J17)</f>
        <v>150</v>
      </c>
      <c r="K18" s="9">
        <f>SUM(K7:K17)</f>
        <v>1380</v>
      </c>
      <c r="L18" s="232"/>
      <c r="M18" s="223"/>
      <c r="N18" s="223"/>
      <c r="O18" s="223"/>
    </row>
    <row r="19" spans="1:51" ht="18" customHeight="1" x14ac:dyDescent="0.35">
      <c r="A19" s="225"/>
      <c r="B19" s="225"/>
      <c r="C19" s="225"/>
      <c r="D19" s="225"/>
      <c r="E19" s="225"/>
      <c r="F19" s="225"/>
      <c r="G19" s="225"/>
      <c r="H19" s="226"/>
      <c r="I19" s="63" t="s">
        <v>27</v>
      </c>
      <c r="J19" s="10">
        <f>J18/60</f>
        <v>2.5</v>
      </c>
      <c r="K19" s="10">
        <f>K18/60</f>
        <v>23</v>
      </c>
      <c r="L19" s="233"/>
      <c r="M19" s="225"/>
      <c r="N19" s="225"/>
      <c r="O19" s="225"/>
    </row>
    <row r="20" spans="1:51" s="15" customFormat="1" ht="18" customHeight="1" x14ac:dyDescent="0.35">
      <c r="A20" s="225"/>
      <c r="B20" s="225"/>
      <c r="C20" s="225"/>
      <c r="D20" s="225"/>
      <c r="E20" s="225"/>
      <c r="F20" s="225"/>
      <c r="G20" s="225"/>
      <c r="H20" s="226"/>
      <c r="I20" s="63" t="s">
        <v>145</v>
      </c>
      <c r="J20" s="10">
        <f>J19/7.5</f>
        <v>0.33333333333333331</v>
      </c>
      <c r="K20" s="10">
        <f>K19/7.5</f>
        <v>3.0666666666666669</v>
      </c>
      <c r="L20" s="233"/>
      <c r="M20" s="225"/>
      <c r="N20" s="225"/>
      <c r="O20" s="225"/>
    </row>
    <row r="21" spans="1:51" s="64" customFormat="1" ht="18" customHeight="1" x14ac:dyDescent="0.35">
      <c r="A21" s="227"/>
      <c r="B21" s="227"/>
      <c r="C21" s="227"/>
      <c r="D21" s="227"/>
      <c r="E21" s="227"/>
      <c r="F21" s="227"/>
      <c r="G21" s="227"/>
      <c r="H21" s="228"/>
      <c r="I21" s="229"/>
      <c r="J21" s="230"/>
      <c r="K21" s="231"/>
      <c r="L21" s="233"/>
      <c r="M21" s="225"/>
      <c r="N21" s="225"/>
      <c r="O21" s="225"/>
    </row>
    <row r="22" spans="1:51" s="45" customFormat="1" ht="25.15" customHeight="1" x14ac:dyDescent="0.35">
      <c r="A22" s="46" t="s">
        <v>146</v>
      </c>
      <c r="B22" s="38"/>
      <c r="C22" s="38"/>
      <c r="D22" s="39"/>
      <c r="E22" s="39"/>
      <c r="F22" s="40"/>
      <c r="G22" s="40"/>
      <c r="H22" s="40"/>
      <c r="I22" s="41"/>
      <c r="J22" s="42"/>
      <c r="K22" s="43"/>
      <c r="L22" s="40"/>
      <c r="M22" s="44"/>
      <c r="N22" s="57"/>
      <c r="O22" s="22"/>
      <c r="P22" s="22" t="s">
        <v>195</v>
      </c>
      <c r="Q22"/>
      <c r="R22"/>
      <c r="S22"/>
      <c r="T22"/>
      <c r="U22"/>
      <c r="V22"/>
      <c r="W22"/>
      <c r="X22"/>
      <c r="Y22"/>
      <c r="Z22"/>
      <c r="AA22"/>
      <c r="AB22"/>
      <c r="AC22"/>
      <c r="AD22"/>
      <c r="AE22"/>
      <c r="AF22"/>
      <c r="AG22"/>
      <c r="AH22"/>
      <c r="AI22"/>
      <c r="AJ22"/>
      <c r="AK22"/>
      <c r="AL22"/>
      <c r="AM22"/>
      <c r="AN22"/>
      <c r="AO22"/>
      <c r="AP22"/>
      <c r="AQ22"/>
      <c r="AR22"/>
      <c r="AS22"/>
      <c r="AT22"/>
      <c r="AU22"/>
      <c r="AV22"/>
      <c r="AW22"/>
      <c r="AX22"/>
      <c r="AY22"/>
    </row>
    <row r="23" spans="1:51" ht="53.25" customHeight="1" x14ac:dyDescent="0.35">
      <c r="A23" s="35" t="s">
        <v>39</v>
      </c>
      <c r="B23" s="26" t="s">
        <v>4</v>
      </c>
      <c r="C23" s="28"/>
      <c r="D23" s="61"/>
      <c r="E23" s="30"/>
      <c r="F23" s="81" t="s">
        <v>100</v>
      </c>
      <c r="G23" s="5" t="s">
        <v>28</v>
      </c>
      <c r="H23" s="5" t="s">
        <v>49</v>
      </c>
      <c r="I23" s="4" t="s">
        <v>13</v>
      </c>
      <c r="J23" s="37">
        <v>450</v>
      </c>
      <c r="K23" s="53">
        <v>0</v>
      </c>
      <c r="L23" s="5" t="s">
        <v>53</v>
      </c>
      <c r="M23" s="7" t="s">
        <v>99</v>
      </c>
      <c r="N23" s="91" t="s">
        <v>14</v>
      </c>
      <c r="O23" s="22"/>
      <c r="P23" s="105" t="s">
        <v>206</v>
      </c>
    </row>
    <row r="24" spans="1:51" ht="50.25" customHeight="1" x14ac:dyDescent="0.35">
      <c r="A24" s="35" t="s">
        <v>40</v>
      </c>
      <c r="B24" s="26" t="s">
        <v>4</v>
      </c>
      <c r="C24" s="28"/>
      <c r="D24" s="62"/>
      <c r="E24" s="31"/>
      <c r="F24" s="81" t="s">
        <v>103</v>
      </c>
      <c r="G24" s="5" t="s">
        <v>28</v>
      </c>
      <c r="H24" s="5" t="str">
        <f>$H$23</f>
        <v>Prsentation, Activities, Discussion</v>
      </c>
      <c r="I24" s="2" t="s">
        <v>16</v>
      </c>
      <c r="J24" s="37">
        <v>450</v>
      </c>
      <c r="K24" s="53">
        <v>0</v>
      </c>
      <c r="L24" s="5" t="s">
        <v>52</v>
      </c>
      <c r="M24" s="7" t="s">
        <v>99</v>
      </c>
      <c r="N24" s="69" t="s">
        <v>14</v>
      </c>
      <c r="O24" s="22"/>
      <c r="P24" s="105" t="s">
        <v>206</v>
      </c>
    </row>
    <row r="25" spans="1:51" ht="52.5" customHeight="1" x14ac:dyDescent="0.35">
      <c r="A25" s="35" t="s">
        <v>41</v>
      </c>
      <c r="B25" s="26" t="s">
        <v>4</v>
      </c>
      <c r="C25" s="28"/>
      <c r="D25" s="62"/>
      <c r="E25" s="31"/>
      <c r="F25" s="81" t="s">
        <v>101</v>
      </c>
      <c r="G25" s="5" t="s">
        <v>28</v>
      </c>
      <c r="H25" s="5" t="s">
        <v>50</v>
      </c>
      <c r="I25" s="2" t="s">
        <v>15</v>
      </c>
      <c r="J25" s="37">
        <v>450</v>
      </c>
      <c r="K25" s="53">
        <v>0</v>
      </c>
      <c r="L25" s="5" t="s">
        <v>54</v>
      </c>
      <c r="M25" s="7" t="s">
        <v>99</v>
      </c>
      <c r="N25" s="69" t="s">
        <v>14</v>
      </c>
      <c r="O25" s="22"/>
      <c r="P25" s="105" t="s">
        <v>206</v>
      </c>
    </row>
    <row r="26" spans="1:51" ht="56.25" customHeight="1" x14ac:dyDescent="0.35">
      <c r="A26" s="35" t="s">
        <v>42</v>
      </c>
      <c r="B26" s="26" t="s">
        <v>4</v>
      </c>
      <c r="C26" s="28"/>
      <c r="D26" s="62"/>
      <c r="E26" s="31"/>
      <c r="F26" s="81" t="s">
        <v>102</v>
      </c>
      <c r="G26" s="5" t="s">
        <v>28</v>
      </c>
      <c r="H26" s="5" t="str">
        <f>$H$24</f>
        <v>Prsentation, Activities, Discussion</v>
      </c>
      <c r="I26" s="2" t="s">
        <v>87</v>
      </c>
      <c r="J26" s="37">
        <v>450</v>
      </c>
      <c r="K26" s="53">
        <v>0</v>
      </c>
      <c r="L26" s="5" t="s">
        <v>54</v>
      </c>
      <c r="M26" s="7" t="s">
        <v>99</v>
      </c>
      <c r="N26" s="69" t="s">
        <v>14</v>
      </c>
      <c r="O26" s="22"/>
      <c r="P26" s="105" t="s">
        <v>206</v>
      </c>
    </row>
    <row r="27" spans="1:51" ht="25.15" customHeight="1" x14ac:dyDescent="0.35">
      <c r="A27" s="35" t="s">
        <v>120</v>
      </c>
      <c r="B27" s="26" t="s">
        <v>4</v>
      </c>
      <c r="C27" s="27" t="s">
        <v>4</v>
      </c>
      <c r="D27" s="60"/>
      <c r="E27" s="30"/>
      <c r="F27" s="81" t="s">
        <v>113</v>
      </c>
      <c r="G27" s="5" t="s">
        <v>114</v>
      </c>
      <c r="H27" s="5" t="s">
        <v>115</v>
      </c>
      <c r="I27" s="4" t="s">
        <v>116</v>
      </c>
      <c r="J27" s="37" t="s">
        <v>117</v>
      </c>
      <c r="K27" s="37" t="s">
        <v>117</v>
      </c>
      <c r="L27" s="5" t="s">
        <v>118</v>
      </c>
      <c r="M27" s="7" t="s">
        <v>104</v>
      </c>
      <c r="N27" s="69" t="s">
        <v>14</v>
      </c>
      <c r="O27" s="22"/>
      <c r="P27" s="105" t="s">
        <v>206</v>
      </c>
    </row>
    <row r="28" spans="1:51" ht="25.15" customHeight="1" x14ac:dyDescent="0.35">
      <c r="A28" s="35" t="s">
        <v>119</v>
      </c>
      <c r="B28" s="26" t="s">
        <v>4</v>
      </c>
      <c r="C28" s="27" t="s">
        <v>4</v>
      </c>
      <c r="D28" s="60"/>
      <c r="E28" s="30"/>
      <c r="F28" s="81" t="s">
        <v>140</v>
      </c>
      <c r="G28" s="5" t="s">
        <v>121</v>
      </c>
      <c r="H28" s="5" t="s">
        <v>122</v>
      </c>
      <c r="I28" s="4" t="s">
        <v>123</v>
      </c>
      <c r="J28" s="37">
        <v>1350</v>
      </c>
      <c r="K28" s="55">
        <v>0</v>
      </c>
      <c r="L28" s="5" t="s">
        <v>124</v>
      </c>
      <c r="M28" s="7" t="s">
        <v>125</v>
      </c>
      <c r="N28" s="69" t="s">
        <v>14</v>
      </c>
      <c r="O28" s="22"/>
      <c r="P28" s="107"/>
    </row>
    <row r="29" spans="1:51" ht="18" customHeight="1" x14ac:dyDescent="0.35">
      <c r="A29" s="12" t="s">
        <v>156</v>
      </c>
      <c r="B29" s="12"/>
      <c r="C29" s="12"/>
      <c r="D29" s="223"/>
      <c r="E29" s="223"/>
      <c r="F29" s="223"/>
      <c r="G29" s="223"/>
      <c r="H29" s="223"/>
      <c r="I29" s="8" t="s">
        <v>26</v>
      </c>
      <c r="J29" s="9">
        <f>SUM(J28)</f>
        <v>1350</v>
      </c>
      <c r="K29" s="9">
        <f>SUM(K23:K28)</f>
        <v>0</v>
      </c>
      <c r="L29" s="223"/>
      <c r="M29" s="223"/>
      <c r="N29" s="223"/>
    </row>
    <row r="30" spans="1:51" ht="18" customHeight="1" x14ac:dyDescent="0.35">
      <c r="A30" s="12"/>
      <c r="B30" s="12"/>
      <c r="C30" s="12"/>
      <c r="D30" s="225"/>
      <c r="E30" s="225"/>
      <c r="F30" s="225"/>
      <c r="G30" s="225"/>
      <c r="H30" s="225"/>
      <c r="I30" s="8" t="s">
        <v>27</v>
      </c>
      <c r="J30" s="10">
        <f>J29/60</f>
        <v>22.5</v>
      </c>
      <c r="K30" s="10">
        <f>K29/60</f>
        <v>0</v>
      </c>
      <c r="L30" s="225"/>
      <c r="M30" s="225"/>
      <c r="N30" s="225"/>
    </row>
    <row r="31" spans="1:51" s="15" customFormat="1" ht="18" customHeight="1" x14ac:dyDescent="0.35">
      <c r="A31" s="12"/>
      <c r="B31" s="13"/>
      <c r="C31" s="13"/>
      <c r="D31" s="225"/>
      <c r="E31" s="225"/>
      <c r="F31" s="225"/>
      <c r="G31" s="225"/>
      <c r="H31" s="225"/>
      <c r="I31" s="8" t="s">
        <v>145</v>
      </c>
      <c r="J31" s="10">
        <f>J30/7.5</f>
        <v>3</v>
      </c>
      <c r="K31" s="10">
        <f>K30/7.5</f>
        <v>0</v>
      </c>
      <c r="L31" s="225"/>
      <c r="M31" s="225"/>
      <c r="N31" s="225"/>
    </row>
    <row r="32" spans="1:51" s="15" customFormat="1" ht="18" customHeight="1" x14ac:dyDescent="0.35">
      <c r="A32" s="12"/>
      <c r="B32" s="13"/>
      <c r="C32" s="13"/>
      <c r="D32" s="227"/>
      <c r="E32" s="227"/>
      <c r="F32" s="227"/>
      <c r="G32" s="227"/>
      <c r="H32" s="227"/>
      <c r="I32" s="234"/>
      <c r="J32" s="234"/>
      <c r="K32" s="234"/>
      <c r="L32" s="227"/>
      <c r="M32" s="227"/>
      <c r="N32" s="227"/>
    </row>
    <row r="33" spans="1:37" s="45" customFormat="1" ht="25.15" customHeight="1" x14ac:dyDescent="0.35">
      <c r="A33" s="46" t="s">
        <v>147</v>
      </c>
      <c r="B33" s="38"/>
      <c r="C33" s="38"/>
      <c r="D33" s="39"/>
      <c r="E33" s="47"/>
      <c r="F33" s="40"/>
      <c r="G33" s="40"/>
      <c r="H33" s="40"/>
      <c r="I33" s="41"/>
      <c r="J33" s="42"/>
      <c r="K33" s="48"/>
      <c r="L33" s="40"/>
      <c r="M33" s="44"/>
      <c r="N33" s="49"/>
      <c r="O33" s="90"/>
      <c r="P33" s="90" t="s">
        <v>195</v>
      </c>
      <c r="Q33"/>
      <c r="R33"/>
      <c r="S33"/>
      <c r="T33"/>
      <c r="U33"/>
      <c r="V33"/>
      <c r="W33"/>
      <c r="X33"/>
      <c r="Y33"/>
      <c r="Z33"/>
      <c r="AA33"/>
      <c r="AB33"/>
      <c r="AC33"/>
      <c r="AD33"/>
      <c r="AE33"/>
      <c r="AF33"/>
      <c r="AG33"/>
      <c r="AH33"/>
      <c r="AI33"/>
      <c r="AJ33"/>
      <c r="AK33"/>
    </row>
    <row r="34" spans="1:37" ht="25.15" customHeight="1" x14ac:dyDescent="0.35">
      <c r="A34" s="35" t="s">
        <v>144</v>
      </c>
      <c r="B34" s="26" t="s">
        <v>4</v>
      </c>
      <c r="C34" s="28"/>
      <c r="D34" s="59" t="s">
        <v>4</v>
      </c>
      <c r="E34" s="29" t="s">
        <v>4</v>
      </c>
      <c r="F34" s="81" t="s">
        <v>17</v>
      </c>
      <c r="G34" s="5" t="s">
        <v>28</v>
      </c>
      <c r="H34" s="5" t="s">
        <v>18</v>
      </c>
      <c r="I34" s="2" t="s">
        <v>16</v>
      </c>
      <c r="J34" s="37">
        <v>30</v>
      </c>
      <c r="K34" s="53">
        <v>0</v>
      </c>
      <c r="L34" s="5" t="s">
        <v>56</v>
      </c>
      <c r="M34" s="7" t="s">
        <v>19</v>
      </c>
      <c r="N34" s="2" t="s">
        <v>85</v>
      </c>
      <c r="O34" s="22" t="s">
        <v>191</v>
      </c>
      <c r="P34" s="97">
        <v>0.75260000000000005</v>
      </c>
    </row>
    <row r="35" spans="1:37" ht="53.25" customHeight="1" x14ac:dyDescent="0.35">
      <c r="A35" s="35" t="s">
        <v>181</v>
      </c>
      <c r="B35" s="26" t="s">
        <v>4</v>
      </c>
      <c r="C35" s="27" t="s">
        <v>4</v>
      </c>
      <c r="D35" s="59"/>
      <c r="E35" s="29"/>
      <c r="F35" s="83" t="s">
        <v>182</v>
      </c>
      <c r="G35" s="5" t="s">
        <v>90</v>
      </c>
      <c r="H35" s="24" t="s">
        <v>183</v>
      </c>
      <c r="I35" s="2" t="s">
        <v>16</v>
      </c>
      <c r="J35" s="37">
        <v>360</v>
      </c>
      <c r="K35" s="56">
        <v>0</v>
      </c>
      <c r="L35" s="5" t="s">
        <v>184</v>
      </c>
      <c r="M35" s="7" t="s">
        <v>185</v>
      </c>
      <c r="N35" s="2" t="s">
        <v>186</v>
      </c>
      <c r="O35" s="70"/>
      <c r="P35" s="105" t="s">
        <v>206</v>
      </c>
    </row>
    <row r="36" spans="1:37" ht="25.15" customHeight="1" x14ac:dyDescent="0.35">
      <c r="A36" s="35" t="s">
        <v>127</v>
      </c>
      <c r="B36" s="26" t="s">
        <v>4</v>
      </c>
      <c r="C36" s="27" t="s">
        <v>4</v>
      </c>
      <c r="D36" s="59"/>
      <c r="E36" s="29" t="s">
        <v>4</v>
      </c>
      <c r="F36" s="81" t="s">
        <v>133</v>
      </c>
      <c r="G36" s="5" t="s">
        <v>128</v>
      </c>
      <c r="H36" s="5" t="s">
        <v>46</v>
      </c>
      <c r="I36" s="4" t="s">
        <v>87</v>
      </c>
      <c r="J36" s="37">
        <v>900</v>
      </c>
      <c r="K36" s="53">
        <v>0</v>
      </c>
      <c r="L36" s="5" t="s">
        <v>189</v>
      </c>
      <c r="M36" s="7" t="s">
        <v>92</v>
      </c>
      <c r="N36" s="69" t="s">
        <v>14</v>
      </c>
      <c r="O36" s="23"/>
      <c r="P36" s="105"/>
    </row>
    <row r="37" spans="1:37" ht="18" customHeight="1" x14ac:dyDescent="0.35">
      <c r="A37" s="12"/>
      <c r="B37" s="12"/>
      <c r="C37" s="12"/>
      <c r="D37" s="223"/>
      <c r="E37" s="223"/>
      <c r="F37" s="223"/>
      <c r="G37" s="223"/>
      <c r="H37" s="223"/>
      <c r="I37" s="8" t="s">
        <v>26</v>
      </c>
      <c r="J37" s="9">
        <f>SUM(J34:J36)</f>
        <v>1290</v>
      </c>
      <c r="K37" s="9">
        <f>SUM(K34:K36)</f>
        <v>0</v>
      </c>
      <c r="L37" s="223"/>
      <c r="M37" s="223"/>
      <c r="N37" s="223"/>
    </row>
    <row r="38" spans="1:37" ht="18" customHeight="1" x14ac:dyDescent="0.35">
      <c r="A38" s="12"/>
      <c r="B38" s="12"/>
      <c r="C38" s="12"/>
      <c r="D38" s="225"/>
      <c r="E38" s="225"/>
      <c r="F38" s="225"/>
      <c r="G38" s="225"/>
      <c r="H38" s="225"/>
      <c r="I38" s="8" t="s">
        <v>27</v>
      </c>
      <c r="J38" s="10">
        <f>J37/60</f>
        <v>21.5</v>
      </c>
      <c r="K38" s="10">
        <f>K37/60</f>
        <v>0</v>
      </c>
      <c r="L38" s="225"/>
      <c r="M38" s="225"/>
      <c r="N38" s="225"/>
    </row>
    <row r="39" spans="1:37" s="15" customFormat="1" ht="18" customHeight="1" x14ac:dyDescent="0.35">
      <c r="A39" s="12"/>
      <c r="B39" s="13"/>
      <c r="C39" s="13"/>
      <c r="D39" s="225"/>
      <c r="E39" s="225"/>
      <c r="F39" s="225"/>
      <c r="G39" s="225"/>
      <c r="H39" s="225"/>
      <c r="I39" s="8" t="s">
        <v>145</v>
      </c>
      <c r="J39" s="10">
        <f>J38/7.5</f>
        <v>2.8666666666666667</v>
      </c>
      <c r="K39" s="10">
        <f>K38/7.5</f>
        <v>0</v>
      </c>
      <c r="L39" s="225"/>
      <c r="M39" s="225"/>
      <c r="N39" s="225"/>
    </row>
    <row r="40" spans="1:37" s="15" customFormat="1" ht="18" customHeight="1" x14ac:dyDescent="0.35">
      <c r="A40" s="12"/>
      <c r="B40" s="13"/>
      <c r="C40" s="13"/>
      <c r="D40" s="225"/>
      <c r="E40" s="225"/>
      <c r="F40" s="225"/>
      <c r="G40" s="225"/>
      <c r="H40" s="227"/>
      <c r="I40" s="14"/>
      <c r="J40" s="14"/>
      <c r="K40" s="14"/>
      <c r="L40" s="225"/>
      <c r="M40" s="225"/>
      <c r="N40" s="225"/>
    </row>
    <row r="41" spans="1:37" ht="18" customHeight="1" x14ac:dyDescent="0.35">
      <c r="A41" s="12"/>
      <c r="B41" s="12"/>
      <c r="C41" s="12"/>
      <c r="D41" s="225"/>
      <c r="E41" s="225"/>
      <c r="F41" s="225"/>
      <c r="G41" s="225"/>
      <c r="H41" s="218" t="s">
        <v>157</v>
      </c>
      <c r="I41" s="8" t="s">
        <v>26</v>
      </c>
      <c r="J41" s="9">
        <f>J37+J29+J18</f>
        <v>2790</v>
      </c>
      <c r="K41" s="9">
        <f>K37+K29+K18</f>
        <v>1380</v>
      </c>
      <c r="L41" s="225"/>
      <c r="M41" s="225"/>
      <c r="N41" s="225"/>
    </row>
    <row r="42" spans="1:37" ht="18" customHeight="1" x14ac:dyDescent="0.35">
      <c r="A42" s="12"/>
      <c r="B42" s="12"/>
      <c r="C42" s="12"/>
      <c r="D42" s="225"/>
      <c r="E42" s="225"/>
      <c r="F42" s="225"/>
      <c r="G42" s="225"/>
      <c r="H42" s="219"/>
      <c r="I42" s="8" t="s">
        <v>27</v>
      </c>
      <c r="J42" s="10">
        <f>J41/60</f>
        <v>46.5</v>
      </c>
      <c r="K42" s="10">
        <f>K41/60</f>
        <v>23</v>
      </c>
      <c r="L42" s="225"/>
      <c r="M42" s="225"/>
      <c r="N42" s="225"/>
    </row>
    <row r="43" spans="1:37" s="15" customFormat="1" ht="18" customHeight="1" x14ac:dyDescent="0.35">
      <c r="A43" s="12"/>
      <c r="B43" s="13"/>
      <c r="C43" s="13"/>
      <c r="D43" s="225"/>
      <c r="E43" s="225"/>
      <c r="F43" s="225"/>
      <c r="G43" s="225"/>
      <c r="H43" s="220"/>
      <c r="I43" s="8" t="s">
        <v>145</v>
      </c>
      <c r="J43" s="10">
        <f>J42/7.5</f>
        <v>6.2</v>
      </c>
      <c r="K43" s="10">
        <f>K42/7.5</f>
        <v>3.0666666666666669</v>
      </c>
      <c r="L43" s="225"/>
      <c r="M43" s="225"/>
      <c r="N43" s="225"/>
    </row>
    <row r="44" spans="1:37" s="15" customFormat="1" ht="18" customHeight="1" x14ac:dyDescent="0.35">
      <c r="A44" s="12"/>
      <c r="B44" s="13"/>
      <c r="C44" s="13"/>
      <c r="D44" s="225"/>
      <c r="E44" s="225"/>
      <c r="F44" s="225"/>
      <c r="G44" s="225"/>
      <c r="H44" s="237"/>
      <c r="I44" s="237"/>
      <c r="J44" s="237"/>
      <c r="K44" s="237"/>
      <c r="L44" s="225"/>
      <c r="M44" s="225"/>
      <c r="N44" s="225"/>
    </row>
    <row r="45" spans="1:37" ht="25.15" customHeight="1" x14ac:dyDescent="0.35">
      <c r="A45" s="210" t="s">
        <v>21</v>
      </c>
      <c r="B45" s="211"/>
      <c r="C45" s="211"/>
      <c r="D45" s="211"/>
      <c r="E45" s="211"/>
      <c r="F45" s="211"/>
      <c r="G45" s="211"/>
      <c r="H45" s="211"/>
      <c r="I45" s="211"/>
      <c r="J45" s="211"/>
      <c r="K45" s="211"/>
      <c r="L45" s="211"/>
      <c r="M45" s="211"/>
      <c r="N45" s="211"/>
      <c r="O45" s="22"/>
      <c r="P45" s="22" t="s">
        <v>195</v>
      </c>
    </row>
    <row r="46" spans="1:37" ht="25.15" customHeight="1" x14ac:dyDescent="0.35">
      <c r="A46" s="35" t="s">
        <v>35</v>
      </c>
      <c r="B46" s="26" t="s">
        <v>4</v>
      </c>
      <c r="C46" s="27" t="s">
        <v>4</v>
      </c>
      <c r="D46" s="59" t="s">
        <v>4</v>
      </c>
      <c r="E46" s="29" t="s">
        <v>4</v>
      </c>
      <c r="F46" s="5" t="s">
        <v>61</v>
      </c>
      <c r="G46" s="5" t="s">
        <v>9</v>
      </c>
      <c r="H46" s="5" t="s">
        <v>48</v>
      </c>
      <c r="I46" s="2" t="s">
        <v>10</v>
      </c>
      <c r="J46" s="3"/>
      <c r="K46" s="18"/>
      <c r="L46" s="2" t="s">
        <v>8</v>
      </c>
      <c r="M46" s="2" t="s">
        <v>95</v>
      </c>
      <c r="N46" s="69" t="s">
        <v>57</v>
      </c>
      <c r="O46" s="22"/>
      <c r="P46" s="105" t="s">
        <v>206</v>
      </c>
    </row>
    <row r="47" spans="1:37" ht="25.15" customHeight="1" x14ac:dyDescent="0.35">
      <c r="A47" s="35" t="s">
        <v>29</v>
      </c>
      <c r="B47" s="26" t="s">
        <v>4</v>
      </c>
      <c r="C47" s="27" t="s">
        <v>4</v>
      </c>
      <c r="D47" s="59" t="s">
        <v>4</v>
      </c>
      <c r="E47" s="29" t="s">
        <v>4</v>
      </c>
      <c r="F47" s="5" t="s">
        <v>62</v>
      </c>
      <c r="G47" s="5" t="s">
        <v>9</v>
      </c>
      <c r="H47" s="5" t="s">
        <v>68</v>
      </c>
      <c r="I47" s="2" t="s">
        <v>10</v>
      </c>
      <c r="J47" s="3"/>
      <c r="K47" s="18"/>
      <c r="L47" s="2" t="s">
        <v>8</v>
      </c>
      <c r="M47" s="2" t="s">
        <v>94</v>
      </c>
      <c r="N47" s="69" t="s">
        <v>57</v>
      </c>
      <c r="O47" s="22"/>
      <c r="P47" s="105" t="s">
        <v>206</v>
      </c>
    </row>
    <row r="48" spans="1:37" ht="25.15" customHeight="1" x14ac:dyDescent="0.35">
      <c r="A48" s="35" t="s">
        <v>30</v>
      </c>
      <c r="B48" s="26" t="s">
        <v>4</v>
      </c>
      <c r="C48" s="27" t="s">
        <v>4</v>
      </c>
      <c r="D48" s="59" t="s">
        <v>4</v>
      </c>
      <c r="E48" s="29" t="s">
        <v>4</v>
      </c>
      <c r="F48" s="5" t="s">
        <v>63</v>
      </c>
      <c r="G48" s="5" t="s">
        <v>9</v>
      </c>
      <c r="H48" s="5" t="s">
        <v>68</v>
      </c>
      <c r="I48" s="2" t="s">
        <v>10</v>
      </c>
      <c r="J48" s="3"/>
      <c r="K48" s="18"/>
      <c r="L48" s="2" t="s">
        <v>8</v>
      </c>
      <c r="M48" s="2" t="s">
        <v>94</v>
      </c>
      <c r="N48" s="69" t="s">
        <v>57</v>
      </c>
      <c r="O48" s="22"/>
      <c r="P48" s="105" t="s">
        <v>206</v>
      </c>
    </row>
    <row r="49" spans="1:16" ht="25.15" customHeight="1" x14ac:dyDescent="0.35">
      <c r="A49" s="35" t="s">
        <v>31</v>
      </c>
      <c r="B49" s="26" t="s">
        <v>4</v>
      </c>
      <c r="C49" s="27" t="s">
        <v>4</v>
      </c>
      <c r="D49" s="59" t="s">
        <v>4</v>
      </c>
      <c r="E49" s="29" t="s">
        <v>4</v>
      </c>
      <c r="F49" s="5" t="s">
        <v>64</v>
      </c>
      <c r="G49" s="5" t="s">
        <v>9</v>
      </c>
      <c r="H49" s="5" t="s">
        <v>68</v>
      </c>
      <c r="I49" s="2" t="s">
        <v>10</v>
      </c>
      <c r="J49" s="3"/>
      <c r="K49" s="18"/>
      <c r="L49" s="2" t="s">
        <v>8</v>
      </c>
      <c r="M49" s="2" t="s">
        <v>94</v>
      </c>
      <c r="N49" s="69" t="s">
        <v>57</v>
      </c>
      <c r="O49" s="22"/>
      <c r="P49" s="105" t="s">
        <v>206</v>
      </c>
    </row>
    <row r="50" spans="1:16" ht="25.15" customHeight="1" x14ac:dyDescent="0.35">
      <c r="A50" s="35" t="s">
        <v>32</v>
      </c>
      <c r="B50" s="26" t="s">
        <v>4</v>
      </c>
      <c r="C50" s="27" t="s">
        <v>4</v>
      </c>
      <c r="D50" s="59" t="s">
        <v>4</v>
      </c>
      <c r="E50" s="29" t="s">
        <v>4</v>
      </c>
      <c r="F50" s="5" t="s">
        <v>65</v>
      </c>
      <c r="G50" s="5" t="s">
        <v>9</v>
      </c>
      <c r="H50" s="5" t="s">
        <v>48</v>
      </c>
      <c r="I50" s="2" t="s">
        <v>10</v>
      </c>
      <c r="J50" s="3"/>
      <c r="K50" s="18"/>
      <c r="L50" s="2" t="s">
        <v>8</v>
      </c>
      <c r="M50" s="2" t="s">
        <v>95</v>
      </c>
      <c r="N50" s="69" t="s">
        <v>57</v>
      </c>
      <c r="O50" s="22"/>
      <c r="P50" s="105" t="s">
        <v>206</v>
      </c>
    </row>
    <row r="51" spans="1:16" ht="25.15" customHeight="1" x14ac:dyDescent="0.35">
      <c r="A51" s="35" t="s">
        <v>33</v>
      </c>
      <c r="B51" s="26" t="s">
        <v>4</v>
      </c>
      <c r="C51" s="27" t="s">
        <v>4</v>
      </c>
      <c r="D51" s="59" t="s">
        <v>4</v>
      </c>
      <c r="E51" s="29" t="s">
        <v>4</v>
      </c>
      <c r="F51" s="5" t="s">
        <v>66</v>
      </c>
      <c r="G51" s="5" t="s">
        <v>9</v>
      </c>
      <c r="H51" s="5" t="s">
        <v>68</v>
      </c>
      <c r="I51" s="2" t="s">
        <v>10</v>
      </c>
      <c r="J51" s="3"/>
      <c r="K51" s="18"/>
      <c r="L51" s="2" t="s">
        <v>8</v>
      </c>
      <c r="M51" s="2" t="s">
        <v>94</v>
      </c>
      <c r="N51" s="69" t="s">
        <v>57</v>
      </c>
      <c r="O51" s="22"/>
      <c r="P51" s="105" t="s">
        <v>206</v>
      </c>
    </row>
    <row r="52" spans="1:16" ht="25.15" customHeight="1" x14ac:dyDescent="0.35">
      <c r="A52" s="35" t="s">
        <v>84</v>
      </c>
      <c r="B52" s="26" t="s">
        <v>4</v>
      </c>
      <c r="C52" s="27" t="s">
        <v>4</v>
      </c>
      <c r="D52" s="59" t="s">
        <v>4</v>
      </c>
      <c r="E52" s="29" t="s">
        <v>4</v>
      </c>
      <c r="F52" s="5" t="s">
        <v>96</v>
      </c>
      <c r="G52" s="5" t="s">
        <v>9</v>
      </c>
      <c r="H52" s="5" t="s">
        <v>68</v>
      </c>
      <c r="I52" s="2" t="s">
        <v>10</v>
      </c>
      <c r="J52" s="3"/>
      <c r="K52" s="18"/>
      <c r="L52" s="2" t="s">
        <v>8</v>
      </c>
      <c r="M52" s="2" t="s">
        <v>94</v>
      </c>
      <c r="N52" s="69" t="s">
        <v>81</v>
      </c>
      <c r="O52" s="22"/>
      <c r="P52" s="105" t="s">
        <v>206</v>
      </c>
    </row>
    <row r="53" spans="1:16" ht="25.15" customHeight="1" x14ac:dyDescent="0.35">
      <c r="A53" s="35" t="s">
        <v>34</v>
      </c>
      <c r="B53" s="26" t="s">
        <v>4</v>
      </c>
      <c r="C53" s="27" t="s">
        <v>4</v>
      </c>
      <c r="D53" s="59" t="s">
        <v>4</v>
      </c>
      <c r="E53" s="29" t="s">
        <v>4</v>
      </c>
      <c r="F53" s="5" t="s">
        <v>67</v>
      </c>
      <c r="G53" s="5" t="s">
        <v>9</v>
      </c>
      <c r="H53" s="5" t="s">
        <v>68</v>
      </c>
      <c r="I53" s="2" t="s">
        <v>10</v>
      </c>
      <c r="J53" s="3"/>
      <c r="K53" s="18"/>
      <c r="L53" s="2" t="s">
        <v>8</v>
      </c>
      <c r="M53" s="2" t="s">
        <v>94</v>
      </c>
      <c r="N53" s="69" t="s">
        <v>57</v>
      </c>
      <c r="O53" s="22"/>
      <c r="P53" s="105" t="s">
        <v>206</v>
      </c>
    </row>
    <row r="54" spans="1:16" ht="25.15" customHeight="1" x14ac:dyDescent="0.35">
      <c r="A54" s="35" t="s">
        <v>97</v>
      </c>
      <c r="B54" s="26" t="s">
        <v>4</v>
      </c>
      <c r="C54" s="27" t="s">
        <v>4</v>
      </c>
      <c r="D54" s="59" t="s">
        <v>4</v>
      </c>
      <c r="E54" s="29" t="s">
        <v>4</v>
      </c>
      <c r="F54" s="5" t="s">
        <v>98</v>
      </c>
      <c r="G54" s="5" t="s">
        <v>9</v>
      </c>
      <c r="H54" s="5" t="str">
        <f>$H$53</f>
        <v>Simulated Skills Drill - With feedback and learning points</v>
      </c>
      <c r="I54" s="2" t="str">
        <f>$I$53</f>
        <v>Annual &amp; ad hoc live drills</v>
      </c>
      <c r="J54" s="3"/>
      <c r="K54" s="18"/>
      <c r="L54" s="2" t="s">
        <v>8</v>
      </c>
      <c r="M54" s="2" t="str">
        <f>$M$53</f>
        <v>Local Policy, CNST, CQC</v>
      </c>
      <c r="N54" s="69" t="s">
        <v>57</v>
      </c>
      <c r="O54" s="22"/>
      <c r="P54" s="105" t="s">
        <v>206</v>
      </c>
    </row>
    <row r="55" spans="1:16" ht="25.15" customHeight="1" x14ac:dyDescent="0.35">
      <c r="A55" s="35" t="s">
        <v>187</v>
      </c>
      <c r="B55" s="26" t="s">
        <v>4</v>
      </c>
      <c r="C55" s="27" t="s">
        <v>4</v>
      </c>
      <c r="D55" s="59" t="s">
        <v>4</v>
      </c>
      <c r="E55" s="29" t="s">
        <v>4</v>
      </c>
      <c r="F55" s="5" t="s">
        <v>188</v>
      </c>
      <c r="G55" s="5" t="s">
        <v>9</v>
      </c>
      <c r="H55" s="5" t="str">
        <f>$H$53</f>
        <v>Simulated Skills Drill - With feedback and learning points</v>
      </c>
      <c r="I55" s="2" t="s">
        <v>7</v>
      </c>
      <c r="J55" s="3"/>
      <c r="K55" s="18"/>
      <c r="L55" s="2" t="s">
        <v>8</v>
      </c>
      <c r="M55" s="2" t="str">
        <f>$M$53</f>
        <v>Local Policy, CNST, CQC</v>
      </c>
      <c r="N55" s="69" t="s">
        <v>57</v>
      </c>
      <c r="O55" s="22"/>
      <c r="P55" s="105" t="s">
        <v>206</v>
      </c>
    </row>
    <row r="56" spans="1:16" ht="25.15" customHeight="1" x14ac:dyDescent="0.35">
      <c r="A56" s="35" t="s">
        <v>93</v>
      </c>
      <c r="B56" s="26" t="s">
        <v>4</v>
      </c>
      <c r="C56" s="27" t="s">
        <v>4</v>
      </c>
      <c r="D56" s="59" t="s">
        <v>4</v>
      </c>
      <c r="E56" s="29" t="s">
        <v>4</v>
      </c>
      <c r="F56" s="5"/>
      <c r="G56" s="5" t="s">
        <v>9</v>
      </c>
      <c r="H56" s="5" t="str">
        <f>$H$53</f>
        <v>Simulated Skills Drill - With feedback and learning points</v>
      </c>
      <c r="I56" s="2" t="s">
        <v>6</v>
      </c>
      <c r="J56" s="3"/>
      <c r="K56" s="18"/>
      <c r="L56" s="2" t="s">
        <v>86</v>
      </c>
      <c r="M56" s="2" t="s">
        <v>94</v>
      </c>
      <c r="N56" s="69" t="s">
        <v>57</v>
      </c>
      <c r="O56" s="22"/>
      <c r="P56" s="105" t="s">
        <v>206</v>
      </c>
    </row>
    <row r="57" spans="1:16" ht="17.25" customHeight="1" x14ac:dyDescent="0.35">
      <c r="A57" s="16"/>
      <c r="B57" s="16"/>
      <c r="C57" s="16"/>
      <c r="D57" s="238"/>
      <c r="E57" s="238"/>
      <c r="F57" s="238"/>
      <c r="G57" s="238"/>
      <c r="H57" s="238"/>
      <c r="I57" s="20" t="s">
        <v>26</v>
      </c>
      <c r="J57" s="21">
        <f>SUM(J46:J53)</f>
        <v>0</v>
      </c>
      <c r="K57" s="21">
        <f>SUM(K46:K53)</f>
        <v>0</v>
      </c>
      <c r="L57" s="238"/>
      <c r="M57" s="238"/>
      <c r="N57" s="238"/>
    </row>
    <row r="58" spans="1:16" ht="16.5" customHeight="1" x14ac:dyDescent="0.35">
      <c r="A58" s="16"/>
      <c r="B58" s="16"/>
      <c r="C58" s="16"/>
      <c r="D58" s="239"/>
      <c r="E58" s="239"/>
      <c r="F58" s="239"/>
      <c r="G58" s="239"/>
      <c r="H58" s="239"/>
      <c r="I58" s="8" t="s">
        <v>27</v>
      </c>
      <c r="J58" s="10">
        <f>J57/60</f>
        <v>0</v>
      </c>
      <c r="K58" s="10">
        <f>K57/60</f>
        <v>0</v>
      </c>
      <c r="L58" s="239"/>
      <c r="M58" s="239"/>
      <c r="N58" s="239"/>
    </row>
    <row r="59" spans="1:16" ht="25.15" customHeight="1" x14ac:dyDescent="0.35">
      <c r="A59" s="16"/>
      <c r="B59" s="17"/>
      <c r="C59" s="17"/>
      <c r="D59" s="239"/>
      <c r="E59" s="239"/>
      <c r="F59" s="239"/>
      <c r="G59" s="239"/>
      <c r="H59" s="239"/>
      <c r="I59" s="240"/>
      <c r="J59" s="240"/>
      <c r="K59" s="240"/>
      <c r="L59" s="239"/>
      <c r="M59" s="239"/>
      <c r="N59" s="239"/>
    </row>
    <row r="60" spans="1:16" ht="25.15" customHeight="1" x14ac:dyDescent="0.35">
      <c r="A60" s="210" t="s">
        <v>23</v>
      </c>
      <c r="B60" s="211"/>
      <c r="C60" s="211"/>
      <c r="D60" s="211"/>
      <c r="E60" s="211"/>
      <c r="F60" s="211"/>
      <c r="G60" s="211"/>
      <c r="H60" s="211"/>
      <c r="I60" s="211"/>
      <c r="J60" s="211"/>
      <c r="K60" s="211"/>
      <c r="L60" s="211"/>
      <c r="M60" s="211"/>
      <c r="N60" s="211"/>
      <c r="O60" s="22"/>
      <c r="P60" s="22" t="s">
        <v>195</v>
      </c>
    </row>
    <row r="61" spans="1:16" ht="58.5" customHeight="1" x14ac:dyDescent="0.35">
      <c r="A61" s="35" t="s">
        <v>36</v>
      </c>
      <c r="B61" s="26" t="s">
        <v>4</v>
      </c>
      <c r="C61" s="27" t="s">
        <v>4</v>
      </c>
      <c r="D61" s="59"/>
      <c r="E61" s="11"/>
      <c r="F61" s="84" t="s">
        <v>24</v>
      </c>
      <c r="G61" s="2"/>
      <c r="H61" s="2" t="s">
        <v>25</v>
      </c>
      <c r="I61" s="2" t="s">
        <v>70</v>
      </c>
      <c r="J61" s="79">
        <v>420</v>
      </c>
      <c r="K61" s="53">
        <v>0</v>
      </c>
      <c r="L61" s="2" t="s">
        <v>59</v>
      </c>
      <c r="M61" s="2" t="s">
        <v>22</v>
      </c>
      <c r="N61" s="92" t="s">
        <v>58</v>
      </c>
      <c r="O61" s="22"/>
      <c r="P61" s="105" t="s">
        <v>206</v>
      </c>
    </row>
    <row r="62" spans="1:16" s="78" customFormat="1" ht="66.75" customHeight="1" x14ac:dyDescent="0.35">
      <c r="A62" s="72" t="s">
        <v>37</v>
      </c>
      <c r="B62" s="73" t="s">
        <v>4</v>
      </c>
      <c r="C62" s="73" t="s">
        <v>4</v>
      </c>
      <c r="D62" s="73"/>
      <c r="E62" s="74"/>
      <c r="F62" s="85" t="s">
        <v>194</v>
      </c>
      <c r="G62" s="75"/>
      <c r="H62" s="75" t="s">
        <v>69</v>
      </c>
      <c r="I62" s="75" t="s">
        <v>7</v>
      </c>
      <c r="J62" s="76">
        <v>0</v>
      </c>
      <c r="K62" s="77">
        <v>0</v>
      </c>
      <c r="L62" s="75" t="s">
        <v>60</v>
      </c>
      <c r="M62" s="75" t="s">
        <v>22</v>
      </c>
      <c r="N62" s="93" t="s">
        <v>57</v>
      </c>
      <c r="O62" s="94"/>
      <c r="P62" s="106" t="s">
        <v>207</v>
      </c>
    </row>
    <row r="63" spans="1:16" ht="90" customHeight="1" x14ac:dyDescent="0.35">
      <c r="A63" s="50" t="s">
        <v>151</v>
      </c>
      <c r="B63" s="26" t="s">
        <v>4</v>
      </c>
      <c r="C63" s="27" t="s">
        <v>4</v>
      </c>
      <c r="D63" s="59"/>
      <c r="E63" s="11"/>
      <c r="F63" s="84" t="s">
        <v>152</v>
      </c>
      <c r="G63" s="2"/>
      <c r="H63" s="2" t="s">
        <v>153</v>
      </c>
      <c r="I63" s="2"/>
      <c r="J63" s="3"/>
      <c r="K63" s="53"/>
      <c r="L63" s="2" t="s">
        <v>52</v>
      </c>
      <c r="M63" s="2" t="s">
        <v>154</v>
      </c>
      <c r="N63" s="69" t="s">
        <v>155</v>
      </c>
      <c r="O63" s="22"/>
      <c r="P63" s="105" t="s">
        <v>206</v>
      </c>
    </row>
    <row r="64" spans="1:16" x14ac:dyDescent="0.35">
      <c r="I64" s="20" t="s">
        <v>26</v>
      </c>
      <c r="J64" s="21">
        <f>SUM(J61:J63)</f>
        <v>420</v>
      </c>
      <c r="K64" s="21">
        <f>SUM(K61:K63)</f>
        <v>0</v>
      </c>
    </row>
    <row r="65" spans="9:11" x14ac:dyDescent="0.35">
      <c r="I65" s="8" t="s">
        <v>27</v>
      </c>
      <c r="J65" s="10">
        <f>J64/60</f>
        <v>7</v>
      </c>
      <c r="K65" s="10">
        <f>K64/60</f>
        <v>0</v>
      </c>
    </row>
    <row r="66" spans="9:11" x14ac:dyDescent="0.35">
      <c r="I66" s="8" t="s">
        <v>145</v>
      </c>
      <c r="J66" s="10">
        <f>J65/7.5</f>
        <v>0.93333333333333335</v>
      </c>
      <c r="K66" s="10">
        <f>K65/7.5</f>
        <v>0</v>
      </c>
    </row>
    <row r="70" spans="9:11" x14ac:dyDescent="0.35">
      <c r="J70" s="51"/>
    </row>
  </sheetData>
  <sheetProtection selectLockedCells="1" selectUnlockedCells="1"/>
  <mergeCells count="23">
    <mergeCell ref="F1:P3"/>
    <mergeCell ref="A1:E1"/>
    <mergeCell ref="H37:H40"/>
    <mergeCell ref="H44:K44"/>
    <mergeCell ref="D57:H59"/>
    <mergeCell ref="L57:N59"/>
    <mergeCell ref="I59:K59"/>
    <mergeCell ref="A2:E2"/>
    <mergeCell ref="A60:N60"/>
    <mergeCell ref="A4:A5"/>
    <mergeCell ref="B4:E4"/>
    <mergeCell ref="A6:N6"/>
    <mergeCell ref="A45:N45"/>
    <mergeCell ref="H41:H43"/>
    <mergeCell ref="F4:O4"/>
    <mergeCell ref="A18:H21"/>
    <mergeCell ref="I21:K21"/>
    <mergeCell ref="L18:O21"/>
    <mergeCell ref="D29:H32"/>
    <mergeCell ref="L29:N32"/>
    <mergeCell ref="I32:K32"/>
    <mergeCell ref="D37:G44"/>
    <mergeCell ref="L37:N44"/>
  </mergeCells>
  <conditionalFormatting sqref="P7:P17">
    <cfRule type="containsBlanks" priority="12" stopIfTrue="1">
      <formula>LEN(TRIM(P7))=0</formula>
    </cfRule>
    <cfRule type="cellIs" dxfId="35" priority="23" operator="lessThan">
      <formula>0.8</formula>
    </cfRule>
    <cfRule type="cellIs" dxfId="34" priority="24" operator="lessThan">
      <formula>0.9</formula>
    </cfRule>
    <cfRule type="cellIs" dxfId="33" priority="25" operator="greaterThan">
      <formula>0.9</formula>
    </cfRule>
  </conditionalFormatting>
  <conditionalFormatting sqref="P23:P28">
    <cfRule type="containsText" dxfId="32" priority="1" operator="containsText" text="N/A">
      <formula>NOT(ISERROR(SEARCH("N/A",P23)))</formula>
    </cfRule>
    <cfRule type="containsBlanks" priority="2" stopIfTrue="1">
      <formula>LEN(TRIM(P23))=0</formula>
    </cfRule>
    <cfRule type="cellIs" dxfId="31" priority="3" operator="lessThan">
      <formula>0.8</formula>
    </cfRule>
    <cfRule type="cellIs" dxfId="30" priority="4" operator="lessThan">
      <formula>0.9</formula>
    </cfRule>
    <cfRule type="cellIs" dxfId="29" priority="5" operator="greaterThan">
      <formula>0.9</formula>
    </cfRule>
  </conditionalFormatting>
  <conditionalFormatting sqref="P34:P36">
    <cfRule type="containsText" dxfId="28" priority="8" operator="containsText" text="N/A">
      <formula>NOT(ISERROR(SEARCH("N/A",P34)))</formula>
    </cfRule>
    <cfRule type="containsBlanks" priority="9" stopIfTrue="1">
      <formula>LEN(TRIM(P34))=0</formula>
    </cfRule>
    <cfRule type="cellIs" dxfId="27" priority="13" operator="lessThan">
      <formula>0.8</formula>
    </cfRule>
    <cfRule type="cellIs" dxfId="26" priority="14" operator="lessThan">
      <formula>0.9</formula>
    </cfRule>
    <cfRule type="cellIs" dxfId="25" priority="15" operator="greaterThan">
      <formula>0.9</formula>
    </cfRule>
  </conditionalFormatting>
  <conditionalFormatting sqref="P46:P56">
    <cfRule type="containsText" dxfId="24" priority="7" operator="containsText" text="N/A">
      <formula>NOT(ISERROR(SEARCH("N/A",P46)))</formula>
    </cfRule>
  </conditionalFormatting>
  <conditionalFormatting sqref="P61:P63">
    <cfRule type="containsText" dxfId="23" priority="6" operator="containsText" text="N/A">
      <formula>NOT(ISERROR(SEARCH("N/A",P61)))</formula>
    </cfRule>
  </conditionalFormatting>
  <pageMargins left="0.23622047244094491" right="0.23622047244094491" top="0.74803149606299213" bottom="0.74803149606299213" header="0.31496062992125984" footer="0.31496062992125984"/>
  <pageSetup paperSize="8" scale="4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sheetPr>
  <dimension ref="A1:Q108"/>
  <sheetViews>
    <sheetView workbookViewId="0">
      <selection activeCell="M30" sqref="M30"/>
    </sheetView>
  </sheetViews>
  <sheetFormatPr defaultRowHeight="14.5" x14ac:dyDescent="0.35"/>
  <cols>
    <col min="1" max="1" width="9.26953125" customWidth="1"/>
    <col min="12" max="12" width="9.26953125" customWidth="1"/>
    <col min="14" max="14" width="15.54296875" customWidth="1"/>
    <col min="15" max="15" width="40.26953125" customWidth="1"/>
    <col min="17" max="17" width="10.26953125" bestFit="1" customWidth="1"/>
  </cols>
  <sheetData>
    <row r="1" spans="1:17" ht="44.25" customHeight="1" x14ac:dyDescent="1">
      <c r="A1" s="242" t="s">
        <v>208</v>
      </c>
      <c r="B1" s="242"/>
      <c r="C1" s="242"/>
      <c r="D1" s="242"/>
      <c r="E1" s="242"/>
      <c r="F1" s="242"/>
      <c r="G1" s="242"/>
      <c r="H1" s="242"/>
      <c r="I1" s="242"/>
      <c r="J1" s="242"/>
      <c r="K1" s="242"/>
      <c r="L1" s="242"/>
    </row>
    <row r="2" spans="1:17" ht="15" thickBot="1" x14ac:dyDescent="0.4"/>
    <row r="3" spans="1:17" x14ac:dyDescent="0.35">
      <c r="N3" s="96" t="s">
        <v>197</v>
      </c>
      <c r="O3" s="96" t="s">
        <v>198</v>
      </c>
      <c r="Q3" s="98" t="s">
        <v>201</v>
      </c>
    </row>
    <row r="4" spans="1:17" ht="15" thickBot="1" x14ac:dyDescent="0.4">
      <c r="N4" s="100" t="s">
        <v>209</v>
      </c>
      <c r="O4" s="102">
        <v>0.4793</v>
      </c>
      <c r="Q4" s="99">
        <v>0.55859999999999999</v>
      </c>
    </row>
    <row r="5" spans="1:17" x14ac:dyDescent="0.35">
      <c r="N5" s="100" t="s">
        <v>210</v>
      </c>
      <c r="O5" s="102">
        <v>0.52629999999999999</v>
      </c>
    </row>
    <row r="6" spans="1:17" x14ac:dyDescent="0.35">
      <c r="N6" s="101" t="s">
        <v>211</v>
      </c>
      <c r="O6" s="102">
        <v>0.55859999999999999</v>
      </c>
    </row>
    <row r="7" spans="1:17" x14ac:dyDescent="0.35">
      <c r="N7" s="101"/>
      <c r="O7" s="102"/>
    </row>
    <row r="8" spans="1:17" x14ac:dyDescent="0.35">
      <c r="N8" s="101"/>
      <c r="O8" s="102"/>
    </row>
    <row r="9" spans="1:17" x14ac:dyDescent="0.35">
      <c r="N9" s="101"/>
      <c r="O9" s="102"/>
    </row>
    <row r="10" spans="1:17" x14ac:dyDescent="0.35">
      <c r="N10" s="101"/>
      <c r="O10" s="102"/>
    </row>
    <row r="11" spans="1:17" x14ac:dyDescent="0.35">
      <c r="N11" s="101"/>
      <c r="O11" s="102"/>
    </row>
    <row r="12" spans="1:17" x14ac:dyDescent="0.35">
      <c r="N12" s="101"/>
      <c r="O12" s="102"/>
    </row>
    <row r="13" spans="1:17" x14ac:dyDescent="0.35">
      <c r="N13" s="101"/>
      <c r="O13" s="102"/>
    </row>
    <row r="14" spans="1:17" x14ac:dyDescent="0.35">
      <c r="N14" s="101"/>
      <c r="O14" s="102"/>
    </row>
    <row r="15" spans="1:17" x14ac:dyDescent="0.35">
      <c r="N15" s="101"/>
      <c r="O15" s="102"/>
    </row>
    <row r="16" spans="1:17" x14ac:dyDescent="0.35">
      <c r="N16" s="101"/>
      <c r="O16" s="102"/>
    </row>
    <row r="17" spans="14:17" x14ac:dyDescent="0.35">
      <c r="N17" s="101"/>
      <c r="O17" s="102"/>
    </row>
    <row r="18" spans="14:17" x14ac:dyDescent="0.35">
      <c r="N18" s="101"/>
      <c r="O18" s="102"/>
    </row>
    <row r="19" spans="14:17" x14ac:dyDescent="0.35">
      <c r="N19" s="95"/>
      <c r="O19" s="95"/>
    </row>
    <row r="20" spans="14:17" ht="15" thickBot="1" x14ac:dyDescent="0.4">
      <c r="N20" s="95"/>
      <c r="O20" s="95"/>
    </row>
    <row r="21" spans="14:17" x14ac:dyDescent="0.35">
      <c r="N21" s="96" t="s">
        <v>197</v>
      </c>
      <c r="O21" s="96" t="s">
        <v>203</v>
      </c>
      <c r="Q21" s="98" t="s">
        <v>201</v>
      </c>
    </row>
    <row r="22" spans="14:17" ht="15" thickBot="1" x14ac:dyDescent="0.4">
      <c r="N22" s="100" t="s">
        <v>209</v>
      </c>
      <c r="O22" s="102">
        <v>0.53890000000000005</v>
      </c>
      <c r="Q22" s="99">
        <v>0.6018</v>
      </c>
    </row>
    <row r="23" spans="14:17" x14ac:dyDescent="0.35">
      <c r="N23" s="22" t="s">
        <v>210</v>
      </c>
      <c r="O23" s="102">
        <v>0.58189999999999997</v>
      </c>
    </row>
    <row r="24" spans="14:17" x14ac:dyDescent="0.35">
      <c r="N24" s="22" t="s">
        <v>211</v>
      </c>
      <c r="O24" s="102">
        <v>0.6018</v>
      </c>
    </row>
    <row r="25" spans="14:17" x14ac:dyDescent="0.35">
      <c r="N25" s="22"/>
      <c r="O25" s="102"/>
    </row>
    <row r="26" spans="14:17" x14ac:dyDescent="0.35">
      <c r="N26" s="22"/>
      <c r="O26" s="102"/>
    </row>
    <row r="27" spans="14:17" x14ac:dyDescent="0.35">
      <c r="N27" s="22"/>
      <c r="O27" s="102"/>
    </row>
    <row r="28" spans="14:17" x14ac:dyDescent="0.35">
      <c r="N28" s="22"/>
      <c r="O28" s="102"/>
    </row>
    <row r="29" spans="14:17" x14ac:dyDescent="0.35">
      <c r="N29" s="22"/>
      <c r="O29" s="102"/>
    </row>
    <row r="30" spans="14:17" x14ac:dyDescent="0.35">
      <c r="N30" s="22"/>
      <c r="O30" s="102"/>
    </row>
    <row r="31" spans="14:17" x14ac:dyDescent="0.35">
      <c r="N31" s="22"/>
      <c r="O31" s="102"/>
    </row>
    <row r="32" spans="14:17" x14ac:dyDescent="0.35">
      <c r="N32" s="22"/>
      <c r="O32" s="102"/>
    </row>
    <row r="33" spans="14:17" x14ac:dyDescent="0.35">
      <c r="N33" s="22"/>
      <c r="O33" s="102"/>
    </row>
    <row r="34" spans="14:17" x14ac:dyDescent="0.35">
      <c r="N34" s="22"/>
      <c r="O34" s="102"/>
    </row>
    <row r="35" spans="14:17" x14ac:dyDescent="0.35">
      <c r="N35" s="22"/>
      <c r="O35" s="102"/>
    </row>
    <row r="36" spans="14:17" x14ac:dyDescent="0.35">
      <c r="N36" s="22"/>
      <c r="O36" s="102"/>
    </row>
    <row r="38" spans="14:17" ht="15" thickBot="1" x14ac:dyDescent="0.4"/>
    <row r="39" spans="14:17" x14ac:dyDescent="0.35">
      <c r="N39" s="96" t="s">
        <v>197</v>
      </c>
      <c r="O39" s="96" t="s">
        <v>205</v>
      </c>
      <c r="Q39" s="98" t="s">
        <v>201</v>
      </c>
    </row>
    <row r="40" spans="14:17" ht="15" thickBot="1" x14ac:dyDescent="0.4">
      <c r="N40" s="100" t="s">
        <v>209</v>
      </c>
      <c r="O40" s="102">
        <v>0.25119999999999998</v>
      </c>
      <c r="Q40" s="99">
        <v>0.37269999999999998</v>
      </c>
    </row>
    <row r="41" spans="14:17" x14ac:dyDescent="0.35">
      <c r="N41" s="22" t="s">
        <v>210</v>
      </c>
      <c r="O41" s="102">
        <v>0.3281</v>
      </c>
    </row>
    <row r="42" spans="14:17" x14ac:dyDescent="0.35">
      <c r="N42" s="22" t="s">
        <v>211</v>
      </c>
      <c r="O42" s="102">
        <v>0.37269999999999998</v>
      </c>
    </row>
    <row r="43" spans="14:17" x14ac:dyDescent="0.35">
      <c r="N43" s="22"/>
      <c r="O43" s="102"/>
    </row>
    <row r="44" spans="14:17" x14ac:dyDescent="0.35">
      <c r="N44" s="22"/>
      <c r="O44" s="102"/>
    </row>
    <row r="45" spans="14:17" x14ac:dyDescent="0.35">
      <c r="N45" s="22"/>
      <c r="O45" s="102"/>
    </row>
    <row r="46" spans="14:17" x14ac:dyDescent="0.35">
      <c r="N46" s="22"/>
      <c r="O46" s="102"/>
    </row>
    <row r="47" spans="14:17" x14ac:dyDescent="0.35">
      <c r="N47" s="22"/>
      <c r="O47" s="102"/>
    </row>
    <row r="48" spans="14:17" x14ac:dyDescent="0.35">
      <c r="N48" s="22"/>
      <c r="O48" s="102"/>
    </row>
    <row r="49" spans="14:17" x14ac:dyDescent="0.35">
      <c r="N49" s="22"/>
      <c r="O49" s="102"/>
    </row>
    <row r="50" spans="14:17" x14ac:dyDescent="0.35">
      <c r="N50" s="22"/>
      <c r="O50" s="102"/>
    </row>
    <row r="51" spans="14:17" x14ac:dyDescent="0.35">
      <c r="N51" s="22"/>
      <c r="O51" s="102"/>
    </row>
    <row r="52" spans="14:17" x14ac:dyDescent="0.35">
      <c r="N52" s="22"/>
      <c r="O52" s="102"/>
    </row>
    <row r="53" spans="14:17" x14ac:dyDescent="0.35">
      <c r="N53" s="22"/>
      <c r="O53" s="102"/>
    </row>
    <row r="54" spans="14:17" x14ac:dyDescent="0.35">
      <c r="N54" s="22"/>
      <c r="O54" s="102"/>
    </row>
    <row r="56" spans="14:17" ht="15" thickBot="1" x14ac:dyDescent="0.4"/>
    <row r="57" spans="14:17" x14ac:dyDescent="0.35">
      <c r="N57" s="96" t="s">
        <v>197</v>
      </c>
      <c r="O57" s="96" t="s">
        <v>204</v>
      </c>
      <c r="Q57" s="98" t="s">
        <v>201</v>
      </c>
    </row>
    <row r="58" spans="14:17" ht="15" thickBot="1" x14ac:dyDescent="0.4">
      <c r="N58" s="100" t="s">
        <v>209</v>
      </c>
      <c r="O58" s="102">
        <v>0.29459999999999997</v>
      </c>
      <c r="Q58" s="99">
        <v>0.38390000000000002</v>
      </c>
    </row>
    <row r="59" spans="14:17" x14ac:dyDescent="0.35">
      <c r="N59" s="22" t="s">
        <v>210</v>
      </c>
      <c r="O59" s="102">
        <v>0.34060000000000001</v>
      </c>
    </row>
    <row r="60" spans="14:17" x14ac:dyDescent="0.35">
      <c r="N60" s="22" t="s">
        <v>211</v>
      </c>
      <c r="O60" s="102">
        <v>0.38390000000000002</v>
      </c>
    </row>
    <row r="61" spans="14:17" x14ac:dyDescent="0.35">
      <c r="N61" s="22"/>
      <c r="O61" s="102"/>
    </row>
    <row r="62" spans="14:17" x14ac:dyDescent="0.35">
      <c r="N62" s="22"/>
      <c r="O62" s="102"/>
    </row>
    <row r="63" spans="14:17" x14ac:dyDescent="0.35">
      <c r="N63" s="22"/>
      <c r="O63" s="102"/>
    </row>
    <row r="64" spans="14:17" x14ac:dyDescent="0.35">
      <c r="N64" s="22"/>
      <c r="O64" s="102"/>
    </row>
    <row r="65" spans="14:17" x14ac:dyDescent="0.35">
      <c r="N65" s="22"/>
      <c r="O65" s="102"/>
    </row>
    <row r="66" spans="14:17" x14ac:dyDescent="0.35">
      <c r="N66" s="22"/>
      <c r="O66" s="102"/>
    </row>
    <row r="67" spans="14:17" x14ac:dyDescent="0.35">
      <c r="N67" s="22"/>
      <c r="O67" s="102"/>
    </row>
    <row r="68" spans="14:17" x14ac:dyDescent="0.35">
      <c r="N68" s="22"/>
      <c r="O68" s="102"/>
    </row>
    <row r="69" spans="14:17" x14ac:dyDescent="0.35">
      <c r="N69" s="22"/>
      <c r="O69" s="102"/>
    </row>
    <row r="70" spans="14:17" x14ac:dyDescent="0.35">
      <c r="N70" s="22"/>
      <c r="O70" s="102"/>
    </row>
    <row r="71" spans="14:17" x14ac:dyDescent="0.35">
      <c r="N71" s="22"/>
      <c r="O71" s="102"/>
    </row>
    <row r="72" spans="14:17" x14ac:dyDescent="0.35">
      <c r="N72" s="22"/>
      <c r="O72" s="102"/>
    </row>
    <row r="74" spans="14:17" ht="15" thickBot="1" x14ac:dyDescent="0.4"/>
    <row r="75" spans="14:17" x14ac:dyDescent="0.35">
      <c r="N75" s="96" t="s">
        <v>197</v>
      </c>
      <c r="O75" s="96" t="s">
        <v>199</v>
      </c>
      <c r="Q75" s="98" t="s">
        <v>201</v>
      </c>
    </row>
    <row r="76" spans="14:17" ht="15" thickBot="1" x14ac:dyDescent="0.4">
      <c r="N76" s="100" t="s">
        <v>209</v>
      </c>
      <c r="O76" s="102">
        <v>0.29759999999999998</v>
      </c>
      <c r="Q76" s="99">
        <v>0.34370000000000001</v>
      </c>
    </row>
    <row r="77" spans="14:17" x14ac:dyDescent="0.35">
      <c r="N77" s="22" t="s">
        <v>210</v>
      </c>
      <c r="O77" s="102">
        <v>0.34379999999999999</v>
      </c>
    </row>
    <row r="78" spans="14:17" x14ac:dyDescent="0.35">
      <c r="N78" s="22" t="s">
        <v>211</v>
      </c>
      <c r="O78" s="102">
        <v>0.34370000000000001</v>
      </c>
    </row>
    <row r="79" spans="14:17" x14ac:dyDescent="0.35">
      <c r="N79" s="22"/>
      <c r="O79" s="102"/>
    </row>
    <row r="80" spans="14:17" x14ac:dyDescent="0.35">
      <c r="N80" s="22"/>
      <c r="O80" s="102"/>
    </row>
    <row r="81" spans="14:17" x14ac:dyDescent="0.35">
      <c r="N81" s="22"/>
      <c r="O81" s="102"/>
    </row>
    <row r="82" spans="14:17" x14ac:dyDescent="0.35">
      <c r="N82" s="22"/>
      <c r="O82" s="102"/>
    </row>
    <row r="83" spans="14:17" x14ac:dyDescent="0.35">
      <c r="N83" s="22"/>
      <c r="O83" s="102"/>
    </row>
    <row r="84" spans="14:17" x14ac:dyDescent="0.35">
      <c r="N84" s="22"/>
      <c r="O84" s="102"/>
    </row>
    <row r="85" spans="14:17" x14ac:dyDescent="0.35">
      <c r="N85" s="22"/>
      <c r="O85" s="102"/>
    </row>
    <row r="86" spans="14:17" x14ac:dyDescent="0.35">
      <c r="N86" s="22"/>
      <c r="O86" s="102"/>
    </row>
    <row r="87" spans="14:17" x14ac:dyDescent="0.35">
      <c r="N87" s="22"/>
      <c r="O87" s="102"/>
    </row>
    <row r="88" spans="14:17" x14ac:dyDescent="0.35">
      <c r="N88" s="22"/>
      <c r="O88" s="102"/>
    </row>
    <row r="89" spans="14:17" x14ac:dyDescent="0.35">
      <c r="N89" s="22"/>
      <c r="O89" s="102"/>
    </row>
    <row r="90" spans="14:17" x14ac:dyDescent="0.35">
      <c r="N90" s="22"/>
      <c r="O90" s="102"/>
    </row>
    <row r="92" spans="14:17" ht="15" thickBot="1" x14ac:dyDescent="0.4"/>
    <row r="93" spans="14:17" x14ac:dyDescent="0.35">
      <c r="N93" s="96" t="s">
        <v>197</v>
      </c>
      <c r="O93" s="96" t="s">
        <v>200</v>
      </c>
      <c r="Q93" s="98" t="s">
        <v>201</v>
      </c>
    </row>
    <row r="94" spans="14:17" ht="15" thickBot="1" x14ac:dyDescent="0.4">
      <c r="N94" s="100" t="s">
        <v>209</v>
      </c>
      <c r="O94" s="102">
        <v>0.2853</v>
      </c>
      <c r="Q94" s="99">
        <v>0.38080000000000003</v>
      </c>
    </row>
    <row r="95" spans="14:17" x14ac:dyDescent="0.35">
      <c r="N95" s="22" t="s">
        <v>210</v>
      </c>
      <c r="O95" s="102">
        <v>0.34689999999999999</v>
      </c>
    </row>
    <row r="96" spans="14:17" x14ac:dyDescent="0.35">
      <c r="N96" s="22" t="s">
        <v>211</v>
      </c>
      <c r="O96" s="102">
        <v>0.38080000000000003</v>
      </c>
    </row>
    <row r="97" spans="14:15" x14ac:dyDescent="0.35">
      <c r="N97" s="22"/>
      <c r="O97" s="102"/>
    </row>
    <row r="98" spans="14:15" x14ac:dyDescent="0.35">
      <c r="N98" s="22"/>
      <c r="O98" s="102"/>
    </row>
    <row r="99" spans="14:15" x14ac:dyDescent="0.35">
      <c r="N99" s="22"/>
      <c r="O99" s="102"/>
    </row>
    <row r="100" spans="14:15" x14ac:dyDescent="0.35">
      <c r="N100" s="22"/>
      <c r="O100" s="102"/>
    </row>
    <row r="101" spans="14:15" x14ac:dyDescent="0.35">
      <c r="N101" s="22"/>
      <c r="O101" s="102"/>
    </row>
    <row r="102" spans="14:15" x14ac:dyDescent="0.35">
      <c r="N102" s="22"/>
      <c r="O102" s="102"/>
    </row>
    <row r="103" spans="14:15" x14ac:dyDescent="0.35">
      <c r="N103" s="22"/>
      <c r="O103" s="102"/>
    </row>
    <row r="104" spans="14:15" x14ac:dyDescent="0.35">
      <c r="N104" s="22"/>
      <c r="O104" s="102"/>
    </row>
    <row r="105" spans="14:15" x14ac:dyDescent="0.35">
      <c r="N105" s="22"/>
      <c r="O105" s="102"/>
    </row>
    <row r="106" spans="14:15" x14ac:dyDescent="0.35">
      <c r="N106" s="22"/>
      <c r="O106" s="102"/>
    </row>
    <row r="107" spans="14:15" x14ac:dyDescent="0.35">
      <c r="N107" s="22"/>
      <c r="O107" s="102"/>
    </row>
    <row r="108" spans="14:15" x14ac:dyDescent="0.35">
      <c r="N108" s="22"/>
      <c r="O108" s="102"/>
    </row>
  </sheetData>
  <mergeCells count="1">
    <mergeCell ref="A1:L1"/>
  </mergeCells>
  <conditionalFormatting sqref="O4:O18">
    <cfRule type="containsBlanks" priority="15" stopIfTrue="1">
      <formula>LEN(TRIM(O4))=0</formula>
    </cfRule>
    <cfRule type="cellIs" dxfId="22" priority="22" operator="lessThan">
      <formula>0.8</formula>
    </cfRule>
    <cfRule type="cellIs" dxfId="21" priority="24" operator="lessThan">
      <formula>0.9</formula>
    </cfRule>
    <cfRule type="cellIs" dxfId="20" priority="25" operator="greaterThan">
      <formula>0.9</formula>
    </cfRule>
  </conditionalFormatting>
  <conditionalFormatting sqref="O22:O36">
    <cfRule type="containsBlanks" priority="16" stopIfTrue="1">
      <formula>LEN(TRIM(O22))=0</formula>
    </cfRule>
    <cfRule type="cellIs" dxfId="19" priority="27" operator="lessThan">
      <formula>0.8</formula>
    </cfRule>
    <cfRule type="cellIs" dxfId="18" priority="28" operator="lessThan">
      <formula>0.9</formula>
    </cfRule>
    <cfRule type="cellIs" dxfId="17" priority="29" operator="greaterThan">
      <formula>0.9</formula>
    </cfRule>
  </conditionalFormatting>
  <conditionalFormatting sqref="O40:O54">
    <cfRule type="containsBlanks" priority="17" stopIfTrue="1">
      <formula>LEN(TRIM(O40))=0</formula>
    </cfRule>
    <cfRule type="cellIs" dxfId="16" priority="30" operator="lessThan">
      <formula>0.8</formula>
    </cfRule>
    <cfRule type="cellIs" dxfId="15" priority="31" operator="lessThan">
      <formula>0.9</formula>
    </cfRule>
    <cfRule type="cellIs" dxfId="14" priority="32" operator="greaterThan">
      <formula>0.9</formula>
    </cfRule>
  </conditionalFormatting>
  <conditionalFormatting sqref="O58:O72">
    <cfRule type="containsBlanks" priority="18" stopIfTrue="1">
      <formula>LEN(TRIM(O58))=0</formula>
    </cfRule>
    <cfRule type="cellIs" dxfId="13" priority="33" operator="lessThan">
      <formula>0.8</formula>
    </cfRule>
    <cfRule type="cellIs" dxfId="12" priority="34" operator="lessThan">
      <formula>0.9</formula>
    </cfRule>
    <cfRule type="cellIs" dxfId="11" priority="35" operator="greaterThan">
      <formula>0.9</formula>
    </cfRule>
  </conditionalFormatting>
  <conditionalFormatting sqref="O76:O90">
    <cfRule type="containsBlanks" priority="19" stopIfTrue="1">
      <formula>LEN(TRIM(O76))=0</formula>
    </cfRule>
    <cfRule type="cellIs" dxfId="10" priority="39" operator="lessThan">
      <formula>0.8</formula>
    </cfRule>
    <cfRule type="cellIs" dxfId="9" priority="40" operator="lessThan">
      <formula>0.9</formula>
    </cfRule>
    <cfRule type="cellIs" dxfId="8" priority="41" operator="greaterThan">
      <formula>0.9</formula>
    </cfRule>
  </conditionalFormatting>
  <conditionalFormatting sqref="O94:O108">
    <cfRule type="containsBlanks" priority="20" stopIfTrue="1">
      <formula>LEN(TRIM(O94))=0</formula>
    </cfRule>
    <cfRule type="cellIs" dxfId="7" priority="36" operator="lessThan">
      <formula>0.8</formula>
    </cfRule>
    <cfRule type="cellIs" dxfId="6" priority="37" operator="lessThan">
      <formula>0.9</formula>
    </cfRule>
    <cfRule type="cellIs" dxfId="5" priority="38" operator="greaterThan">
      <formula>0.9</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8" workbookViewId="0">
      <selection activeCell="O30" sqref="O30"/>
    </sheetView>
  </sheetViews>
  <sheetFormatPr defaultRowHeight="14.5" x14ac:dyDescent="0.3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theme="6" tint="0.59999389629810485"/>
    <pageSetUpPr autoPageBreaks="0"/>
  </sheetPr>
  <dimension ref="A1:JJ947"/>
  <sheetViews>
    <sheetView zoomScale="60" zoomScaleNormal="60" workbookViewId="0">
      <pane xSplit="1" topLeftCell="B1" activePane="topRight" state="frozen"/>
      <selection pane="topRight" activeCell="C1" sqref="C1"/>
    </sheetView>
  </sheetViews>
  <sheetFormatPr defaultRowHeight="14.5" x14ac:dyDescent="0.35"/>
  <cols>
    <col min="1" max="1" width="40" style="65" customWidth="1"/>
    <col min="2" max="2" width="71.453125" customWidth="1"/>
    <col min="3" max="3" width="44.26953125" customWidth="1"/>
    <col min="4" max="4" width="35.7265625" customWidth="1"/>
    <col min="5" max="5" width="35.54296875" customWidth="1"/>
    <col min="6" max="6" width="37.26953125" customWidth="1"/>
    <col min="7" max="7" width="25.54296875" customWidth="1"/>
    <col min="8" max="8" width="16.7265625" customWidth="1"/>
    <col min="9" max="9" width="41.26953125" customWidth="1"/>
    <col min="10" max="10" width="8.7265625" customWidth="1"/>
    <col min="11" max="11" width="15" bestFit="1" customWidth="1"/>
    <col min="12" max="12" width="7" customWidth="1"/>
    <col min="13" max="13" width="18.7265625" bestFit="1" customWidth="1"/>
    <col min="14" max="14" width="7.453125" customWidth="1"/>
    <col min="15" max="15" width="16.7265625" bestFit="1" customWidth="1"/>
    <col min="16" max="16" width="8" customWidth="1"/>
    <col min="17" max="17" width="17.26953125" customWidth="1"/>
    <col min="18" max="18" width="7.26953125" bestFit="1" customWidth="1"/>
    <col min="19" max="19" width="13.26953125" bestFit="1" customWidth="1"/>
    <col min="20" max="20" width="51.54296875" bestFit="1" customWidth="1"/>
    <col min="22" max="22" width="9.26953125" customWidth="1"/>
  </cols>
  <sheetData>
    <row r="1" spans="1:270" ht="52" x14ac:dyDescent="0.6">
      <c r="A1" s="200" t="s">
        <v>218</v>
      </c>
      <c r="B1" s="201"/>
      <c r="D1" s="297" t="s">
        <v>221</v>
      </c>
      <c r="E1" s="297"/>
      <c r="F1" s="298"/>
      <c r="G1" s="272"/>
      <c r="H1" s="307"/>
      <c r="I1" s="307"/>
      <c r="J1" s="307"/>
      <c r="K1" s="307"/>
      <c r="L1" s="307"/>
      <c r="M1" s="307"/>
      <c r="N1" s="307"/>
      <c r="O1" s="307"/>
      <c r="P1" s="307"/>
      <c r="Q1" s="307"/>
      <c r="R1" s="307"/>
      <c r="S1" s="307"/>
      <c r="T1" s="115"/>
    </row>
    <row r="2" spans="1:270" ht="39.75" customHeight="1" x14ac:dyDescent="0.35">
      <c r="A2" s="294" t="s">
        <v>292</v>
      </c>
      <c r="B2" s="295"/>
      <c r="C2" s="296"/>
      <c r="D2" s="66" t="s">
        <v>284</v>
      </c>
      <c r="E2" s="66" t="s">
        <v>285</v>
      </c>
      <c r="F2" s="66" t="s">
        <v>268</v>
      </c>
      <c r="G2" s="273"/>
      <c r="H2" s="307"/>
      <c r="I2" s="307"/>
      <c r="J2" s="307"/>
      <c r="K2" s="307"/>
      <c r="L2" s="307"/>
      <c r="M2" s="307"/>
      <c r="N2" s="307"/>
      <c r="O2" s="307"/>
      <c r="P2" s="307"/>
      <c r="Q2" s="307"/>
      <c r="R2" s="307"/>
      <c r="S2" s="307"/>
      <c r="T2" s="115"/>
    </row>
    <row r="3" spans="1:270" s="67" customFormat="1" ht="54" customHeight="1" x14ac:dyDescent="0.35">
      <c r="A3" s="326"/>
      <c r="B3" s="327"/>
      <c r="C3" s="328"/>
      <c r="D3" s="109" t="s">
        <v>222</v>
      </c>
      <c r="E3" s="109" t="s">
        <v>223</v>
      </c>
      <c r="F3" s="198" t="s">
        <v>224</v>
      </c>
      <c r="G3" s="273"/>
      <c r="H3" s="199"/>
      <c r="I3" s="162"/>
      <c r="J3" s="162"/>
      <c r="K3" s="310" t="s">
        <v>286</v>
      </c>
      <c r="L3" s="311"/>
      <c r="M3" s="311"/>
      <c r="N3" s="311"/>
      <c r="O3" s="311"/>
      <c r="P3" s="311"/>
      <c r="Q3" s="311"/>
      <c r="R3" s="311"/>
      <c r="S3" s="312"/>
      <c r="T3" s="196"/>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c r="IV3" s="15"/>
      <c r="IW3" s="15"/>
      <c r="IX3" s="15"/>
      <c r="IY3" s="15"/>
      <c r="IZ3" s="15"/>
      <c r="JA3" s="15"/>
      <c r="JB3" s="15"/>
      <c r="JC3" s="15"/>
      <c r="JD3" s="15"/>
      <c r="JE3" s="15"/>
      <c r="JF3" s="15"/>
      <c r="JG3" s="15"/>
      <c r="JH3" s="15"/>
      <c r="JI3" s="15"/>
      <c r="JJ3" s="15"/>
    </row>
    <row r="4" spans="1:270" s="108" customFormat="1" ht="91" x14ac:dyDescent="0.5">
      <c r="A4" s="331" t="s">
        <v>281</v>
      </c>
      <c r="B4" s="331" t="s">
        <v>212</v>
      </c>
      <c r="C4" s="334" t="s">
        <v>287</v>
      </c>
      <c r="D4" s="271" t="s">
        <v>236</v>
      </c>
      <c r="E4" s="271"/>
      <c r="F4" s="271"/>
      <c r="G4" s="271" t="s">
        <v>179</v>
      </c>
      <c r="H4" s="274" t="s">
        <v>237</v>
      </c>
      <c r="I4" s="271" t="s">
        <v>235</v>
      </c>
      <c r="J4" s="166" t="s">
        <v>262</v>
      </c>
      <c r="K4" s="190" t="s">
        <v>248</v>
      </c>
      <c r="L4" s="167" t="s">
        <v>262</v>
      </c>
      <c r="M4" s="191" t="s">
        <v>225</v>
      </c>
      <c r="N4" s="168" t="s">
        <v>262</v>
      </c>
      <c r="O4" s="192" t="s">
        <v>226</v>
      </c>
      <c r="P4" s="169" t="s">
        <v>262</v>
      </c>
      <c r="Q4" s="193" t="s">
        <v>158</v>
      </c>
      <c r="R4" s="170" t="s">
        <v>262</v>
      </c>
      <c r="S4" s="194" t="s">
        <v>238</v>
      </c>
      <c r="T4" s="178"/>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row>
    <row r="5" spans="1:270" s="108" customFormat="1" ht="21" x14ac:dyDescent="0.5">
      <c r="A5" s="332"/>
      <c r="B5" s="332"/>
      <c r="C5" s="335"/>
      <c r="D5" s="271" t="s">
        <v>239</v>
      </c>
      <c r="E5" s="271" t="s">
        <v>240</v>
      </c>
      <c r="F5" s="271" t="s">
        <v>241</v>
      </c>
      <c r="G5" s="271"/>
      <c r="H5" s="274"/>
      <c r="I5" s="271"/>
      <c r="J5" s="313" t="s">
        <v>234</v>
      </c>
      <c r="K5" s="314"/>
      <c r="L5" s="314"/>
      <c r="M5" s="314"/>
      <c r="N5" s="314"/>
      <c r="O5" s="314"/>
      <c r="P5" s="314"/>
      <c r="Q5" s="314"/>
      <c r="R5" s="314"/>
      <c r="S5" s="315"/>
      <c r="T5"/>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c r="IR5" s="110"/>
      <c r="IS5" s="110"/>
      <c r="IT5" s="110"/>
      <c r="IU5" s="110"/>
      <c r="IV5" s="110"/>
      <c r="IW5" s="110"/>
      <c r="IX5" s="110"/>
      <c r="IY5" s="110"/>
      <c r="IZ5" s="110"/>
      <c r="JA5" s="110"/>
      <c r="JB5" s="110"/>
      <c r="JC5" s="110"/>
      <c r="JD5" s="110"/>
      <c r="JE5" s="110"/>
      <c r="JF5" s="110"/>
      <c r="JG5" s="110"/>
      <c r="JH5" s="110"/>
      <c r="JI5" s="110"/>
      <c r="JJ5" s="110"/>
    </row>
    <row r="6" spans="1:270" s="108" customFormat="1" ht="21" x14ac:dyDescent="0.5">
      <c r="A6" s="333"/>
      <c r="B6" s="333"/>
      <c r="C6" s="336"/>
      <c r="D6" s="271"/>
      <c r="E6" s="271"/>
      <c r="F6" s="271"/>
      <c r="G6" s="271"/>
      <c r="H6" s="274"/>
      <c r="I6" s="271"/>
      <c r="J6" s="316" t="s">
        <v>232</v>
      </c>
      <c r="K6" s="317"/>
      <c r="L6" s="317"/>
      <c r="M6" s="317"/>
      <c r="N6" s="317"/>
      <c r="O6" s="317"/>
      <c r="P6" s="317"/>
      <c r="Q6" s="317"/>
      <c r="R6" s="317"/>
      <c r="S6" s="318"/>
      <c r="T6"/>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c r="CO6" s="110"/>
      <c r="CP6" s="110"/>
      <c r="CQ6" s="110"/>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c r="DS6" s="110"/>
      <c r="DT6" s="110"/>
      <c r="DU6" s="110"/>
      <c r="DV6" s="110"/>
      <c r="DW6" s="110"/>
      <c r="DX6" s="110"/>
      <c r="DY6" s="110"/>
      <c r="DZ6" s="110"/>
      <c r="EA6" s="110"/>
      <c r="EB6" s="110"/>
      <c r="EC6" s="110"/>
      <c r="ED6" s="110"/>
      <c r="EE6" s="110"/>
      <c r="EF6" s="110"/>
      <c r="EG6" s="110"/>
      <c r="EH6" s="110"/>
      <c r="EI6" s="110"/>
      <c r="EJ6" s="110"/>
      <c r="EK6" s="110"/>
      <c r="EL6" s="110"/>
      <c r="EM6" s="110"/>
      <c r="EN6" s="110"/>
      <c r="EO6" s="110"/>
      <c r="EP6" s="110"/>
      <c r="EQ6" s="110"/>
      <c r="ER6" s="110"/>
      <c r="ES6" s="110"/>
      <c r="ET6" s="110"/>
      <c r="EU6" s="110"/>
      <c r="EV6" s="110"/>
      <c r="EW6" s="110"/>
      <c r="EX6" s="110"/>
      <c r="EY6" s="110"/>
      <c r="EZ6" s="110"/>
      <c r="FA6" s="110"/>
      <c r="FB6" s="110"/>
      <c r="FC6" s="110"/>
      <c r="FD6" s="110"/>
      <c r="FE6" s="110"/>
      <c r="FF6" s="110"/>
      <c r="FG6" s="110"/>
      <c r="FH6" s="110"/>
      <c r="FI6" s="110"/>
      <c r="FJ6" s="110"/>
      <c r="FK6" s="110"/>
      <c r="FL6" s="110"/>
      <c r="FM6" s="110"/>
      <c r="FN6" s="110"/>
      <c r="FO6" s="110"/>
      <c r="FP6" s="110"/>
      <c r="FQ6" s="110"/>
      <c r="FR6" s="110"/>
      <c r="FS6" s="110"/>
      <c r="FT6" s="110"/>
      <c r="FU6" s="110"/>
      <c r="FV6" s="110"/>
      <c r="FW6" s="110"/>
      <c r="FX6" s="110"/>
      <c r="FY6" s="110"/>
      <c r="FZ6" s="110"/>
      <c r="GA6" s="110"/>
      <c r="GB6" s="110"/>
      <c r="GC6" s="110"/>
      <c r="GD6" s="110"/>
      <c r="GE6" s="110"/>
      <c r="GF6" s="110"/>
      <c r="GG6" s="110"/>
      <c r="GH6" s="110"/>
      <c r="GI6" s="110"/>
      <c r="GJ6" s="110"/>
      <c r="GK6" s="110"/>
      <c r="GL6" s="110"/>
      <c r="GM6" s="110"/>
      <c r="GN6" s="110"/>
      <c r="GO6" s="110"/>
      <c r="GP6" s="110"/>
      <c r="GQ6" s="110"/>
      <c r="GR6" s="110"/>
      <c r="GS6" s="110"/>
      <c r="GT6" s="110"/>
      <c r="GU6" s="110"/>
      <c r="GV6" s="110"/>
      <c r="GW6" s="110"/>
      <c r="GX6" s="110"/>
      <c r="GY6" s="110"/>
      <c r="GZ6" s="110"/>
      <c r="HA6" s="110"/>
      <c r="HB6" s="110"/>
      <c r="HC6" s="110"/>
      <c r="HD6" s="110"/>
      <c r="HE6" s="110"/>
      <c r="HF6" s="110"/>
      <c r="HG6" s="110"/>
      <c r="HH6" s="110"/>
      <c r="HI6" s="110"/>
      <c r="HJ6" s="110"/>
      <c r="HK6" s="110"/>
      <c r="HL6" s="110"/>
      <c r="HM6" s="110"/>
      <c r="HN6" s="110"/>
      <c r="HO6" s="110"/>
      <c r="HP6" s="110"/>
      <c r="HQ6" s="110"/>
      <c r="HR6" s="110"/>
      <c r="HS6" s="110"/>
      <c r="HT6" s="110"/>
      <c r="HU6" s="110"/>
      <c r="HV6" s="110"/>
      <c r="HW6" s="110"/>
      <c r="HX6" s="110"/>
      <c r="HY6" s="110"/>
      <c r="HZ6" s="110"/>
      <c r="IA6" s="110"/>
      <c r="IB6" s="110"/>
      <c r="IC6" s="110"/>
      <c r="ID6" s="110"/>
      <c r="IE6" s="110"/>
      <c r="IF6" s="110"/>
      <c r="IG6" s="110"/>
      <c r="IH6" s="110"/>
      <c r="II6" s="110"/>
      <c r="IJ6" s="110"/>
      <c r="IK6" s="110"/>
      <c r="IL6" s="110"/>
      <c r="IM6" s="110"/>
      <c r="IN6" s="110"/>
      <c r="IO6" s="110"/>
      <c r="IP6" s="110"/>
      <c r="IQ6" s="110"/>
      <c r="IR6" s="110"/>
      <c r="IS6" s="110"/>
      <c r="IT6" s="110"/>
      <c r="IU6" s="110"/>
      <c r="IV6" s="110"/>
      <c r="IW6" s="110"/>
      <c r="IX6" s="110"/>
      <c r="IY6" s="110"/>
      <c r="IZ6" s="110"/>
      <c r="JA6" s="110"/>
      <c r="JB6" s="110"/>
      <c r="JC6" s="110"/>
      <c r="JD6" s="110"/>
      <c r="JE6" s="110"/>
      <c r="JF6" s="110"/>
      <c r="JG6" s="110"/>
      <c r="JH6" s="110"/>
      <c r="JI6" s="110"/>
      <c r="JJ6" s="110"/>
    </row>
    <row r="7" spans="1:270" ht="106.5" customHeight="1" x14ac:dyDescent="0.35">
      <c r="A7" s="277" t="s">
        <v>278</v>
      </c>
      <c r="B7" s="285" t="s">
        <v>271</v>
      </c>
      <c r="C7" s="281" t="s">
        <v>300</v>
      </c>
      <c r="D7" s="197" t="s">
        <v>255</v>
      </c>
      <c r="E7" s="197" t="s">
        <v>255</v>
      </c>
      <c r="F7" s="197" t="s">
        <v>255</v>
      </c>
      <c r="G7" s="258" t="s">
        <v>220</v>
      </c>
      <c r="H7" s="329"/>
      <c r="I7" s="262" t="s">
        <v>288</v>
      </c>
      <c r="J7" s="320" t="s">
        <v>264</v>
      </c>
      <c r="K7" s="321"/>
      <c r="L7" s="321"/>
      <c r="M7" s="321"/>
      <c r="N7" s="321"/>
      <c r="O7" s="321"/>
      <c r="P7" s="321"/>
      <c r="Q7" s="321"/>
      <c r="R7" s="321"/>
      <c r="S7" s="322"/>
      <c r="T7" s="116"/>
    </row>
    <row r="8" spans="1:270" ht="105.75" customHeight="1" x14ac:dyDescent="0.35">
      <c r="A8" s="278"/>
      <c r="B8" s="286"/>
      <c r="C8" s="282"/>
      <c r="D8" s="197" t="s">
        <v>256</v>
      </c>
      <c r="E8" s="197" t="s">
        <v>256</v>
      </c>
      <c r="F8" s="197" t="s">
        <v>256</v>
      </c>
      <c r="G8" s="259"/>
      <c r="H8" s="330"/>
      <c r="I8" s="263"/>
      <c r="J8" s="323"/>
      <c r="K8" s="324"/>
      <c r="L8" s="324"/>
      <c r="M8" s="324"/>
      <c r="N8" s="324"/>
      <c r="O8" s="324"/>
      <c r="P8" s="324"/>
      <c r="Q8" s="324"/>
      <c r="R8" s="324"/>
      <c r="S8" s="325"/>
      <c r="T8" s="116"/>
    </row>
    <row r="9" spans="1:270" ht="60" customHeight="1" x14ac:dyDescent="0.35">
      <c r="A9" s="301" t="s">
        <v>216</v>
      </c>
      <c r="B9" s="285" t="s">
        <v>293</v>
      </c>
      <c r="C9" s="275" t="s">
        <v>289</v>
      </c>
      <c r="D9" s="197" t="s">
        <v>255</v>
      </c>
      <c r="E9" s="197" t="s">
        <v>255</v>
      </c>
      <c r="F9" s="197" t="s">
        <v>255</v>
      </c>
      <c r="G9" s="258" t="s">
        <v>220</v>
      </c>
      <c r="H9" s="260"/>
      <c r="I9" s="262" t="s">
        <v>288</v>
      </c>
      <c r="J9" s="246" t="s">
        <v>263</v>
      </c>
      <c r="K9" s="127">
        <f>'Expenditure Input Data'!D17</f>
        <v>9163.2820512820508</v>
      </c>
      <c r="L9" s="308" t="s">
        <v>263</v>
      </c>
      <c r="M9" s="128">
        <f>'Expenditure Input Data'!D18</f>
        <v>1321.2923076923078</v>
      </c>
      <c r="N9" s="269" t="s">
        <v>263</v>
      </c>
      <c r="O9" s="129">
        <f>'Expenditure Input Data'!D19</f>
        <v>1202.1466666666668</v>
      </c>
      <c r="P9" s="264" t="s">
        <v>276</v>
      </c>
      <c r="Q9" s="130">
        <f>'Expenditure Input Data'!D20</f>
        <v>0</v>
      </c>
      <c r="R9" s="267" t="s">
        <v>276</v>
      </c>
      <c r="S9" s="131">
        <f>'Expenditure Input Data'!D21</f>
        <v>0</v>
      </c>
      <c r="T9" s="163"/>
    </row>
    <row r="10" spans="1:270" ht="102" customHeight="1" x14ac:dyDescent="0.35">
      <c r="A10" s="302"/>
      <c r="B10" s="286"/>
      <c r="C10" s="276"/>
      <c r="D10" s="197" t="s">
        <v>256</v>
      </c>
      <c r="E10" s="197" t="s">
        <v>256</v>
      </c>
      <c r="F10" s="197" t="s">
        <v>256</v>
      </c>
      <c r="G10" s="259"/>
      <c r="H10" s="261"/>
      <c r="I10" s="263"/>
      <c r="J10" s="247"/>
      <c r="K10" s="122">
        <f>'Expenditure Input Data'!E17</f>
        <v>0.20512820512820512</v>
      </c>
      <c r="L10" s="309"/>
      <c r="M10" s="118">
        <f>'Expenditure Input Data'!E18</f>
        <v>4.6153846153846156E-2</v>
      </c>
      <c r="N10" s="270"/>
      <c r="O10" s="119">
        <f>'Expenditure Input Data'!E19</f>
        <v>1.3333333333333334E-2</v>
      </c>
      <c r="P10" s="265"/>
      <c r="Q10" s="120">
        <f>'Expenditure Input Data'!E20</f>
        <v>0</v>
      </c>
      <c r="R10" s="268"/>
      <c r="S10" s="121">
        <f>'Expenditure Input Data'!E21</f>
        <v>0</v>
      </c>
      <c r="T10" s="116"/>
    </row>
    <row r="11" spans="1:270" ht="63" customHeight="1" x14ac:dyDescent="0.35">
      <c r="A11" s="301" t="s">
        <v>277</v>
      </c>
      <c r="B11" s="285" t="s">
        <v>294</v>
      </c>
      <c r="C11" s="281" t="s">
        <v>301</v>
      </c>
      <c r="D11" s="197" t="s">
        <v>255</v>
      </c>
      <c r="E11" s="197" t="s">
        <v>255</v>
      </c>
      <c r="F11" s="197" t="s">
        <v>255</v>
      </c>
      <c r="G11" s="258" t="s">
        <v>220</v>
      </c>
      <c r="H11" s="260"/>
      <c r="I11" s="262" t="s">
        <v>288</v>
      </c>
      <c r="J11" s="246" t="s">
        <v>263</v>
      </c>
      <c r="K11" s="127">
        <f>'Expenditure Input Data'!D22</f>
        <v>9163.2820512820508</v>
      </c>
      <c r="L11" s="308" t="s">
        <v>276</v>
      </c>
      <c r="M11" s="128">
        <f>'Expenditure Input Data'!D23</f>
        <v>0</v>
      </c>
      <c r="N11" s="269" t="s">
        <v>263</v>
      </c>
      <c r="O11" s="129">
        <f>'Expenditure Input Data'!D24</f>
        <v>1202.1466666666668</v>
      </c>
      <c r="P11" s="264" t="s">
        <v>276</v>
      </c>
      <c r="Q11" s="130">
        <f>'Expenditure Input Data'!D25</f>
        <v>0</v>
      </c>
      <c r="R11" s="267" t="s">
        <v>276</v>
      </c>
      <c r="S11" s="131">
        <f>'Expenditure Input Data'!D26</f>
        <v>0</v>
      </c>
      <c r="T11" s="116"/>
    </row>
    <row r="12" spans="1:270" ht="70.5" customHeight="1" x14ac:dyDescent="0.35">
      <c r="A12" s="302"/>
      <c r="B12" s="286"/>
      <c r="C12" s="282"/>
      <c r="D12" s="197" t="s">
        <v>256</v>
      </c>
      <c r="E12" s="197" t="s">
        <v>256</v>
      </c>
      <c r="F12" s="197" t="s">
        <v>256</v>
      </c>
      <c r="G12" s="259"/>
      <c r="H12" s="261"/>
      <c r="I12" s="263"/>
      <c r="J12" s="247"/>
      <c r="K12" s="122">
        <f>'Expenditure Input Data'!E22</f>
        <v>0.20512820512820512</v>
      </c>
      <c r="L12" s="309"/>
      <c r="M12" s="118">
        <f>'Expenditure Input Data'!E23</f>
        <v>0</v>
      </c>
      <c r="N12" s="270"/>
      <c r="O12" s="119">
        <f>'Expenditure Input Data'!E19</f>
        <v>1.3333333333333334E-2</v>
      </c>
      <c r="P12" s="265"/>
      <c r="Q12" s="120">
        <f>'Expenditure Input Data'!E20</f>
        <v>0</v>
      </c>
      <c r="R12" s="268"/>
      <c r="S12" s="121">
        <f>'Expenditure Input Data'!E26</f>
        <v>0</v>
      </c>
      <c r="T12" s="116"/>
    </row>
    <row r="13" spans="1:270" ht="29" x14ac:dyDescent="0.35">
      <c r="A13" s="283" t="s">
        <v>213</v>
      </c>
      <c r="B13" s="285" t="s">
        <v>295</v>
      </c>
      <c r="C13" s="275" t="s">
        <v>272</v>
      </c>
      <c r="D13" s="197" t="s">
        <v>255</v>
      </c>
      <c r="E13" s="197" t="s">
        <v>255</v>
      </c>
      <c r="F13" s="197" t="s">
        <v>255</v>
      </c>
      <c r="G13" s="258" t="s">
        <v>220</v>
      </c>
      <c r="H13" s="260"/>
      <c r="I13" s="262" t="s">
        <v>288</v>
      </c>
      <c r="J13" s="246" t="s">
        <v>263</v>
      </c>
      <c r="K13" s="127">
        <f>'Expenditure Input Data'!D27</f>
        <v>9163.2820512820508</v>
      </c>
      <c r="L13" s="308" t="s">
        <v>276</v>
      </c>
      <c r="M13" s="128">
        <f>'Expenditure Input Data'!D28</f>
        <v>0</v>
      </c>
      <c r="N13" s="269" t="s">
        <v>263</v>
      </c>
      <c r="O13" s="129">
        <f>'Expenditure Input Data'!D29</f>
        <v>1202.1466666666668</v>
      </c>
      <c r="P13" s="264" t="s">
        <v>276</v>
      </c>
      <c r="Q13" s="130">
        <f>'Expenditure Input Data'!D30</f>
        <v>0</v>
      </c>
      <c r="R13" s="267" t="s">
        <v>276</v>
      </c>
      <c r="S13" s="131">
        <f>'Expenditure Input Data'!D31</f>
        <v>0</v>
      </c>
      <c r="T13" s="116"/>
    </row>
    <row r="14" spans="1:270" ht="57" customHeight="1" x14ac:dyDescent="0.35">
      <c r="A14" s="284"/>
      <c r="B14" s="286"/>
      <c r="C14" s="276"/>
      <c r="D14" s="197" t="s">
        <v>256</v>
      </c>
      <c r="E14" s="197" t="s">
        <v>256</v>
      </c>
      <c r="F14" s="197" t="s">
        <v>256</v>
      </c>
      <c r="G14" s="259"/>
      <c r="H14" s="261"/>
      <c r="I14" s="263"/>
      <c r="J14" s="247"/>
      <c r="K14" s="122">
        <f>'Expenditure Input Data'!E27</f>
        <v>0.20512820512820512</v>
      </c>
      <c r="L14" s="319"/>
      <c r="M14" s="118">
        <f>'Expenditure Input Data'!E28</f>
        <v>0</v>
      </c>
      <c r="N14" s="337"/>
      <c r="O14" s="119">
        <f>'Expenditure Input Data'!E29</f>
        <v>1.3333333333333334E-2</v>
      </c>
      <c r="P14" s="266"/>
      <c r="Q14" s="120">
        <f>'Expenditure Input Data'!E30</f>
        <v>0</v>
      </c>
      <c r="R14" s="268"/>
      <c r="S14" s="121">
        <f>'Expenditure Input Data'!E26</f>
        <v>0</v>
      </c>
    </row>
    <row r="15" spans="1:270" ht="36" customHeight="1" x14ac:dyDescent="0.35">
      <c r="A15" s="283" t="s">
        <v>265</v>
      </c>
      <c r="B15" s="287" t="s">
        <v>214</v>
      </c>
      <c r="C15" s="289" t="s">
        <v>217</v>
      </c>
      <c r="D15" s="197" t="s">
        <v>255</v>
      </c>
      <c r="E15" s="197" t="s">
        <v>255</v>
      </c>
      <c r="F15" s="197" t="s">
        <v>255</v>
      </c>
      <c r="G15" s="258" t="s">
        <v>220</v>
      </c>
      <c r="H15" s="260"/>
      <c r="I15" s="262" t="s">
        <v>288</v>
      </c>
      <c r="J15" s="320" t="s">
        <v>257</v>
      </c>
      <c r="K15" s="321"/>
      <c r="L15" s="321"/>
      <c r="M15" s="321"/>
      <c r="N15" s="321"/>
      <c r="O15" s="321"/>
      <c r="P15" s="321"/>
      <c r="Q15" s="321"/>
      <c r="R15" s="321"/>
      <c r="S15" s="322"/>
    </row>
    <row r="16" spans="1:270" ht="34.5" customHeight="1" x14ac:dyDescent="0.35">
      <c r="A16" s="284"/>
      <c r="B16" s="288"/>
      <c r="C16" s="289"/>
      <c r="D16" s="197" t="s">
        <v>256</v>
      </c>
      <c r="E16" s="197" t="s">
        <v>256</v>
      </c>
      <c r="F16" s="197" t="s">
        <v>256</v>
      </c>
      <c r="G16" s="259"/>
      <c r="H16" s="261"/>
      <c r="I16" s="263"/>
      <c r="J16" s="323"/>
      <c r="K16" s="324"/>
      <c r="L16" s="324"/>
      <c r="M16" s="324"/>
      <c r="N16" s="324"/>
      <c r="O16" s="324"/>
      <c r="P16" s="324"/>
      <c r="Q16" s="324"/>
      <c r="R16" s="324"/>
      <c r="S16" s="325"/>
    </row>
    <row r="17" spans="1:19" ht="51" customHeight="1" x14ac:dyDescent="0.35">
      <c r="A17" s="283" t="s">
        <v>282</v>
      </c>
      <c r="B17" s="290" t="s">
        <v>283</v>
      </c>
      <c r="C17" s="292" t="s">
        <v>273</v>
      </c>
      <c r="D17" s="197" t="s">
        <v>255</v>
      </c>
      <c r="E17" s="197" t="s">
        <v>255</v>
      </c>
      <c r="F17" s="197" t="s">
        <v>255</v>
      </c>
      <c r="G17" s="258" t="s">
        <v>220</v>
      </c>
      <c r="H17" s="260"/>
      <c r="I17" s="262" t="s">
        <v>288</v>
      </c>
      <c r="J17" s="246" t="s">
        <v>263</v>
      </c>
      <c r="K17" s="127">
        <f>'Expenditure Input Data'!D37</f>
        <v>13744.923076923078</v>
      </c>
      <c r="L17" s="308" t="s">
        <v>263</v>
      </c>
      <c r="M17" s="128">
        <f>'Expenditure Input Data'!D38</f>
        <v>1981.9384615384618</v>
      </c>
      <c r="N17" s="269" t="s">
        <v>263</v>
      </c>
      <c r="O17" s="129">
        <f>'Expenditure Input Data'!D39</f>
        <v>1803.22</v>
      </c>
      <c r="P17" s="264" t="s">
        <v>263</v>
      </c>
      <c r="Q17" s="130">
        <f>'Expenditure Input Data'!D40</f>
        <v>1588.7538461538463</v>
      </c>
      <c r="R17" s="267" t="s">
        <v>263</v>
      </c>
      <c r="S17" s="131">
        <f>'Expenditure Input Data'!D41</f>
        <v>634.72307692307697</v>
      </c>
    </row>
    <row r="18" spans="1:19" ht="67.5" customHeight="1" x14ac:dyDescent="0.35">
      <c r="A18" s="284"/>
      <c r="B18" s="291"/>
      <c r="C18" s="293"/>
      <c r="D18" s="197" t="s">
        <v>256</v>
      </c>
      <c r="E18" s="197" t="s">
        <v>256</v>
      </c>
      <c r="F18" s="197" t="s">
        <v>256</v>
      </c>
      <c r="G18" s="259"/>
      <c r="H18" s="261"/>
      <c r="I18" s="263"/>
      <c r="J18" s="248"/>
      <c r="K18" s="122">
        <f>'Expenditure Input Data'!E37</f>
        <v>0.30769230769230771</v>
      </c>
      <c r="L18" s="309"/>
      <c r="M18" s="118">
        <f>'Expenditure Input Data'!E38</f>
        <v>6.9230769230769235E-2</v>
      </c>
      <c r="N18" s="270"/>
      <c r="O18" s="119">
        <f>'Expenditure Input Data'!E39</f>
        <v>0.02</v>
      </c>
      <c r="P18" s="265"/>
      <c r="Q18" s="120">
        <f>'Expenditure Input Data'!E40</f>
        <v>1.5384615384615385E-2</v>
      </c>
      <c r="R18" s="268"/>
      <c r="S18" s="121">
        <f>'Expenditure Input Data'!E41</f>
        <v>1.5384615384615385E-2</v>
      </c>
    </row>
    <row r="19" spans="1:19" ht="51" customHeight="1" x14ac:dyDescent="0.35">
      <c r="A19" s="283" t="s">
        <v>269</v>
      </c>
      <c r="B19" s="303" t="s">
        <v>297</v>
      </c>
      <c r="C19" s="305" t="s">
        <v>270</v>
      </c>
      <c r="D19" s="197" t="s">
        <v>255</v>
      </c>
      <c r="E19" s="197" t="s">
        <v>255</v>
      </c>
      <c r="F19" s="197" t="s">
        <v>255</v>
      </c>
      <c r="G19" s="258" t="s">
        <v>220</v>
      </c>
      <c r="H19" s="260"/>
      <c r="I19" s="262" t="s">
        <v>288</v>
      </c>
      <c r="J19" s="246" t="s">
        <v>263</v>
      </c>
      <c r="K19" s="127">
        <f>'Expenditure Input Data'!D42</f>
        <v>9163.2820512820508</v>
      </c>
      <c r="L19" s="308" t="s">
        <v>263</v>
      </c>
      <c r="M19" s="128">
        <f>'Expenditure Input Data'!D43</f>
        <v>1321.2923076923078</v>
      </c>
      <c r="N19" s="269" t="s">
        <v>263</v>
      </c>
      <c r="O19" s="129">
        <f>'Expenditure Input Data'!D44</f>
        <v>1202.1466666666668</v>
      </c>
      <c r="P19" s="264" t="s">
        <v>276</v>
      </c>
      <c r="Q19" s="130">
        <f>'Expenditure Input Data'!D45</f>
        <v>1588.7538461538463</v>
      </c>
      <c r="R19" s="267" t="s">
        <v>276</v>
      </c>
      <c r="S19" s="131">
        <f>'Expenditure Input Data'!D46</f>
        <v>0</v>
      </c>
    </row>
    <row r="20" spans="1:19" ht="65.25" customHeight="1" x14ac:dyDescent="0.35">
      <c r="A20" s="284"/>
      <c r="B20" s="304"/>
      <c r="C20" s="306"/>
      <c r="D20" s="197" t="s">
        <v>256</v>
      </c>
      <c r="E20" s="197" t="s">
        <v>256</v>
      </c>
      <c r="F20" s="197" t="s">
        <v>256</v>
      </c>
      <c r="G20" s="259"/>
      <c r="H20" s="261"/>
      <c r="I20" s="263"/>
      <c r="J20" s="248"/>
      <c r="K20" s="122">
        <f>'Expenditure Input Data'!E42</f>
        <v>0.20512820512820512</v>
      </c>
      <c r="L20" s="319"/>
      <c r="M20" s="118">
        <f>'Expenditure Input Data'!E43</f>
        <v>4.6153846153846156E-2</v>
      </c>
      <c r="N20" s="270"/>
      <c r="O20" s="119">
        <f>'Expenditure Input Data'!E44</f>
        <v>1.3333333333333334E-2</v>
      </c>
      <c r="P20" s="266"/>
      <c r="Q20" s="120">
        <f>'Expenditure Input Data'!E45</f>
        <v>1.5384615384615385E-2</v>
      </c>
      <c r="R20" s="268"/>
      <c r="S20" s="121">
        <f>'Expenditure Input Data'!E46</f>
        <v>0</v>
      </c>
    </row>
    <row r="21" spans="1:19" ht="190.5" customHeight="1" x14ac:dyDescent="0.35">
      <c r="A21" s="277" t="s">
        <v>274</v>
      </c>
      <c r="B21" s="275" t="s">
        <v>290</v>
      </c>
      <c r="C21" s="275" t="s">
        <v>291</v>
      </c>
      <c r="D21" s="197" t="s">
        <v>255</v>
      </c>
      <c r="E21" s="197" t="s">
        <v>255</v>
      </c>
      <c r="F21" s="197" t="s">
        <v>255</v>
      </c>
      <c r="G21" s="258" t="s">
        <v>220</v>
      </c>
      <c r="H21" s="260"/>
      <c r="I21" s="262" t="s">
        <v>288</v>
      </c>
      <c r="J21" s="246" t="s">
        <v>263</v>
      </c>
      <c r="K21" s="127">
        <f>'Expenditure Input Data'!D47</f>
        <v>82469.538461538468</v>
      </c>
      <c r="L21" s="249" t="s">
        <v>276</v>
      </c>
      <c r="M21" s="173">
        <f>'Expenditure Input Data'!D48</f>
        <v>0</v>
      </c>
      <c r="N21" s="251" t="s">
        <v>263</v>
      </c>
      <c r="O21" s="174">
        <f>'Expenditure Input Data'!D49</f>
        <v>10819.32</v>
      </c>
      <c r="P21" s="253" t="s">
        <v>276</v>
      </c>
      <c r="Q21" s="175">
        <f>'Expenditure Input Data'!D50</f>
        <v>0</v>
      </c>
      <c r="R21" s="255" t="s">
        <v>276</v>
      </c>
      <c r="S21" s="131">
        <f>'Expenditure Input Data'!D51</f>
        <v>0</v>
      </c>
    </row>
    <row r="22" spans="1:19" ht="186.75" customHeight="1" x14ac:dyDescent="0.35">
      <c r="A22" s="278"/>
      <c r="B22" s="276"/>
      <c r="C22" s="276"/>
      <c r="D22" s="197" t="s">
        <v>256</v>
      </c>
      <c r="E22" s="197" t="s">
        <v>256</v>
      </c>
      <c r="F22" s="197" t="s">
        <v>256</v>
      </c>
      <c r="G22" s="259"/>
      <c r="H22" s="261"/>
      <c r="I22" s="263"/>
      <c r="J22" s="247"/>
      <c r="K22" s="122">
        <f>'Expenditure Input Data'!E47</f>
        <v>1.8461538461538463</v>
      </c>
      <c r="L22" s="257"/>
      <c r="M22" s="118">
        <f>'Expenditure Input Data'!E48</f>
        <v>0</v>
      </c>
      <c r="N22" s="252"/>
      <c r="O22" s="119">
        <f>'Expenditure Input Data'!E49</f>
        <v>0.12</v>
      </c>
      <c r="P22" s="254"/>
      <c r="Q22" s="120">
        <f>'Expenditure Input Data'!E50</f>
        <v>0</v>
      </c>
      <c r="R22" s="256"/>
      <c r="S22" s="121">
        <f>'Expenditure Input Data'!E51</f>
        <v>0</v>
      </c>
    </row>
    <row r="23" spans="1:19" ht="300.75" customHeight="1" x14ac:dyDescent="0.35">
      <c r="A23" s="277" t="s">
        <v>267</v>
      </c>
      <c r="B23" s="275" t="s">
        <v>298</v>
      </c>
      <c r="C23" s="275" t="s">
        <v>302</v>
      </c>
      <c r="D23" s="197" t="s">
        <v>255</v>
      </c>
      <c r="E23" s="197" t="s">
        <v>255</v>
      </c>
      <c r="F23" s="197" t="s">
        <v>255</v>
      </c>
      <c r="G23" s="258" t="s">
        <v>220</v>
      </c>
      <c r="H23" s="260"/>
      <c r="I23" s="262" t="s">
        <v>288</v>
      </c>
      <c r="J23" s="246" t="s">
        <v>263</v>
      </c>
      <c r="K23" s="127">
        <f>'Expenditure Input Data'!D52</f>
        <v>73306.256410256407</v>
      </c>
      <c r="L23" s="249" t="s">
        <v>263</v>
      </c>
      <c r="M23" s="128">
        <f>'Expenditure Input Data'!D53</f>
        <v>10570.338461538462</v>
      </c>
      <c r="N23" s="251" t="s">
        <v>263</v>
      </c>
      <c r="O23" s="129">
        <f>'Expenditure Input Data'!D54</f>
        <v>9617.1733333333341</v>
      </c>
      <c r="P23" s="253" t="s">
        <v>263</v>
      </c>
      <c r="Q23" s="130">
        <f>'Expenditure Input Data'!D55</f>
        <v>12710.030769230771</v>
      </c>
      <c r="R23" s="255" t="s">
        <v>263</v>
      </c>
      <c r="S23" s="131">
        <f>'Expenditure Input Data'!D56</f>
        <v>5077.7846153846158</v>
      </c>
    </row>
    <row r="24" spans="1:19" ht="275.25" customHeight="1" x14ac:dyDescent="0.35">
      <c r="A24" s="278"/>
      <c r="B24" s="276"/>
      <c r="C24" s="276"/>
      <c r="D24" s="197" t="s">
        <v>256</v>
      </c>
      <c r="E24" s="197" t="s">
        <v>256</v>
      </c>
      <c r="F24" s="197" t="s">
        <v>256</v>
      </c>
      <c r="G24" s="259"/>
      <c r="H24" s="261"/>
      <c r="I24" s="263"/>
      <c r="J24" s="247"/>
      <c r="K24" s="122">
        <f>'Expenditure Input Data'!E52</f>
        <v>1.641025641025641</v>
      </c>
      <c r="L24" s="257"/>
      <c r="M24" s="118">
        <f>'Expenditure Input Data'!E53</f>
        <v>0.36923076923076925</v>
      </c>
      <c r="N24" s="252"/>
      <c r="O24" s="118">
        <f>'Expenditure Input Data'!E54</f>
        <v>0.10666666666666667</v>
      </c>
      <c r="P24" s="254"/>
      <c r="Q24" s="120">
        <f>'Expenditure Input Data'!E55</f>
        <v>0.12307692307692308</v>
      </c>
      <c r="R24" s="256"/>
      <c r="S24" s="121">
        <f>'Expenditure Input Data'!E56</f>
        <v>0.12307692307692308</v>
      </c>
    </row>
    <row r="25" spans="1:19" ht="180" customHeight="1" x14ac:dyDescent="0.35">
      <c r="A25" s="277" t="s">
        <v>279</v>
      </c>
      <c r="B25" s="279" t="s">
        <v>296</v>
      </c>
      <c r="C25" s="279" t="s">
        <v>303</v>
      </c>
      <c r="D25" s="197" t="s">
        <v>219</v>
      </c>
      <c r="E25" s="197" t="s">
        <v>219</v>
      </c>
      <c r="F25" s="197" t="s">
        <v>219</v>
      </c>
      <c r="G25" s="258" t="s">
        <v>220</v>
      </c>
      <c r="H25" s="260"/>
      <c r="I25" s="262" t="s">
        <v>288</v>
      </c>
      <c r="J25" s="246" t="s">
        <v>263</v>
      </c>
      <c r="K25" s="127">
        <f>'Expenditure Input Data'!D57</f>
        <v>54979.692307692312</v>
      </c>
      <c r="L25" s="249" t="s">
        <v>263</v>
      </c>
      <c r="M25" s="128">
        <f>'Expenditure Input Data'!D58</f>
        <v>3963.8769230769235</v>
      </c>
      <c r="N25" s="251" t="s">
        <v>263</v>
      </c>
      <c r="O25" s="129">
        <f>'Expenditure Input Data'!D59</f>
        <v>3606.44</v>
      </c>
      <c r="P25" s="253" t="s">
        <v>263</v>
      </c>
      <c r="Q25" s="130">
        <f>'Expenditure Input Data'!D60</f>
        <v>3177.5076923076927</v>
      </c>
      <c r="R25" s="255" t="s">
        <v>263</v>
      </c>
      <c r="S25" s="131">
        <f>'Expenditure Input Data'!D61</f>
        <v>634.72307692307697</v>
      </c>
    </row>
    <row r="26" spans="1:19" ht="169.5" customHeight="1" x14ac:dyDescent="0.35">
      <c r="A26" s="278"/>
      <c r="B26" s="280"/>
      <c r="C26" s="280"/>
      <c r="D26" s="197" t="s">
        <v>256</v>
      </c>
      <c r="E26" s="197" t="s">
        <v>256</v>
      </c>
      <c r="F26" s="197" t="s">
        <v>256</v>
      </c>
      <c r="G26" s="259"/>
      <c r="H26" s="261"/>
      <c r="I26" s="263"/>
      <c r="J26" s="247"/>
      <c r="K26" s="122">
        <f>'Expenditure Input Data'!E57</f>
        <v>1.2307692307692308</v>
      </c>
      <c r="L26" s="257"/>
      <c r="M26" s="118">
        <f>'Expenditure Input Data'!E53</f>
        <v>0.36923076923076925</v>
      </c>
      <c r="N26" s="252"/>
      <c r="O26" s="119">
        <f>'Expenditure Input Data'!E59</f>
        <v>0.04</v>
      </c>
      <c r="P26" s="254"/>
      <c r="Q26" s="120">
        <f>'Expenditure Input Data'!E60</f>
        <v>3.0769230769230771E-2</v>
      </c>
      <c r="R26" s="256"/>
      <c r="S26" s="176">
        <f>'Expenditure Input Data'!E61</f>
        <v>1.5384615384615385E-2</v>
      </c>
    </row>
    <row r="27" spans="1:19" ht="177.75" customHeight="1" x14ac:dyDescent="0.35">
      <c r="A27" s="277" t="s">
        <v>275</v>
      </c>
      <c r="B27" s="275" t="s">
        <v>304</v>
      </c>
      <c r="C27" s="275" t="s">
        <v>305</v>
      </c>
      <c r="D27" s="197" t="s">
        <v>255</v>
      </c>
      <c r="E27" s="197" t="s">
        <v>255</v>
      </c>
      <c r="F27" s="197" t="s">
        <v>255</v>
      </c>
      <c r="G27" s="258" t="s">
        <v>220</v>
      </c>
      <c r="H27" s="260"/>
      <c r="I27" s="262" t="s">
        <v>288</v>
      </c>
      <c r="J27" s="246" t="s">
        <v>263</v>
      </c>
      <c r="K27" s="127">
        <f>'Expenditure Input Data'!D62</f>
        <v>54979.692307692312</v>
      </c>
      <c r="L27" s="249" t="s">
        <v>263</v>
      </c>
      <c r="M27" s="128">
        <f>'Expenditure Input Data'!D63</f>
        <v>7927.753846153847</v>
      </c>
      <c r="N27" s="251" t="s">
        <v>263</v>
      </c>
      <c r="O27" s="129">
        <f>'Expenditure Input Data'!D64</f>
        <v>2404.2933333333335</v>
      </c>
      <c r="P27" s="253" t="s">
        <v>263</v>
      </c>
      <c r="Q27" s="130">
        <f>'Expenditure Input Data'!D65</f>
        <v>3177.5076923076927</v>
      </c>
      <c r="R27" s="255" t="s">
        <v>276</v>
      </c>
      <c r="S27" s="131">
        <f>'Expenditure Input Data'!D66</f>
        <v>0</v>
      </c>
    </row>
    <row r="28" spans="1:19" ht="156.75" customHeight="1" x14ac:dyDescent="0.35">
      <c r="A28" s="278"/>
      <c r="B28" s="276"/>
      <c r="C28" s="276"/>
      <c r="D28" s="197" t="s">
        <v>256</v>
      </c>
      <c r="E28" s="197" t="s">
        <v>256</v>
      </c>
      <c r="F28" s="197" t="s">
        <v>256</v>
      </c>
      <c r="G28" s="259"/>
      <c r="H28" s="261"/>
      <c r="I28" s="263"/>
      <c r="J28" s="248"/>
      <c r="K28" s="122">
        <f>'Expenditure Input Data'!E62</f>
        <v>1.2307692307692308</v>
      </c>
      <c r="L28" s="250"/>
      <c r="M28" s="118">
        <f>'Expenditure Input Data'!E63</f>
        <v>0.27692307692307694</v>
      </c>
      <c r="N28" s="252"/>
      <c r="O28" s="119">
        <f>'Expenditure Input Data'!E64</f>
        <v>2.6666666666666668E-2</v>
      </c>
      <c r="P28" s="254"/>
      <c r="Q28" s="120">
        <f>'Expenditure Input Data'!E65</f>
        <v>3.0769230769230771E-2</v>
      </c>
      <c r="R28" s="256"/>
      <c r="S28" s="121">
        <f>'Expenditure Input Data'!E66</f>
        <v>0</v>
      </c>
    </row>
    <row r="29" spans="1:19" ht="168.4" customHeight="1" x14ac:dyDescent="0.35">
      <c r="A29" s="299" t="s">
        <v>280</v>
      </c>
      <c r="B29" s="275" t="s">
        <v>299</v>
      </c>
      <c r="C29" s="275" t="s">
        <v>306</v>
      </c>
      <c r="D29" s="197" t="s">
        <v>255</v>
      </c>
      <c r="E29" s="197" t="s">
        <v>255</v>
      </c>
      <c r="F29" s="197" t="s">
        <v>255</v>
      </c>
      <c r="G29" s="258" t="s">
        <v>220</v>
      </c>
      <c r="H29" s="260"/>
      <c r="I29" s="262" t="s">
        <v>288</v>
      </c>
      <c r="J29" s="246" t="s">
        <v>263</v>
      </c>
      <c r="K29" s="127">
        <f>'Expenditure Input Data'!D67</f>
        <v>27489.846153846156</v>
      </c>
      <c r="L29" s="249" t="s">
        <v>263</v>
      </c>
      <c r="M29" s="128">
        <f>'Expenditure Input Data'!D68</f>
        <v>3963.8769230769235</v>
      </c>
      <c r="N29" s="251" t="s">
        <v>263</v>
      </c>
      <c r="O29" s="129">
        <f>'Expenditure Input Data'!D69</f>
        <v>2404.2933333333335</v>
      </c>
      <c r="P29" s="253" t="s">
        <v>263</v>
      </c>
      <c r="Q29" s="130">
        <f>'Expenditure Input Data'!D70</f>
        <v>1588.7538461538463</v>
      </c>
      <c r="R29" s="255" t="s">
        <v>263</v>
      </c>
      <c r="S29" s="131">
        <f>'Expenditure Input Data'!D71</f>
        <v>634.72307692307697</v>
      </c>
    </row>
    <row r="30" spans="1:19" ht="166.5" customHeight="1" x14ac:dyDescent="0.35">
      <c r="A30" s="300"/>
      <c r="B30" s="276"/>
      <c r="C30" s="276"/>
      <c r="D30" s="197" t="s">
        <v>256</v>
      </c>
      <c r="E30" s="197" t="s">
        <v>256</v>
      </c>
      <c r="F30" s="197" t="s">
        <v>256</v>
      </c>
      <c r="G30" s="259"/>
      <c r="H30" s="261"/>
      <c r="I30" s="263"/>
      <c r="J30" s="247"/>
      <c r="K30" s="122">
        <f>'Expenditure Input Data'!E67</f>
        <v>0.61538461538461542</v>
      </c>
      <c r="L30" s="257"/>
      <c r="M30" s="118">
        <f>'Expenditure Input Data'!E68</f>
        <v>0.13846153846153847</v>
      </c>
      <c r="N30" s="252"/>
      <c r="O30" s="119">
        <f>'Expenditure Input Data'!E69</f>
        <v>2.6666666666666668E-2</v>
      </c>
      <c r="P30" s="254"/>
      <c r="Q30" s="120">
        <f>'Expenditure Input Data'!E70</f>
        <v>1.5384615384615385E-2</v>
      </c>
      <c r="R30" s="256"/>
      <c r="S30" s="121">
        <f>'Expenditure Input Data'!E71</f>
        <v>1.5384615384615385E-2</v>
      </c>
    </row>
    <row r="31" spans="1:19" s="71" customFormat="1" x14ac:dyDescent="0.35">
      <c r="A31" s="243"/>
      <c r="B31" s="244"/>
      <c r="C31" s="244"/>
      <c r="D31" s="244"/>
      <c r="E31" s="244"/>
      <c r="F31" s="244"/>
      <c r="G31" s="244"/>
      <c r="H31" s="244"/>
      <c r="I31" s="244"/>
      <c r="J31" s="244"/>
      <c r="K31" s="244"/>
      <c r="L31" s="244"/>
      <c r="M31" s="244"/>
      <c r="N31" s="244"/>
      <c r="O31" s="244"/>
      <c r="P31" s="244"/>
      <c r="Q31" s="244"/>
      <c r="R31" s="244"/>
      <c r="S31" s="245"/>
    </row>
    <row r="32" spans="1:19" x14ac:dyDescent="0.35">
      <c r="A32" s="71"/>
    </row>
    <row r="33" spans="1:1" x14ac:dyDescent="0.35">
      <c r="A33" s="71"/>
    </row>
    <row r="34" spans="1:1" x14ac:dyDescent="0.35">
      <c r="A34" s="71"/>
    </row>
    <row r="35" spans="1:1" x14ac:dyDescent="0.35">
      <c r="A35" s="71"/>
    </row>
    <row r="36" spans="1:1" x14ac:dyDescent="0.35">
      <c r="A36" s="71"/>
    </row>
    <row r="37" spans="1:1" x14ac:dyDescent="0.35">
      <c r="A37" s="71"/>
    </row>
    <row r="38" spans="1:1" x14ac:dyDescent="0.35">
      <c r="A38" s="71"/>
    </row>
    <row r="39" spans="1:1" x14ac:dyDescent="0.35">
      <c r="A39" s="71"/>
    </row>
    <row r="40" spans="1:1" x14ac:dyDescent="0.35">
      <c r="A40" s="71"/>
    </row>
    <row r="41" spans="1:1" x14ac:dyDescent="0.35">
      <c r="A41" s="71"/>
    </row>
    <row r="42" spans="1:1" x14ac:dyDescent="0.35">
      <c r="A42" s="71"/>
    </row>
    <row r="43" spans="1:1" x14ac:dyDescent="0.35">
      <c r="A43" s="71"/>
    </row>
    <row r="44" spans="1:1" x14ac:dyDescent="0.35">
      <c r="A44" s="71"/>
    </row>
    <row r="45" spans="1:1" x14ac:dyDescent="0.35">
      <c r="A45" s="71"/>
    </row>
    <row r="46" spans="1:1" x14ac:dyDescent="0.35">
      <c r="A46" s="71"/>
    </row>
    <row r="47" spans="1:1" x14ac:dyDescent="0.35">
      <c r="A47" s="71"/>
    </row>
    <row r="48" spans="1:1" x14ac:dyDescent="0.35">
      <c r="A48" s="71"/>
    </row>
    <row r="49" spans="1:1" x14ac:dyDescent="0.35">
      <c r="A49" s="71"/>
    </row>
    <row r="50" spans="1:1" x14ac:dyDescent="0.35">
      <c r="A50" s="71"/>
    </row>
    <row r="51" spans="1:1" x14ac:dyDescent="0.35">
      <c r="A51" s="71"/>
    </row>
    <row r="52" spans="1:1" x14ac:dyDescent="0.35">
      <c r="A52" s="71"/>
    </row>
    <row r="53" spans="1:1" x14ac:dyDescent="0.35">
      <c r="A53" s="71"/>
    </row>
    <row r="54" spans="1:1" x14ac:dyDescent="0.35">
      <c r="A54" s="71"/>
    </row>
    <row r="55" spans="1:1" x14ac:dyDescent="0.35">
      <c r="A55" s="71"/>
    </row>
    <row r="56" spans="1:1" x14ac:dyDescent="0.35">
      <c r="A56" s="71"/>
    </row>
    <row r="57" spans="1:1" x14ac:dyDescent="0.35">
      <c r="A57" s="71"/>
    </row>
    <row r="58" spans="1:1" x14ac:dyDescent="0.35">
      <c r="A58" s="71"/>
    </row>
    <row r="59" spans="1:1" x14ac:dyDescent="0.35">
      <c r="A59" s="71"/>
    </row>
    <row r="60" spans="1:1" x14ac:dyDescent="0.35">
      <c r="A60" s="71"/>
    </row>
    <row r="61" spans="1:1" x14ac:dyDescent="0.35">
      <c r="A61" s="71"/>
    </row>
    <row r="62" spans="1:1" x14ac:dyDescent="0.35">
      <c r="A62" s="71"/>
    </row>
    <row r="63" spans="1:1" x14ac:dyDescent="0.35">
      <c r="A63" s="71"/>
    </row>
    <row r="64" spans="1:1" x14ac:dyDescent="0.35">
      <c r="A64" s="71"/>
    </row>
    <row r="65" spans="1:1" x14ac:dyDescent="0.35">
      <c r="A65" s="71"/>
    </row>
    <row r="66" spans="1:1" x14ac:dyDescent="0.35">
      <c r="A66" s="71"/>
    </row>
    <row r="67" spans="1:1" x14ac:dyDescent="0.35">
      <c r="A67" s="71"/>
    </row>
    <row r="68" spans="1:1" x14ac:dyDescent="0.35">
      <c r="A68" s="71"/>
    </row>
    <row r="69" spans="1:1" x14ac:dyDescent="0.35">
      <c r="A69" s="71"/>
    </row>
    <row r="70" spans="1:1" x14ac:dyDescent="0.35">
      <c r="A70" s="71"/>
    </row>
    <row r="71" spans="1:1" x14ac:dyDescent="0.35">
      <c r="A71" s="71"/>
    </row>
    <row r="72" spans="1:1" x14ac:dyDescent="0.35">
      <c r="A72" s="71"/>
    </row>
    <row r="73" spans="1:1" x14ac:dyDescent="0.35">
      <c r="A73" s="71"/>
    </row>
    <row r="74" spans="1:1" x14ac:dyDescent="0.35">
      <c r="A74" s="71"/>
    </row>
    <row r="75" spans="1:1" x14ac:dyDescent="0.35">
      <c r="A75" s="71"/>
    </row>
    <row r="76" spans="1:1" x14ac:dyDescent="0.35">
      <c r="A76" s="71"/>
    </row>
    <row r="77" spans="1:1" x14ac:dyDescent="0.35">
      <c r="A77" s="71"/>
    </row>
    <row r="78" spans="1:1" x14ac:dyDescent="0.35">
      <c r="A78" s="71"/>
    </row>
    <row r="79" spans="1:1" x14ac:dyDescent="0.35">
      <c r="A79" s="71"/>
    </row>
    <row r="80" spans="1:1" x14ac:dyDescent="0.35">
      <c r="A80" s="71"/>
    </row>
    <row r="81" spans="1:1" x14ac:dyDescent="0.35">
      <c r="A81" s="71"/>
    </row>
    <row r="82" spans="1:1" x14ac:dyDescent="0.35">
      <c r="A82" s="71"/>
    </row>
    <row r="83" spans="1:1" x14ac:dyDescent="0.35">
      <c r="A83" s="71"/>
    </row>
    <row r="84" spans="1:1" x14ac:dyDescent="0.35">
      <c r="A84" s="71"/>
    </row>
    <row r="85" spans="1:1" x14ac:dyDescent="0.35">
      <c r="A85" s="71"/>
    </row>
    <row r="86" spans="1:1" x14ac:dyDescent="0.35">
      <c r="A86" s="71"/>
    </row>
    <row r="87" spans="1:1" x14ac:dyDescent="0.35">
      <c r="A87" s="71"/>
    </row>
    <row r="88" spans="1:1" x14ac:dyDescent="0.35">
      <c r="A88" s="71"/>
    </row>
    <row r="89" spans="1:1" x14ac:dyDescent="0.35">
      <c r="A89" s="71"/>
    </row>
    <row r="90" spans="1:1" x14ac:dyDescent="0.35">
      <c r="A90" s="71"/>
    </row>
    <row r="91" spans="1:1" x14ac:dyDescent="0.35">
      <c r="A91" s="71"/>
    </row>
    <row r="92" spans="1:1" x14ac:dyDescent="0.35">
      <c r="A92" s="71"/>
    </row>
    <row r="93" spans="1:1" x14ac:dyDescent="0.35">
      <c r="A93" s="71"/>
    </row>
    <row r="94" spans="1:1" x14ac:dyDescent="0.35">
      <c r="A94" s="71"/>
    </row>
    <row r="95" spans="1:1" x14ac:dyDescent="0.35">
      <c r="A95" s="71"/>
    </row>
    <row r="96" spans="1:1" x14ac:dyDescent="0.35">
      <c r="A96" s="71"/>
    </row>
    <row r="97" spans="1:1" x14ac:dyDescent="0.35">
      <c r="A97" s="71"/>
    </row>
    <row r="98" spans="1:1" x14ac:dyDescent="0.35">
      <c r="A98" s="71"/>
    </row>
    <row r="99" spans="1:1" x14ac:dyDescent="0.35">
      <c r="A99" s="71"/>
    </row>
    <row r="100" spans="1:1" x14ac:dyDescent="0.35">
      <c r="A100" s="71"/>
    </row>
    <row r="101" spans="1:1" x14ac:dyDescent="0.35">
      <c r="A101" s="71"/>
    </row>
    <row r="102" spans="1:1" x14ac:dyDescent="0.35">
      <c r="A102" s="71"/>
    </row>
    <row r="103" spans="1:1" x14ac:dyDescent="0.35">
      <c r="A103" s="71"/>
    </row>
    <row r="104" spans="1:1" x14ac:dyDescent="0.35">
      <c r="A104" s="71"/>
    </row>
    <row r="105" spans="1:1" x14ac:dyDescent="0.35">
      <c r="A105" s="71"/>
    </row>
    <row r="106" spans="1:1" x14ac:dyDescent="0.35">
      <c r="A106" s="71"/>
    </row>
    <row r="107" spans="1:1" x14ac:dyDescent="0.35">
      <c r="A107" s="71"/>
    </row>
    <row r="108" spans="1:1" x14ac:dyDescent="0.35">
      <c r="A108" s="71"/>
    </row>
    <row r="109" spans="1:1" x14ac:dyDescent="0.35">
      <c r="A109" s="71"/>
    </row>
    <row r="110" spans="1:1" x14ac:dyDescent="0.35">
      <c r="A110" s="71"/>
    </row>
    <row r="111" spans="1:1" x14ac:dyDescent="0.35">
      <c r="A111" s="71"/>
    </row>
    <row r="112" spans="1:1" x14ac:dyDescent="0.35">
      <c r="A112" s="71"/>
    </row>
    <row r="113" spans="1:1" x14ac:dyDescent="0.35">
      <c r="A113" s="71"/>
    </row>
    <row r="114" spans="1:1" x14ac:dyDescent="0.35">
      <c r="A114" s="71"/>
    </row>
    <row r="115" spans="1:1" x14ac:dyDescent="0.35">
      <c r="A115" s="71"/>
    </row>
    <row r="116" spans="1:1" x14ac:dyDescent="0.35">
      <c r="A116" s="71"/>
    </row>
    <row r="117" spans="1:1" x14ac:dyDescent="0.35">
      <c r="A117" s="71"/>
    </row>
    <row r="118" spans="1:1" x14ac:dyDescent="0.35">
      <c r="A118" s="71"/>
    </row>
    <row r="119" spans="1:1" x14ac:dyDescent="0.35">
      <c r="A119" s="71"/>
    </row>
    <row r="120" spans="1:1" x14ac:dyDescent="0.35">
      <c r="A120" s="71"/>
    </row>
    <row r="121" spans="1:1" x14ac:dyDescent="0.35">
      <c r="A121" s="71"/>
    </row>
    <row r="122" spans="1:1" x14ac:dyDescent="0.35">
      <c r="A122" s="71"/>
    </row>
    <row r="123" spans="1:1" x14ac:dyDescent="0.35">
      <c r="A123" s="71"/>
    </row>
    <row r="124" spans="1:1" x14ac:dyDescent="0.35">
      <c r="A124" s="71"/>
    </row>
    <row r="125" spans="1:1" x14ac:dyDescent="0.35">
      <c r="A125" s="71"/>
    </row>
    <row r="126" spans="1:1" x14ac:dyDescent="0.35">
      <c r="A126" s="71"/>
    </row>
    <row r="127" spans="1:1" x14ac:dyDescent="0.35">
      <c r="A127" s="71"/>
    </row>
    <row r="128" spans="1:1" x14ac:dyDescent="0.35">
      <c r="A128" s="71"/>
    </row>
    <row r="129" spans="1:1" x14ac:dyDescent="0.35">
      <c r="A129" s="71"/>
    </row>
    <row r="130" spans="1:1" x14ac:dyDescent="0.35">
      <c r="A130" s="71"/>
    </row>
    <row r="131" spans="1:1" x14ac:dyDescent="0.35">
      <c r="A131" s="71"/>
    </row>
    <row r="132" spans="1:1" x14ac:dyDescent="0.35">
      <c r="A132" s="71"/>
    </row>
    <row r="133" spans="1:1" x14ac:dyDescent="0.35">
      <c r="A133" s="71"/>
    </row>
    <row r="134" spans="1:1" x14ac:dyDescent="0.35">
      <c r="A134" s="71"/>
    </row>
    <row r="135" spans="1:1" x14ac:dyDescent="0.35">
      <c r="A135" s="71"/>
    </row>
    <row r="136" spans="1:1" x14ac:dyDescent="0.35">
      <c r="A136" s="71"/>
    </row>
    <row r="137" spans="1:1" x14ac:dyDescent="0.35">
      <c r="A137" s="71"/>
    </row>
    <row r="138" spans="1:1" x14ac:dyDescent="0.35">
      <c r="A138" s="71"/>
    </row>
    <row r="139" spans="1:1" x14ac:dyDescent="0.35">
      <c r="A139" s="71"/>
    </row>
    <row r="140" spans="1:1" x14ac:dyDescent="0.35">
      <c r="A140" s="71"/>
    </row>
    <row r="141" spans="1:1" x14ac:dyDescent="0.35">
      <c r="A141" s="71"/>
    </row>
    <row r="142" spans="1:1" x14ac:dyDescent="0.35">
      <c r="A142" s="71"/>
    </row>
    <row r="143" spans="1:1" x14ac:dyDescent="0.35">
      <c r="A143" s="71"/>
    </row>
    <row r="144" spans="1:1" x14ac:dyDescent="0.35">
      <c r="A144" s="71"/>
    </row>
    <row r="145" spans="1:1" x14ac:dyDescent="0.35">
      <c r="A145" s="71"/>
    </row>
    <row r="146" spans="1:1" x14ac:dyDescent="0.35">
      <c r="A146" s="71"/>
    </row>
    <row r="147" spans="1:1" x14ac:dyDescent="0.35">
      <c r="A147" s="71"/>
    </row>
    <row r="148" spans="1:1" x14ac:dyDescent="0.35">
      <c r="A148" s="71"/>
    </row>
    <row r="149" spans="1:1" x14ac:dyDescent="0.35">
      <c r="A149" s="71"/>
    </row>
    <row r="150" spans="1:1" x14ac:dyDescent="0.35">
      <c r="A150" s="71"/>
    </row>
    <row r="151" spans="1:1" x14ac:dyDescent="0.35">
      <c r="A151" s="71"/>
    </row>
    <row r="152" spans="1:1" x14ac:dyDescent="0.35">
      <c r="A152" s="71"/>
    </row>
    <row r="153" spans="1:1" x14ac:dyDescent="0.35">
      <c r="A153" s="71"/>
    </row>
    <row r="154" spans="1:1" x14ac:dyDescent="0.35">
      <c r="A154" s="71"/>
    </row>
    <row r="155" spans="1:1" x14ac:dyDescent="0.35">
      <c r="A155" s="71"/>
    </row>
    <row r="156" spans="1:1" x14ac:dyDescent="0.35">
      <c r="A156" s="71"/>
    </row>
    <row r="157" spans="1:1" x14ac:dyDescent="0.35">
      <c r="A157" s="71"/>
    </row>
    <row r="158" spans="1:1" x14ac:dyDescent="0.35">
      <c r="A158" s="71"/>
    </row>
    <row r="159" spans="1:1" x14ac:dyDescent="0.35">
      <c r="A159" s="71"/>
    </row>
    <row r="160" spans="1:1" x14ac:dyDescent="0.35">
      <c r="A160" s="71"/>
    </row>
    <row r="161" spans="1:1" x14ac:dyDescent="0.35">
      <c r="A161" s="71"/>
    </row>
    <row r="162" spans="1:1" x14ac:dyDescent="0.35">
      <c r="A162" s="71"/>
    </row>
    <row r="163" spans="1:1" x14ac:dyDescent="0.35">
      <c r="A163" s="71"/>
    </row>
    <row r="164" spans="1:1" x14ac:dyDescent="0.35">
      <c r="A164" s="71"/>
    </row>
    <row r="165" spans="1:1" x14ac:dyDescent="0.35">
      <c r="A165" s="71"/>
    </row>
    <row r="166" spans="1:1" x14ac:dyDescent="0.35">
      <c r="A166" s="71"/>
    </row>
    <row r="167" spans="1:1" x14ac:dyDescent="0.35">
      <c r="A167" s="71"/>
    </row>
    <row r="168" spans="1:1" x14ac:dyDescent="0.35">
      <c r="A168" s="71"/>
    </row>
    <row r="169" spans="1:1" x14ac:dyDescent="0.35">
      <c r="A169" s="71"/>
    </row>
    <row r="170" spans="1:1" x14ac:dyDescent="0.35">
      <c r="A170" s="71"/>
    </row>
    <row r="171" spans="1:1" x14ac:dyDescent="0.35">
      <c r="A171" s="71"/>
    </row>
    <row r="172" spans="1:1" x14ac:dyDescent="0.35">
      <c r="A172" s="71"/>
    </row>
    <row r="173" spans="1:1" x14ac:dyDescent="0.35">
      <c r="A173" s="71"/>
    </row>
    <row r="174" spans="1:1" x14ac:dyDescent="0.35">
      <c r="A174" s="71"/>
    </row>
    <row r="175" spans="1:1" x14ac:dyDescent="0.35">
      <c r="A175" s="71"/>
    </row>
    <row r="176" spans="1:1" x14ac:dyDescent="0.35">
      <c r="A176" s="71"/>
    </row>
    <row r="177" spans="1:1" x14ac:dyDescent="0.35">
      <c r="A177" s="71"/>
    </row>
    <row r="178" spans="1:1" x14ac:dyDescent="0.35">
      <c r="A178" s="71"/>
    </row>
    <row r="179" spans="1:1" x14ac:dyDescent="0.35">
      <c r="A179" s="71"/>
    </row>
    <row r="180" spans="1:1" x14ac:dyDescent="0.35">
      <c r="A180" s="71"/>
    </row>
    <row r="181" spans="1:1" x14ac:dyDescent="0.35">
      <c r="A181" s="71"/>
    </row>
    <row r="182" spans="1:1" x14ac:dyDescent="0.35">
      <c r="A182" s="71"/>
    </row>
    <row r="183" spans="1:1" x14ac:dyDescent="0.35">
      <c r="A183" s="71"/>
    </row>
    <row r="184" spans="1:1" x14ac:dyDescent="0.35">
      <c r="A184" s="71"/>
    </row>
    <row r="185" spans="1:1" x14ac:dyDescent="0.35">
      <c r="A185" s="71"/>
    </row>
    <row r="186" spans="1:1" x14ac:dyDescent="0.35">
      <c r="A186" s="71"/>
    </row>
    <row r="187" spans="1:1" x14ac:dyDescent="0.35">
      <c r="A187" s="71"/>
    </row>
    <row r="188" spans="1:1" x14ac:dyDescent="0.35">
      <c r="A188" s="71"/>
    </row>
    <row r="189" spans="1:1" x14ac:dyDescent="0.35">
      <c r="A189" s="71"/>
    </row>
    <row r="190" spans="1:1" x14ac:dyDescent="0.35">
      <c r="A190" s="71"/>
    </row>
    <row r="191" spans="1:1" x14ac:dyDescent="0.35">
      <c r="A191" s="71"/>
    </row>
    <row r="192" spans="1:1" x14ac:dyDescent="0.35">
      <c r="A192" s="71"/>
    </row>
    <row r="193" spans="1:1" x14ac:dyDescent="0.35">
      <c r="A193" s="71"/>
    </row>
    <row r="194" spans="1:1" x14ac:dyDescent="0.35">
      <c r="A194" s="71"/>
    </row>
    <row r="195" spans="1:1" x14ac:dyDescent="0.35">
      <c r="A195" s="71"/>
    </row>
    <row r="196" spans="1:1" x14ac:dyDescent="0.35">
      <c r="A196" s="71"/>
    </row>
    <row r="197" spans="1:1" x14ac:dyDescent="0.35">
      <c r="A197" s="71"/>
    </row>
    <row r="198" spans="1:1" x14ac:dyDescent="0.35">
      <c r="A198" s="71"/>
    </row>
    <row r="199" spans="1:1" x14ac:dyDescent="0.35">
      <c r="A199" s="71"/>
    </row>
    <row r="200" spans="1:1" x14ac:dyDescent="0.35">
      <c r="A200" s="71"/>
    </row>
    <row r="201" spans="1:1" x14ac:dyDescent="0.35">
      <c r="A201" s="71"/>
    </row>
    <row r="202" spans="1:1" x14ac:dyDescent="0.35">
      <c r="A202" s="71"/>
    </row>
    <row r="203" spans="1:1" x14ac:dyDescent="0.35">
      <c r="A203" s="71"/>
    </row>
    <row r="204" spans="1:1" x14ac:dyDescent="0.35">
      <c r="A204" s="71"/>
    </row>
    <row r="205" spans="1:1" x14ac:dyDescent="0.35">
      <c r="A205" s="71"/>
    </row>
    <row r="206" spans="1:1" x14ac:dyDescent="0.35">
      <c r="A206" s="71"/>
    </row>
    <row r="207" spans="1:1" x14ac:dyDescent="0.35">
      <c r="A207" s="71"/>
    </row>
    <row r="208" spans="1:1" x14ac:dyDescent="0.35">
      <c r="A208" s="71"/>
    </row>
    <row r="209" spans="1:1" x14ac:dyDescent="0.35">
      <c r="A209" s="71"/>
    </row>
    <row r="210" spans="1:1" x14ac:dyDescent="0.35">
      <c r="A210" s="71"/>
    </row>
    <row r="211" spans="1:1" x14ac:dyDescent="0.35">
      <c r="A211" s="71"/>
    </row>
    <row r="212" spans="1:1" x14ac:dyDescent="0.35">
      <c r="A212" s="71"/>
    </row>
    <row r="213" spans="1:1" x14ac:dyDescent="0.35">
      <c r="A213" s="71"/>
    </row>
    <row r="214" spans="1:1" x14ac:dyDescent="0.35">
      <c r="A214" s="71"/>
    </row>
    <row r="215" spans="1:1" x14ac:dyDescent="0.35">
      <c r="A215" s="71"/>
    </row>
    <row r="216" spans="1:1" x14ac:dyDescent="0.35">
      <c r="A216" s="71"/>
    </row>
    <row r="217" spans="1:1" x14ac:dyDescent="0.35">
      <c r="A217" s="71"/>
    </row>
    <row r="218" spans="1:1" x14ac:dyDescent="0.35">
      <c r="A218" s="71"/>
    </row>
    <row r="219" spans="1:1" x14ac:dyDescent="0.35">
      <c r="A219" s="71"/>
    </row>
    <row r="220" spans="1:1" x14ac:dyDescent="0.35">
      <c r="A220" s="71"/>
    </row>
    <row r="221" spans="1:1" x14ac:dyDescent="0.35">
      <c r="A221" s="71"/>
    </row>
    <row r="222" spans="1:1" x14ac:dyDescent="0.35">
      <c r="A222" s="71"/>
    </row>
    <row r="223" spans="1:1" x14ac:dyDescent="0.35">
      <c r="A223" s="71"/>
    </row>
    <row r="224" spans="1:1" x14ac:dyDescent="0.35">
      <c r="A224" s="71"/>
    </row>
    <row r="225" spans="1:1" x14ac:dyDescent="0.35">
      <c r="A225" s="71"/>
    </row>
    <row r="226" spans="1:1" x14ac:dyDescent="0.35">
      <c r="A226" s="71"/>
    </row>
    <row r="227" spans="1:1" x14ac:dyDescent="0.35">
      <c r="A227" s="71"/>
    </row>
    <row r="228" spans="1:1" x14ac:dyDescent="0.35">
      <c r="A228" s="71"/>
    </row>
    <row r="229" spans="1:1" x14ac:dyDescent="0.35">
      <c r="A229" s="71"/>
    </row>
    <row r="230" spans="1:1" x14ac:dyDescent="0.35">
      <c r="A230" s="71"/>
    </row>
    <row r="231" spans="1:1" x14ac:dyDescent="0.35">
      <c r="A231" s="71"/>
    </row>
    <row r="232" spans="1:1" x14ac:dyDescent="0.35">
      <c r="A232" s="71"/>
    </row>
    <row r="233" spans="1:1" x14ac:dyDescent="0.35">
      <c r="A233" s="71"/>
    </row>
    <row r="234" spans="1:1" x14ac:dyDescent="0.35">
      <c r="A234" s="71"/>
    </row>
    <row r="235" spans="1:1" x14ac:dyDescent="0.35">
      <c r="A235" s="71"/>
    </row>
    <row r="236" spans="1:1" x14ac:dyDescent="0.35">
      <c r="A236" s="71"/>
    </row>
    <row r="237" spans="1:1" x14ac:dyDescent="0.35">
      <c r="A237" s="71"/>
    </row>
    <row r="238" spans="1:1" x14ac:dyDescent="0.35">
      <c r="A238" s="71"/>
    </row>
    <row r="239" spans="1:1" x14ac:dyDescent="0.35">
      <c r="A239" s="71"/>
    </row>
    <row r="240" spans="1:1" x14ac:dyDescent="0.35">
      <c r="A240" s="71"/>
    </row>
    <row r="241" spans="1:1" x14ac:dyDescent="0.35">
      <c r="A241" s="71"/>
    </row>
    <row r="242" spans="1:1" x14ac:dyDescent="0.35">
      <c r="A242" s="71"/>
    </row>
    <row r="243" spans="1:1" x14ac:dyDescent="0.35">
      <c r="A243" s="71"/>
    </row>
    <row r="244" spans="1:1" x14ac:dyDescent="0.35">
      <c r="A244" s="71"/>
    </row>
    <row r="245" spans="1:1" x14ac:dyDescent="0.35">
      <c r="A245" s="71"/>
    </row>
    <row r="246" spans="1:1" x14ac:dyDescent="0.35">
      <c r="A246" s="71"/>
    </row>
    <row r="247" spans="1:1" x14ac:dyDescent="0.35">
      <c r="A247" s="71"/>
    </row>
    <row r="248" spans="1:1" x14ac:dyDescent="0.35">
      <c r="A248" s="71"/>
    </row>
    <row r="249" spans="1:1" x14ac:dyDescent="0.35">
      <c r="A249" s="71"/>
    </row>
    <row r="250" spans="1:1" x14ac:dyDescent="0.35">
      <c r="A250" s="71"/>
    </row>
    <row r="251" spans="1:1" x14ac:dyDescent="0.35">
      <c r="A251" s="71"/>
    </row>
    <row r="252" spans="1:1" x14ac:dyDescent="0.35">
      <c r="A252" s="71"/>
    </row>
    <row r="253" spans="1:1" x14ac:dyDescent="0.35">
      <c r="A253" s="71"/>
    </row>
    <row r="254" spans="1:1" x14ac:dyDescent="0.35">
      <c r="A254" s="71"/>
    </row>
    <row r="255" spans="1:1" x14ac:dyDescent="0.35">
      <c r="A255" s="71"/>
    </row>
    <row r="256" spans="1:1" x14ac:dyDescent="0.35">
      <c r="A256" s="71"/>
    </row>
    <row r="257" spans="1:1" x14ac:dyDescent="0.35">
      <c r="A257" s="71"/>
    </row>
    <row r="258" spans="1:1" x14ac:dyDescent="0.35">
      <c r="A258" s="71"/>
    </row>
    <row r="259" spans="1:1" x14ac:dyDescent="0.35">
      <c r="A259" s="71"/>
    </row>
    <row r="260" spans="1:1" x14ac:dyDescent="0.35">
      <c r="A260" s="71"/>
    </row>
    <row r="261" spans="1:1" x14ac:dyDescent="0.35">
      <c r="A261" s="71"/>
    </row>
    <row r="262" spans="1:1" x14ac:dyDescent="0.35">
      <c r="A262" s="71"/>
    </row>
    <row r="263" spans="1:1" x14ac:dyDescent="0.35">
      <c r="A263" s="71"/>
    </row>
    <row r="264" spans="1:1" x14ac:dyDescent="0.35">
      <c r="A264" s="71"/>
    </row>
    <row r="265" spans="1:1" x14ac:dyDescent="0.35">
      <c r="A265" s="71"/>
    </row>
    <row r="266" spans="1:1" x14ac:dyDescent="0.35">
      <c r="A266" s="71"/>
    </row>
    <row r="267" spans="1:1" x14ac:dyDescent="0.35">
      <c r="A267" s="71"/>
    </row>
    <row r="268" spans="1:1" x14ac:dyDescent="0.35">
      <c r="A268" s="71"/>
    </row>
    <row r="269" spans="1:1" x14ac:dyDescent="0.35">
      <c r="A269" s="71"/>
    </row>
    <row r="270" spans="1:1" x14ac:dyDescent="0.35">
      <c r="A270" s="71"/>
    </row>
    <row r="271" spans="1:1" x14ac:dyDescent="0.35">
      <c r="A271" s="71"/>
    </row>
    <row r="272" spans="1:1" x14ac:dyDescent="0.35">
      <c r="A272" s="71"/>
    </row>
    <row r="273" spans="1:1" x14ac:dyDescent="0.35">
      <c r="A273" s="71"/>
    </row>
    <row r="274" spans="1:1" x14ac:dyDescent="0.35">
      <c r="A274" s="71"/>
    </row>
    <row r="275" spans="1:1" x14ac:dyDescent="0.35">
      <c r="A275" s="71"/>
    </row>
    <row r="276" spans="1:1" x14ac:dyDescent="0.35">
      <c r="A276" s="71"/>
    </row>
    <row r="277" spans="1:1" x14ac:dyDescent="0.35">
      <c r="A277" s="71"/>
    </row>
    <row r="278" spans="1:1" x14ac:dyDescent="0.35">
      <c r="A278" s="71"/>
    </row>
    <row r="279" spans="1:1" x14ac:dyDescent="0.35">
      <c r="A279" s="71"/>
    </row>
    <row r="280" spans="1:1" x14ac:dyDescent="0.35">
      <c r="A280" s="71"/>
    </row>
    <row r="281" spans="1:1" x14ac:dyDescent="0.35">
      <c r="A281" s="71"/>
    </row>
    <row r="282" spans="1:1" x14ac:dyDescent="0.35">
      <c r="A282" s="71"/>
    </row>
    <row r="283" spans="1:1" x14ac:dyDescent="0.35">
      <c r="A283" s="71"/>
    </row>
    <row r="284" spans="1:1" x14ac:dyDescent="0.35">
      <c r="A284" s="71"/>
    </row>
    <row r="285" spans="1:1" x14ac:dyDescent="0.35">
      <c r="A285" s="71"/>
    </row>
    <row r="286" spans="1:1" x14ac:dyDescent="0.35">
      <c r="A286" s="71"/>
    </row>
    <row r="287" spans="1:1" x14ac:dyDescent="0.35">
      <c r="A287" s="71"/>
    </row>
    <row r="288" spans="1:1" x14ac:dyDescent="0.35">
      <c r="A288" s="71"/>
    </row>
    <row r="289" spans="1:1" x14ac:dyDescent="0.35">
      <c r="A289" s="71"/>
    </row>
    <row r="290" spans="1:1" x14ac:dyDescent="0.35">
      <c r="A290" s="71"/>
    </row>
    <row r="291" spans="1:1" x14ac:dyDescent="0.35">
      <c r="A291" s="71"/>
    </row>
    <row r="292" spans="1:1" x14ac:dyDescent="0.35">
      <c r="A292" s="71"/>
    </row>
    <row r="293" spans="1:1" x14ac:dyDescent="0.35">
      <c r="A293" s="71"/>
    </row>
    <row r="294" spans="1:1" x14ac:dyDescent="0.35">
      <c r="A294" s="71"/>
    </row>
    <row r="295" spans="1:1" x14ac:dyDescent="0.35">
      <c r="A295" s="71"/>
    </row>
    <row r="296" spans="1:1" x14ac:dyDescent="0.35">
      <c r="A296" s="71"/>
    </row>
    <row r="297" spans="1:1" x14ac:dyDescent="0.35">
      <c r="A297" s="71"/>
    </row>
    <row r="298" spans="1:1" x14ac:dyDescent="0.35">
      <c r="A298" s="71"/>
    </row>
    <row r="299" spans="1:1" x14ac:dyDescent="0.35">
      <c r="A299" s="71"/>
    </row>
    <row r="300" spans="1:1" x14ac:dyDescent="0.35">
      <c r="A300" s="71"/>
    </row>
    <row r="301" spans="1:1" x14ac:dyDescent="0.35">
      <c r="A301" s="71"/>
    </row>
    <row r="302" spans="1:1" x14ac:dyDescent="0.35">
      <c r="A302" s="71"/>
    </row>
    <row r="303" spans="1:1" x14ac:dyDescent="0.35">
      <c r="A303" s="71"/>
    </row>
    <row r="304" spans="1:1" x14ac:dyDescent="0.35">
      <c r="A304" s="71"/>
    </row>
    <row r="305" spans="1:1" x14ac:dyDescent="0.35">
      <c r="A305" s="71"/>
    </row>
    <row r="306" spans="1:1" x14ac:dyDescent="0.35">
      <c r="A306" s="71"/>
    </row>
    <row r="307" spans="1:1" x14ac:dyDescent="0.35">
      <c r="A307" s="71"/>
    </row>
    <row r="308" spans="1:1" x14ac:dyDescent="0.35">
      <c r="A308" s="71"/>
    </row>
    <row r="309" spans="1:1" x14ac:dyDescent="0.35">
      <c r="A309" s="71"/>
    </row>
    <row r="310" spans="1:1" x14ac:dyDescent="0.35">
      <c r="A310" s="71"/>
    </row>
    <row r="311" spans="1:1" x14ac:dyDescent="0.35">
      <c r="A311" s="71"/>
    </row>
    <row r="312" spans="1:1" x14ac:dyDescent="0.35">
      <c r="A312" s="71"/>
    </row>
    <row r="313" spans="1:1" x14ac:dyDescent="0.35">
      <c r="A313" s="71"/>
    </row>
    <row r="314" spans="1:1" x14ac:dyDescent="0.35">
      <c r="A314" s="71"/>
    </row>
    <row r="315" spans="1:1" x14ac:dyDescent="0.35">
      <c r="A315" s="71"/>
    </row>
    <row r="316" spans="1:1" x14ac:dyDescent="0.35">
      <c r="A316" s="71"/>
    </row>
    <row r="317" spans="1:1" x14ac:dyDescent="0.35">
      <c r="A317" s="71"/>
    </row>
    <row r="318" spans="1:1" x14ac:dyDescent="0.35">
      <c r="A318" s="71"/>
    </row>
    <row r="319" spans="1:1" x14ac:dyDescent="0.35">
      <c r="A319" s="71"/>
    </row>
    <row r="320" spans="1:1" x14ac:dyDescent="0.35">
      <c r="A320" s="71"/>
    </row>
    <row r="321" spans="1:1" x14ac:dyDescent="0.35">
      <c r="A321" s="71"/>
    </row>
    <row r="322" spans="1:1" x14ac:dyDescent="0.35">
      <c r="A322" s="71"/>
    </row>
    <row r="323" spans="1:1" x14ac:dyDescent="0.35">
      <c r="A323" s="71"/>
    </row>
    <row r="324" spans="1:1" x14ac:dyDescent="0.35">
      <c r="A324" s="71"/>
    </row>
    <row r="325" spans="1:1" x14ac:dyDescent="0.35">
      <c r="A325" s="71"/>
    </row>
    <row r="326" spans="1:1" x14ac:dyDescent="0.35">
      <c r="A326" s="71"/>
    </row>
    <row r="327" spans="1:1" x14ac:dyDescent="0.35">
      <c r="A327" s="71"/>
    </row>
    <row r="328" spans="1:1" x14ac:dyDescent="0.35">
      <c r="A328" s="71"/>
    </row>
    <row r="329" spans="1:1" x14ac:dyDescent="0.35">
      <c r="A329" s="71"/>
    </row>
    <row r="330" spans="1:1" x14ac:dyDescent="0.35">
      <c r="A330" s="71"/>
    </row>
    <row r="331" spans="1:1" x14ac:dyDescent="0.35">
      <c r="A331" s="71"/>
    </row>
    <row r="332" spans="1:1" x14ac:dyDescent="0.35">
      <c r="A332" s="71"/>
    </row>
    <row r="333" spans="1:1" x14ac:dyDescent="0.35">
      <c r="A333" s="71"/>
    </row>
    <row r="334" spans="1:1" x14ac:dyDescent="0.35">
      <c r="A334" s="71"/>
    </row>
    <row r="335" spans="1:1" x14ac:dyDescent="0.35">
      <c r="A335" s="71"/>
    </row>
    <row r="336" spans="1:1" x14ac:dyDescent="0.35">
      <c r="A336" s="71"/>
    </row>
    <row r="337" spans="1:1" x14ac:dyDescent="0.35">
      <c r="A337" s="71"/>
    </row>
    <row r="338" spans="1:1" x14ac:dyDescent="0.35">
      <c r="A338" s="71"/>
    </row>
    <row r="339" spans="1:1" x14ac:dyDescent="0.35">
      <c r="A339" s="71"/>
    </row>
    <row r="340" spans="1:1" x14ac:dyDescent="0.35">
      <c r="A340" s="71"/>
    </row>
    <row r="341" spans="1:1" x14ac:dyDescent="0.35">
      <c r="A341" s="71"/>
    </row>
    <row r="342" spans="1:1" x14ac:dyDescent="0.35">
      <c r="A342" s="71"/>
    </row>
    <row r="343" spans="1:1" x14ac:dyDescent="0.35">
      <c r="A343" s="71"/>
    </row>
    <row r="344" spans="1:1" x14ac:dyDescent="0.35">
      <c r="A344" s="71"/>
    </row>
    <row r="345" spans="1:1" x14ac:dyDescent="0.35">
      <c r="A345" s="71"/>
    </row>
    <row r="346" spans="1:1" x14ac:dyDescent="0.35">
      <c r="A346" s="71"/>
    </row>
    <row r="347" spans="1:1" x14ac:dyDescent="0.35">
      <c r="A347" s="71"/>
    </row>
    <row r="348" spans="1:1" x14ac:dyDescent="0.35">
      <c r="A348" s="71"/>
    </row>
    <row r="349" spans="1:1" x14ac:dyDescent="0.35">
      <c r="A349" s="71"/>
    </row>
    <row r="350" spans="1:1" x14ac:dyDescent="0.35">
      <c r="A350" s="71"/>
    </row>
    <row r="351" spans="1:1" x14ac:dyDescent="0.35">
      <c r="A351" s="71"/>
    </row>
    <row r="352" spans="1:1" x14ac:dyDescent="0.35">
      <c r="A352" s="71"/>
    </row>
    <row r="353" spans="1:1" x14ac:dyDescent="0.35">
      <c r="A353" s="71"/>
    </row>
    <row r="354" spans="1:1" x14ac:dyDescent="0.35">
      <c r="A354" s="71"/>
    </row>
    <row r="355" spans="1:1" x14ac:dyDescent="0.35">
      <c r="A355" s="71"/>
    </row>
    <row r="356" spans="1:1" x14ac:dyDescent="0.35">
      <c r="A356" s="71"/>
    </row>
    <row r="357" spans="1:1" x14ac:dyDescent="0.35">
      <c r="A357" s="71"/>
    </row>
    <row r="358" spans="1:1" x14ac:dyDescent="0.35">
      <c r="A358" s="71"/>
    </row>
    <row r="359" spans="1:1" x14ac:dyDescent="0.35">
      <c r="A359" s="71"/>
    </row>
    <row r="360" spans="1:1" x14ac:dyDescent="0.35">
      <c r="A360" s="71"/>
    </row>
    <row r="361" spans="1:1" x14ac:dyDescent="0.35">
      <c r="A361" s="71"/>
    </row>
    <row r="362" spans="1:1" x14ac:dyDescent="0.35">
      <c r="A362" s="71"/>
    </row>
    <row r="363" spans="1:1" x14ac:dyDescent="0.35">
      <c r="A363" s="71"/>
    </row>
    <row r="364" spans="1:1" x14ac:dyDescent="0.35">
      <c r="A364" s="71"/>
    </row>
    <row r="365" spans="1:1" x14ac:dyDescent="0.35">
      <c r="A365" s="71"/>
    </row>
    <row r="366" spans="1:1" x14ac:dyDescent="0.35">
      <c r="A366" s="71"/>
    </row>
    <row r="367" spans="1:1" x14ac:dyDescent="0.35">
      <c r="A367" s="71"/>
    </row>
    <row r="368" spans="1:1" x14ac:dyDescent="0.35">
      <c r="A368" s="71"/>
    </row>
    <row r="369" spans="1:1" x14ac:dyDescent="0.35">
      <c r="A369" s="71"/>
    </row>
    <row r="370" spans="1:1" x14ac:dyDescent="0.35">
      <c r="A370" s="71"/>
    </row>
    <row r="371" spans="1:1" x14ac:dyDescent="0.35">
      <c r="A371" s="71"/>
    </row>
    <row r="372" spans="1:1" x14ac:dyDescent="0.35">
      <c r="A372" s="71"/>
    </row>
    <row r="373" spans="1:1" x14ac:dyDescent="0.35">
      <c r="A373" s="71"/>
    </row>
    <row r="374" spans="1:1" x14ac:dyDescent="0.35">
      <c r="A374" s="71"/>
    </row>
    <row r="375" spans="1:1" x14ac:dyDescent="0.35">
      <c r="A375" s="71"/>
    </row>
    <row r="376" spans="1:1" x14ac:dyDescent="0.35">
      <c r="A376" s="71"/>
    </row>
    <row r="377" spans="1:1" x14ac:dyDescent="0.35">
      <c r="A377" s="71"/>
    </row>
    <row r="378" spans="1:1" x14ac:dyDescent="0.35">
      <c r="A378" s="71"/>
    </row>
    <row r="379" spans="1:1" x14ac:dyDescent="0.35">
      <c r="A379" s="71"/>
    </row>
    <row r="380" spans="1:1" x14ac:dyDescent="0.35">
      <c r="A380" s="71"/>
    </row>
    <row r="381" spans="1:1" x14ac:dyDescent="0.35">
      <c r="A381" s="71"/>
    </row>
    <row r="382" spans="1:1" x14ac:dyDescent="0.35">
      <c r="A382" s="71"/>
    </row>
    <row r="383" spans="1:1" x14ac:dyDescent="0.35">
      <c r="A383" s="71"/>
    </row>
    <row r="384" spans="1:1" x14ac:dyDescent="0.35">
      <c r="A384" s="71"/>
    </row>
    <row r="385" spans="1:1" x14ac:dyDescent="0.35">
      <c r="A385" s="71"/>
    </row>
    <row r="386" spans="1:1" x14ac:dyDescent="0.35">
      <c r="A386" s="71"/>
    </row>
    <row r="387" spans="1:1" x14ac:dyDescent="0.35">
      <c r="A387" s="71"/>
    </row>
    <row r="388" spans="1:1" x14ac:dyDescent="0.35">
      <c r="A388" s="71"/>
    </row>
    <row r="389" spans="1:1" x14ac:dyDescent="0.35">
      <c r="A389" s="71"/>
    </row>
    <row r="390" spans="1:1" x14ac:dyDescent="0.35">
      <c r="A390" s="71"/>
    </row>
    <row r="391" spans="1:1" x14ac:dyDescent="0.35">
      <c r="A391" s="71"/>
    </row>
    <row r="392" spans="1:1" x14ac:dyDescent="0.35">
      <c r="A392" s="71"/>
    </row>
    <row r="393" spans="1:1" x14ac:dyDescent="0.35">
      <c r="A393" s="71"/>
    </row>
    <row r="394" spans="1:1" x14ac:dyDescent="0.35">
      <c r="A394" s="71"/>
    </row>
    <row r="395" spans="1:1" x14ac:dyDescent="0.35">
      <c r="A395" s="71"/>
    </row>
    <row r="396" spans="1:1" x14ac:dyDescent="0.35">
      <c r="A396" s="71"/>
    </row>
    <row r="397" spans="1:1" x14ac:dyDescent="0.35">
      <c r="A397" s="71"/>
    </row>
    <row r="398" spans="1:1" x14ac:dyDescent="0.35">
      <c r="A398" s="71"/>
    </row>
    <row r="399" spans="1:1" x14ac:dyDescent="0.35">
      <c r="A399" s="71"/>
    </row>
    <row r="400" spans="1:1" x14ac:dyDescent="0.35">
      <c r="A400" s="71"/>
    </row>
    <row r="401" spans="1:1" x14ac:dyDescent="0.35">
      <c r="A401" s="71"/>
    </row>
    <row r="402" spans="1:1" x14ac:dyDescent="0.35">
      <c r="A402" s="71"/>
    </row>
    <row r="403" spans="1:1" x14ac:dyDescent="0.35">
      <c r="A403" s="71"/>
    </row>
    <row r="404" spans="1:1" x14ac:dyDescent="0.35">
      <c r="A404" s="71"/>
    </row>
    <row r="405" spans="1:1" x14ac:dyDescent="0.35">
      <c r="A405" s="71"/>
    </row>
    <row r="406" spans="1:1" x14ac:dyDescent="0.35">
      <c r="A406" s="71"/>
    </row>
    <row r="407" spans="1:1" x14ac:dyDescent="0.35">
      <c r="A407" s="71"/>
    </row>
    <row r="408" spans="1:1" x14ac:dyDescent="0.35">
      <c r="A408" s="71"/>
    </row>
    <row r="409" spans="1:1" x14ac:dyDescent="0.35">
      <c r="A409" s="71"/>
    </row>
    <row r="410" spans="1:1" x14ac:dyDescent="0.35">
      <c r="A410" s="71"/>
    </row>
    <row r="411" spans="1:1" x14ac:dyDescent="0.35">
      <c r="A411" s="71"/>
    </row>
    <row r="412" spans="1:1" x14ac:dyDescent="0.35">
      <c r="A412" s="71"/>
    </row>
    <row r="413" spans="1:1" x14ac:dyDescent="0.35">
      <c r="A413" s="71"/>
    </row>
    <row r="414" spans="1:1" x14ac:dyDescent="0.35">
      <c r="A414" s="71"/>
    </row>
    <row r="415" spans="1:1" x14ac:dyDescent="0.35">
      <c r="A415" s="71"/>
    </row>
    <row r="416" spans="1:1" x14ac:dyDescent="0.35">
      <c r="A416" s="71"/>
    </row>
    <row r="417" spans="1:1" x14ac:dyDescent="0.35">
      <c r="A417" s="71"/>
    </row>
    <row r="418" spans="1:1" x14ac:dyDescent="0.35">
      <c r="A418" s="71"/>
    </row>
    <row r="419" spans="1:1" x14ac:dyDescent="0.35">
      <c r="A419" s="71"/>
    </row>
    <row r="420" spans="1:1" x14ac:dyDescent="0.35">
      <c r="A420" s="71"/>
    </row>
    <row r="421" spans="1:1" x14ac:dyDescent="0.35">
      <c r="A421" s="71"/>
    </row>
    <row r="422" spans="1:1" x14ac:dyDescent="0.35">
      <c r="A422" s="71"/>
    </row>
    <row r="423" spans="1:1" x14ac:dyDescent="0.35">
      <c r="A423" s="71"/>
    </row>
    <row r="424" spans="1:1" x14ac:dyDescent="0.35">
      <c r="A424" s="71"/>
    </row>
    <row r="425" spans="1:1" x14ac:dyDescent="0.35">
      <c r="A425" s="71"/>
    </row>
    <row r="426" spans="1:1" x14ac:dyDescent="0.35">
      <c r="A426" s="71"/>
    </row>
    <row r="427" spans="1:1" x14ac:dyDescent="0.35">
      <c r="A427" s="71"/>
    </row>
    <row r="428" spans="1:1" x14ac:dyDescent="0.35">
      <c r="A428" s="71"/>
    </row>
    <row r="429" spans="1:1" x14ac:dyDescent="0.35">
      <c r="A429" s="71"/>
    </row>
    <row r="430" spans="1:1" x14ac:dyDescent="0.35">
      <c r="A430" s="71"/>
    </row>
    <row r="431" spans="1:1" x14ac:dyDescent="0.35">
      <c r="A431" s="71"/>
    </row>
    <row r="432" spans="1:1" x14ac:dyDescent="0.35">
      <c r="A432" s="71"/>
    </row>
    <row r="433" spans="1:1" x14ac:dyDescent="0.35">
      <c r="A433" s="71"/>
    </row>
    <row r="434" spans="1:1" x14ac:dyDescent="0.35">
      <c r="A434" s="71"/>
    </row>
    <row r="435" spans="1:1" x14ac:dyDescent="0.35">
      <c r="A435" s="71"/>
    </row>
    <row r="436" spans="1:1" x14ac:dyDescent="0.35">
      <c r="A436" s="71"/>
    </row>
    <row r="437" spans="1:1" x14ac:dyDescent="0.35">
      <c r="A437" s="71"/>
    </row>
    <row r="438" spans="1:1" x14ac:dyDescent="0.35">
      <c r="A438" s="71"/>
    </row>
    <row r="439" spans="1:1" x14ac:dyDescent="0.35">
      <c r="A439" s="71"/>
    </row>
    <row r="440" spans="1:1" x14ac:dyDescent="0.35">
      <c r="A440" s="71"/>
    </row>
    <row r="441" spans="1:1" x14ac:dyDescent="0.35">
      <c r="A441" s="71"/>
    </row>
    <row r="442" spans="1:1" x14ac:dyDescent="0.35">
      <c r="A442" s="71"/>
    </row>
    <row r="443" spans="1:1" x14ac:dyDescent="0.35">
      <c r="A443" s="71"/>
    </row>
    <row r="444" spans="1:1" x14ac:dyDescent="0.35">
      <c r="A444" s="71"/>
    </row>
    <row r="445" spans="1:1" x14ac:dyDescent="0.35">
      <c r="A445" s="71"/>
    </row>
    <row r="446" spans="1:1" x14ac:dyDescent="0.35">
      <c r="A446" s="71"/>
    </row>
    <row r="447" spans="1:1" x14ac:dyDescent="0.35">
      <c r="A447" s="71"/>
    </row>
    <row r="448" spans="1:1" x14ac:dyDescent="0.35">
      <c r="A448" s="71"/>
    </row>
    <row r="449" spans="1:1" x14ac:dyDescent="0.35">
      <c r="A449" s="71"/>
    </row>
    <row r="450" spans="1:1" x14ac:dyDescent="0.35">
      <c r="A450" s="71"/>
    </row>
    <row r="451" spans="1:1" x14ac:dyDescent="0.35">
      <c r="A451" s="71"/>
    </row>
    <row r="452" spans="1:1" x14ac:dyDescent="0.35">
      <c r="A452" s="71"/>
    </row>
    <row r="453" spans="1:1" x14ac:dyDescent="0.35">
      <c r="A453" s="71"/>
    </row>
    <row r="454" spans="1:1" x14ac:dyDescent="0.35">
      <c r="A454" s="71"/>
    </row>
    <row r="455" spans="1:1" x14ac:dyDescent="0.35">
      <c r="A455" s="71"/>
    </row>
    <row r="456" spans="1:1" x14ac:dyDescent="0.35">
      <c r="A456" s="71"/>
    </row>
    <row r="457" spans="1:1" x14ac:dyDescent="0.35">
      <c r="A457" s="71"/>
    </row>
    <row r="458" spans="1:1" x14ac:dyDescent="0.35">
      <c r="A458" s="71"/>
    </row>
    <row r="459" spans="1:1" x14ac:dyDescent="0.35">
      <c r="A459" s="71"/>
    </row>
    <row r="460" spans="1:1" x14ac:dyDescent="0.35">
      <c r="A460" s="71"/>
    </row>
    <row r="461" spans="1:1" x14ac:dyDescent="0.35">
      <c r="A461" s="71"/>
    </row>
    <row r="462" spans="1:1" x14ac:dyDescent="0.35">
      <c r="A462" s="71"/>
    </row>
    <row r="463" spans="1:1" x14ac:dyDescent="0.35">
      <c r="A463" s="71"/>
    </row>
    <row r="464" spans="1:1" x14ac:dyDescent="0.35">
      <c r="A464" s="71"/>
    </row>
    <row r="465" spans="1:1" x14ac:dyDescent="0.35">
      <c r="A465" s="71"/>
    </row>
    <row r="466" spans="1:1" x14ac:dyDescent="0.35">
      <c r="A466" s="71"/>
    </row>
    <row r="467" spans="1:1" x14ac:dyDescent="0.35">
      <c r="A467" s="71"/>
    </row>
    <row r="468" spans="1:1" x14ac:dyDescent="0.35">
      <c r="A468" s="71"/>
    </row>
    <row r="469" spans="1:1" x14ac:dyDescent="0.35">
      <c r="A469" s="71"/>
    </row>
    <row r="470" spans="1:1" x14ac:dyDescent="0.35">
      <c r="A470" s="71"/>
    </row>
    <row r="471" spans="1:1" x14ac:dyDescent="0.35">
      <c r="A471" s="71"/>
    </row>
    <row r="472" spans="1:1" x14ac:dyDescent="0.35">
      <c r="A472" s="71"/>
    </row>
    <row r="473" spans="1:1" x14ac:dyDescent="0.35">
      <c r="A473" s="71"/>
    </row>
    <row r="474" spans="1:1" x14ac:dyDescent="0.35">
      <c r="A474" s="71"/>
    </row>
    <row r="475" spans="1:1" x14ac:dyDescent="0.35">
      <c r="A475" s="71"/>
    </row>
    <row r="476" spans="1:1" x14ac:dyDescent="0.35">
      <c r="A476" s="71"/>
    </row>
    <row r="477" spans="1:1" x14ac:dyDescent="0.35">
      <c r="A477" s="71"/>
    </row>
    <row r="478" spans="1:1" x14ac:dyDescent="0.35">
      <c r="A478" s="71"/>
    </row>
    <row r="479" spans="1:1" x14ac:dyDescent="0.35">
      <c r="A479" s="71"/>
    </row>
    <row r="480" spans="1:1" x14ac:dyDescent="0.35">
      <c r="A480" s="71"/>
    </row>
    <row r="481" spans="1:1" x14ac:dyDescent="0.35">
      <c r="A481" s="71"/>
    </row>
    <row r="482" spans="1:1" x14ac:dyDescent="0.35">
      <c r="A482" s="71"/>
    </row>
    <row r="483" spans="1:1" x14ac:dyDescent="0.35">
      <c r="A483" s="71"/>
    </row>
    <row r="484" spans="1:1" x14ac:dyDescent="0.35">
      <c r="A484" s="71"/>
    </row>
    <row r="485" spans="1:1" x14ac:dyDescent="0.35">
      <c r="A485" s="71"/>
    </row>
    <row r="486" spans="1:1" x14ac:dyDescent="0.35">
      <c r="A486" s="71"/>
    </row>
    <row r="487" spans="1:1" x14ac:dyDescent="0.35">
      <c r="A487" s="71"/>
    </row>
    <row r="488" spans="1:1" x14ac:dyDescent="0.35">
      <c r="A488" s="71"/>
    </row>
    <row r="489" spans="1:1" x14ac:dyDescent="0.35">
      <c r="A489" s="71"/>
    </row>
    <row r="490" spans="1:1" x14ac:dyDescent="0.35">
      <c r="A490" s="71"/>
    </row>
    <row r="491" spans="1:1" x14ac:dyDescent="0.35">
      <c r="A491" s="71"/>
    </row>
    <row r="492" spans="1:1" x14ac:dyDescent="0.35">
      <c r="A492" s="71"/>
    </row>
    <row r="493" spans="1:1" x14ac:dyDescent="0.35">
      <c r="A493" s="71"/>
    </row>
    <row r="494" spans="1:1" x14ac:dyDescent="0.35">
      <c r="A494" s="71"/>
    </row>
    <row r="495" spans="1:1" x14ac:dyDescent="0.35">
      <c r="A495" s="71"/>
    </row>
    <row r="496" spans="1:1" x14ac:dyDescent="0.35">
      <c r="A496" s="71"/>
    </row>
    <row r="497" spans="1:1" x14ac:dyDescent="0.35">
      <c r="A497" s="71"/>
    </row>
    <row r="498" spans="1:1" x14ac:dyDescent="0.35">
      <c r="A498" s="71"/>
    </row>
    <row r="499" spans="1:1" x14ac:dyDescent="0.35">
      <c r="A499" s="71"/>
    </row>
    <row r="500" spans="1:1" x14ac:dyDescent="0.35">
      <c r="A500" s="71"/>
    </row>
    <row r="501" spans="1:1" x14ac:dyDescent="0.35">
      <c r="A501" s="71"/>
    </row>
    <row r="502" spans="1:1" x14ac:dyDescent="0.35">
      <c r="A502" s="71"/>
    </row>
    <row r="503" spans="1:1" x14ac:dyDescent="0.35">
      <c r="A503" s="71"/>
    </row>
    <row r="504" spans="1:1" x14ac:dyDescent="0.35">
      <c r="A504" s="71"/>
    </row>
    <row r="505" spans="1:1" x14ac:dyDescent="0.35">
      <c r="A505" s="71"/>
    </row>
    <row r="506" spans="1:1" x14ac:dyDescent="0.35">
      <c r="A506" s="71"/>
    </row>
    <row r="507" spans="1:1" x14ac:dyDescent="0.35">
      <c r="A507" s="71"/>
    </row>
    <row r="508" spans="1:1" x14ac:dyDescent="0.35">
      <c r="A508" s="71"/>
    </row>
    <row r="509" spans="1:1" x14ac:dyDescent="0.35">
      <c r="A509" s="71"/>
    </row>
    <row r="510" spans="1:1" x14ac:dyDescent="0.35">
      <c r="A510" s="71"/>
    </row>
    <row r="511" spans="1:1" x14ac:dyDescent="0.35">
      <c r="A511" s="71"/>
    </row>
    <row r="512" spans="1:1" x14ac:dyDescent="0.35">
      <c r="A512" s="71"/>
    </row>
    <row r="513" spans="1:1" x14ac:dyDescent="0.35">
      <c r="A513" s="71"/>
    </row>
    <row r="514" spans="1:1" x14ac:dyDescent="0.35">
      <c r="A514" s="71"/>
    </row>
    <row r="515" spans="1:1" x14ac:dyDescent="0.35">
      <c r="A515" s="71"/>
    </row>
    <row r="516" spans="1:1" x14ac:dyDescent="0.35">
      <c r="A516" s="71"/>
    </row>
    <row r="517" spans="1:1" x14ac:dyDescent="0.35">
      <c r="A517" s="71"/>
    </row>
    <row r="518" spans="1:1" x14ac:dyDescent="0.35">
      <c r="A518" s="71"/>
    </row>
    <row r="519" spans="1:1" x14ac:dyDescent="0.35">
      <c r="A519" s="71"/>
    </row>
    <row r="520" spans="1:1" x14ac:dyDescent="0.35">
      <c r="A520" s="71"/>
    </row>
    <row r="521" spans="1:1" x14ac:dyDescent="0.35">
      <c r="A521" s="71"/>
    </row>
    <row r="522" spans="1:1" x14ac:dyDescent="0.35">
      <c r="A522" s="71"/>
    </row>
    <row r="523" spans="1:1" x14ac:dyDescent="0.35">
      <c r="A523" s="71"/>
    </row>
    <row r="524" spans="1:1" x14ac:dyDescent="0.35">
      <c r="A524" s="71"/>
    </row>
    <row r="525" spans="1:1" x14ac:dyDescent="0.35">
      <c r="A525" s="71"/>
    </row>
    <row r="526" spans="1:1" x14ac:dyDescent="0.35">
      <c r="A526" s="71"/>
    </row>
    <row r="527" spans="1:1" x14ac:dyDescent="0.35">
      <c r="A527" s="71"/>
    </row>
    <row r="528" spans="1:1" x14ac:dyDescent="0.35">
      <c r="A528" s="71"/>
    </row>
    <row r="529" spans="1:1" x14ac:dyDescent="0.35">
      <c r="A529" s="71"/>
    </row>
    <row r="530" spans="1:1" x14ac:dyDescent="0.35">
      <c r="A530" s="71"/>
    </row>
    <row r="531" spans="1:1" x14ac:dyDescent="0.35">
      <c r="A531" s="71"/>
    </row>
    <row r="532" spans="1:1" x14ac:dyDescent="0.35">
      <c r="A532" s="71"/>
    </row>
    <row r="533" spans="1:1" x14ac:dyDescent="0.35">
      <c r="A533" s="71"/>
    </row>
    <row r="534" spans="1:1" x14ac:dyDescent="0.35">
      <c r="A534" s="71"/>
    </row>
    <row r="535" spans="1:1" x14ac:dyDescent="0.35">
      <c r="A535" s="71"/>
    </row>
    <row r="536" spans="1:1" x14ac:dyDescent="0.35">
      <c r="A536" s="71"/>
    </row>
    <row r="537" spans="1:1" x14ac:dyDescent="0.35">
      <c r="A537" s="71"/>
    </row>
    <row r="538" spans="1:1" x14ac:dyDescent="0.35">
      <c r="A538" s="71"/>
    </row>
    <row r="539" spans="1:1" x14ac:dyDescent="0.35">
      <c r="A539" s="71"/>
    </row>
    <row r="540" spans="1:1" x14ac:dyDescent="0.35">
      <c r="A540" s="71"/>
    </row>
    <row r="541" spans="1:1" x14ac:dyDescent="0.35">
      <c r="A541" s="71"/>
    </row>
    <row r="542" spans="1:1" x14ac:dyDescent="0.35">
      <c r="A542" s="71"/>
    </row>
    <row r="543" spans="1:1" x14ac:dyDescent="0.35">
      <c r="A543" s="71"/>
    </row>
    <row r="544" spans="1:1" x14ac:dyDescent="0.35">
      <c r="A544" s="71"/>
    </row>
    <row r="545" spans="1:1" x14ac:dyDescent="0.35">
      <c r="A545" s="71"/>
    </row>
    <row r="546" spans="1:1" x14ac:dyDescent="0.35">
      <c r="A546" s="71"/>
    </row>
    <row r="547" spans="1:1" x14ac:dyDescent="0.35">
      <c r="A547" s="71"/>
    </row>
    <row r="548" spans="1:1" x14ac:dyDescent="0.35">
      <c r="A548" s="71"/>
    </row>
    <row r="549" spans="1:1" x14ac:dyDescent="0.35">
      <c r="A549" s="71"/>
    </row>
    <row r="550" spans="1:1" x14ac:dyDescent="0.35">
      <c r="A550" s="71"/>
    </row>
    <row r="551" spans="1:1" x14ac:dyDescent="0.35">
      <c r="A551" s="71"/>
    </row>
    <row r="552" spans="1:1" x14ac:dyDescent="0.35">
      <c r="A552" s="71"/>
    </row>
    <row r="553" spans="1:1" x14ac:dyDescent="0.35">
      <c r="A553" s="71"/>
    </row>
    <row r="554" spans="1:1" x14ac:dyDescent="0.35">
      <c r="A554" s="71"/>
    </row>
    <row r="555" spans="1:1" x14ac:dyDescent="0.35">
      <c r="A555" s="71"/>
    </row>
    <row r="556" spans="1:1" x14ac:dyDescent="0.35">
      <c r="A556" s="71"/>
    </row>
    <row r="557" spans="1:1" x14ac:dyDescent="0.35">
      <c r="A557" s="71"/>
    </row>
    <row r="558" spans="1:1" x14ac:dyDescent="0.35">
      <c r="A558" s="71"/>
    </row>
    <row r="559" spans="1:1" x14ac:dyDescent="0.35">
      <c r="A559" s="71"/>
    </row>
    <row r="560" spans="1:1" x14ac:dyDescent="0.35">
      <c r="A560" s="71"/>
    </row>
    <row r="561" spans="1:1" x14ac:dyDescent="0.35">
      <c r="A561" s="71"/>
    </row>
    <row r="562" spans="1:1" x14ac:dyDescent="0.35">
      <c r="A562" s="71"/>
    </row>
    <row r="563" spans="1:1" x14ac:dyDescent="0.35">
      <c r="A563" s="71"/>
    </row>
    <row r="564" spans="1:1" x14ac:dyDescent="0.35">
      <c r="A564" s="71"/>
    </row>
    <row r="565" spans="1:1" x14ac:dyDescent="0.35">
      <c r="A565" s="71"/>
    </row>
    <row r="566" spans="1:1" x14ac:dyDescent="0.35">
      <c r="A566" s="71"/>
    </row>
    <row r="567" spans="1:1" x14ac:dyDescent="0.35">
      <c r="A567" s="71"/>
    </row>
    <row r="568" spans="1:1" x14ac:dyDescent="0.35">
      <c r="A568" s="71"/>
    </row>
    <row r="569" spans="1:1" x14ac:dyDescent="0.35">
      <c r="A569" s="71"/>
    </row>
    <row r="570" spans="1:1" x14ac:dyDescent="0.35">
      <c r="A570" s="71"/>
    </row>
    <row r="571" spans="1:1" x14ac:dyDescent="0.35">
      <c r="A571" s="71"/>
    </row>
    <row r="572" spans="1:1" x14ac:dyDescent="0.35">
      <c r="A572" s="71"/>
    </row>
    <row r="573" spans="1:1" x14ac:dyDescent="0.35">
      <c r="A573" s="71"/>
    </row>
    <row r="574" spans="1:1" x14ac:dyDescent="0.35">
      <c r="A574" s="71"/>
    </row>
    <row r="575" spans="1:1" x14ac:dyDescent="0.35">
      <c r="A575" s="71"/>
    </row>
    <row r="576" spans="1:1" x14ac:dyDescent="0.35">
      <c r="A576" s="71"/>
    </row>
    <row r="577" spans="1:1" x14ac:dyDescent="0.35">
      <c r="A577" s="71"/>
    </row>
    <row r="578" spans="1:1" x14ac:dyDescent="0.35">
      <c r="A578" s="71"/>
    </row>
    <row r="579" spans="1:1" x14ac:dyDescent="0.35">
      <c r="A579" s="71"/>
    </row>
    <row r="580" spans="1:1" x14ac:dyDescent="0.35">
      <c r="A580" s="71"/>
    </row>
    <row r="581" spans="1:1" x14ac:dyDescent="0.35">
      <c r="A581" s="71"/>
    </row>
    <row r="582" spans="1:1" x14ac:dyDescent="0.35">
      <c r="A582" s="71"/>
    </row>
    <row r="583" spans="1:1" x14ac:dyDescent="0.35">
      <c r="A583" s="71"/>
    </row>
    <row r="584" spans="1:1" x14ac:dyDescent="0.35">
      <c r="A584" s="71"/>
    </row>
    <row r="585" spans="1:1" x14ac:dyDescent="0.35">
      <c r="A585" s="71"/>
    </row>
    <row r="586" spans="1:1" x14ac:dyDescent="0.35">
      <c r="A586" s="71"/>
    </row>
    <row r="587" spans="1:1" x14ac:dyDescent="0.35">
      <c r="A587" s="71"/>
    </row>
    <row r="588" spans="1:1" x14ac:dyDescent="0.35">
      <c r="A588" s="71"/>
    </row>
    <row r="589" spans="1:1" x14ac:dyDescent="0.35">
      <c r="A589" s="71"/>
    </row>
    <row r="590" spans="1:1" x14ac:dyDescent="0.35">
      <c r="A590" s="71"/>
    </row>
    <row r="591" spans="1:1" x14ac:dyDescent="0.35">
      <c r="A591" s="71"/>
    </row>
    <row r="592" spans="1:1" x14ac:dyDescent="0.35">
      <c r="A592" s="71"/>
    </row>
    <row r="593" spans="1:1" x14ac:dyDescent="0.35">
      <c r="A593" s="71"/>
    </row>
    <row r="594" spans="1:1" x14ac:dyDescent="0.35">
      <c r="A594" s="71"/>
    </row>
    <row r="595" spans="1:1" x14ac:dyDescent="0.35">
      <c r="A595" s="71"/>
    </row>
    <row r="596" spans="1:1" x14ac:dyDescent="0.35">
      <c r="A596" s="71"/>
    </row>
    <row r="597" spans="1:1" x14ac:dyDescent="0.35">
      <c r="A597" s="71"/>
    </row>
    <row r="598" spans="1:1" x14ac:dyDescent="0.35">
      <c r="A598" s="71"/>
    </row>
    <row r="599" spans="1:1" x14ac:dyDescent="0.35">
      <c r="A599" s="71"/>
    </row>
    <row r="600" spans="1:1" x14ac:dyDescent="0.35">
      <c r="A600" s="71"/>
    </row>
    <row r="601" spans="1:1" x14ac:dyDescent="0.35">
      <c r="A601" s="71"/>
    </row>
    <row r="602" spans="1:1" x14ac:dyDescent="0.35">
      <c r="A602" s="71"/>
    </row>
    <row r="603" spans="1:1" x14ac:dyDescent="0.35">
      <c r="A603" s="71"/>
    </row>
    <row r="604" spans="1:1" x14ac:dyDescent="0.35">
      <c r="A604" s="71"/>
    </row>
    <row r="605" spans="1:1" x14ac:dyDescent="0.35">
      <c r="A605" s="71"/>
    </row>
    <row r="606" spans="1:1" x14ac:dyDescent="0.35">
      <c r="A606" s="71"/>
    </row>
    <row r="607" spans="1:1" x14ac:dyDescent="0.35">
      <c r="A607" s="71"/>
    </row>
    <row r="608" spans="1:1" x14ac:dyDescent="0.35">
      <c r="A608" s="71"/>
    </row>
    <row r="609" spans="1:1" x14ac:dyDescent="0.35">
      <c r="A609" s="71"/>
    </row>
    <row r="610" spans="1:1" x14ac:dyDescent="0.35">
      <c r="A610" s="71"/>
    </row>
    <row r="611" spans="1:1" x14ac:dyDescent="0.35">
      <c r="A611" s="71"/>
    </row>
    <row r="612" spans="1:1" x14ac:dyDescent="0.35">
      <c r="A612" s="71"/>
    </row>
    <row r="613" spans="1:1" x14ac:dyDescent="0.35">
      <c r="A613" s="71"/>
    </row>
    <row r="614" spans="1:1" x14ac:dyDescent="0.35">
      <c r="A614" s="71"/>
    </row>
    <row r="615" spans="1:1" x14ac:dyDescent="0.35">
      <c r="A615" s="71"/>
    </row>
    <row r="616" spans="1:1" x14ac:dyDescent="0.35">
      <c r="A616" s="71"/>
    </row>
    <row r="617" spans="1:1" x14ac:dyDescent="0.35">
      <c r="A617" s="71"/>
    </row>
    <row r="618" spans="1:1" x14ac:dyDescent="0.35">
      <c r="A618" s="71"/>
    </row>
    <row r="619" spans="1:1" x14ac:dyDescent="0.35">
      <c r="A619" s="71"/>
    </row>
    <row r="620" spans="1:1" x14ac:dyDescent="0.35">
      <c r="A620" s="71"/>
    </row>
    <row r="621" spans="1:1" x14ac:dyDescent="0.35">
      <c r="A621" s="71"/>
    </row>
    <row r="622" spans="1:1" x14ac:dyDescent="0.35">
      <c r="A622" s="71"/>
    </row>
    <row r="623" spans="1:1" x14ac:dyDescent="0.35">
      <c r="A623" s="71"/>
    </row>
    <row r="624" spans="1:1" x14ac:dyDescent="0.35">
      <c r="A624" s="71"/>
    </row>
    <row r="625" spans="1:1" x14ac:dyDescent="0.35">
      <c r="A625" s="71"/>
    </row>
    <row r="626" spans="1:1" x14ac:dyDescent="0.35">
      <c r="A626" s="71"/>
    </row>
    <row r="627" spans="1:1" x14ac:dyDescent="0.35">
      <c r="A627" s="71"/>
    </row>
    <row r="628" spans="1:1" x14ac:dyDescent="0.35">
      <c r="A628" s="71"/>
    </row>
    <row r="629" spans="1:1" x14ac:dyDescent="0.35">
      <c r="A629" s="71"/>
    </row>
    <row r="630" spans="1:1" x14ac:dyDescent="0.35">
      <c r="A630" s="71"/>
    </row>
    <row r="631" spans="1:1" x14ac:dyDescent="0.35">
      <c r="A631" s="71"/>
    </row>
    <row r="632" spans="1:1" x14ac:dyDescent="0.35">
      <c r="A632" s="71"/>
    </row>
    <row r="633" spans="1:1" x14ac:dyDescent="0.35">
      <c r="A633" s="71"/>
    </row>
    <row r="634" spans="1:1" x14ac:dyDescent="0.35">
      <c r="A634" s="71"/>
    </row>
    <row r="635" spans="1:1" x14ac:dyDescent="0.35">
      <c r="A635" s="71"/>
    </row>
    <row r="636" spans="1:1" x14ac:dyDescent="0.35">
      <c r="A636" s="71"/>
    </row>
    <row r="637" spans="1:1" x14ac:dyDescent="0.35">
      <c r="A637" s="71"/>
    </row>
    <row r="638" spans="1:1" x14ac:dyDescent="0.35">
      <c r="A638" s="71"/>
    </row>
    <row r="639" spans="1:1" x14ac:dyDescent="0.35">
      <c r="A639" s="71"/>
    </row>
    <row r="640" spans="1:1" x14ac:dyDescent="0.35">
      <c r="A640" s="71"/>
    </row>
    <row r="641" spans="1:1" x14ac:dyDescent="0.35">
      <c r="A641" s="71"/>
    </row>
    <row r="642" spans="1:1" x14ac:dyDescent="0.35">
      <c r="A642" s="71"/>
    </row>
    <row r="643" spans="1:1" x14ac:dyDescent="0.35">
      <c r="A643" s="71"/>
    </row>
    <row r="644" spans="1:1" x14ac:dyDescent="0.35">
      <c r="A644" s="71"/>
    </row>
    <row r="645" spans="1:1" x14ac:dyDescent="0.35">
      <c r="A645" s="71"/>
    </row>
    <row r="646" spans="1:1" x14ac:dyDescent="0.35">
      <c r="A646" s="71"/>
    </row>
    <row r="647" spans="1:1" x14ac:dyDescent="0.35">
      <c r="A647" s="71"/>
    </row>
    <row r="648" spans="1:1" x14ac:dyDescent="0.35">
      <c r="A648" s="71"/>
    </row>
    <row r="649" spans="1:1" x14ac:dyDescent="0.35">
      <c r="A649" s="71"/>
    </row>
    <row r="650" spans="1:1" x14ac:dyDescent="0.35">
      <c r="A650" s="71"/>
    </row>
    <row r="651" spans="1:1" x14ac:dyDescent="0.35">
      <c r="A651" s="71"/>
    </row>
    <row r="652" spans="1:1" x14ac:dyDescent="0.35">
      <c r="A652" s="71"/>
    </row>
    <row r="653" spans="1:1" x14ac:dyDescent="0.35">
      <c r="A653" s="71"/>
    </row>
    <row r="654" spans="1:1" x14ac:dyDescent="0.35">
      <c r="A654" s="71"/>
    </row>
    <row r="655" spans="1:1" x14ac:dyDescent="0.35">
      <c r="A655" s="71"/>
    </row>
    <row r="656" spans="1:1" x14ac:dyDescent="0.35">
      <c r="A656" s="71"/>
    </row>
    <row r="657" spans="1:1" x14ac:dyDescent="0.35">
      <c r="A657" s="71"/>
    </row>
    <row r="658" spans="1:1" x14ac:dyDescent="0.35">
      <c r="A658" s="71"/>
    </row>
    <row r="659" spans="1:1" x14ac:dyDescent="0.35">
      <c r="A659" s="71"/>
    </row>
    <row r="660" spans="1:1" x14ac:dyDescent="0.35">
      <c r="A660" s="71"/>
    </row>
    <row r="661" spans="1:1" x14ac:dyDescent="0.35">
      <c r="A661" s="71"/>
    </row>
    <row r="662" spans="1:1" x14ac:dyDescent="0.35">
      <c r="A662" s="71"/>
    </row>
    <row r="663" spans="1:1" x14ac:dyDescent="0.35">
      <c r="A663" s="71"/>
    </row>
    <row r="664" spans="1:1" x14ac:dyDescent="0.35">
      <c r="A664" s="71"/>
    </row>
    <row r="665" spans="1:1" x14ac:dyDescent="0.35">
      <c r="A665" s="71"/>
    </row>
    <row r="666" spans="1:1" x14ac:dyDescent="0.35">
      <c r="A666" s="71"/>
    </row>
    <row r="667" spans="1:1" x14ac:dyDescent="0.35">
      <c r="A667" s="71"/>
    </row>
    <row r="668" spans="1:1" x14ac:dyDescent="0.35">
      <c r="A668" s="71"/>
    </row>
    <row r="669" spans="1:1" x14ac:dyDescent="0.35">
      <c r="A669" s="71"/>
    </row>
    <row r="670" spans="1:1" x14ac:dyDescent="0.35">
      <c r="A670" s="71"/>
    </row>
    <row r="671" spans="1:1" x14ac:dyDescent="0.35">
      <c r="A671" s="71"/>
    </row>
    <row r="672" spans="1:1" x14ac:dyDescent="0.35">
      <c r="A672" s="71"/>
    </row>
    <row r="673" spans="1:1" x14ac:dyDescent="0.35">
      <c r="A673" s="71"/>
    </row>
    <row r="674" spans="1:1" x14ac:dyDescent="0.35">
      <c r="A674" s="71"/>
    </row>
    <row r="675" spans="1:1" x14ac:dyDescent="0.35">
      <c r="A675" s="71"/>
    </row>
    <row r="676" spans="1:1" x14ac:dyDescent="0.35">
      <c r="A676" s="71"/>
    </row>
    <row r="677" spans="1:1" x14ac:dyDescent="0.35">
      <c r="A677" s="71"/>
    </row>
    <row r="678" spans="1:1" x14ac:dyDescent="0.35">
      <c r="A678" s="71"/>
    </row>
    <row r="679" spans="1:1" x14ac:dyDescent="0.35">
      <c r="A679" s="71"/>
    </row>
    <row r="680" spans="1:1" x14ac:dyDescent="0.35">
      <c r="A680" s="71"/>
    </row>
    <row r="681" spans="1:1" x14ac:dyDescent="0.35">
      <c r="A681" s="71"/>
    </row>
    <row r="682" spans="1:1" x14ac:dyDescent="0.35">
      <c r="A682" s="71"/>
    </row>
    <row r="683" spans="1:1" x14ac:dyDescent="0.35">
      <c r="A683" s="71"/>
    </row>
    <row r="684" spans="1:1" x14ac:dyDescent="0.35">
      <c r="A684" s="71"/>
    </row>
    <row r="685" spans="1:1" x14ac:dyDescent="0.35">
      <c r="A685" s="71"/>
    </row>
    <row r="686" spans="1:1" x14ac:dyDescent="0.35">
      <c r="A686" s="71"/>
    </row>
    <row r="687" spans="1:1" x14ac:dyDescent="0.35">
      <c r="A687" s="71"/>
    </row>
    <row r="688" spans="1:1" x14ac:dyDescent="0.35">
      <c r="A688" s="71"/>
    </row>
    <row r="689" spans="1:1" x14ac:dyDescent="0.35">
      <c r="A689" s="71"/>
    </row>
    <row r="690" spans="1:1" x14ac:dyDescent="0.35">
      <c r="A690" s="71"/>
    </row>
    <row r="691" spans="1:1" x14ac:dyDescent="0.35">
      <c r="A691" s="71"/>
    </row>
    <row r="692" spans="1:1" x14ac:dyDescent="0.35">
      <c r="A692" s="71"/>
    </row>
    <row r="693" spans="1:1" x14ac:dyDescent="0.35">
      <c r="A693" s="71"/>
    </row>
    <row r="694" spans="1:1" x14ac:dyDescent="0.35">
      <c r="A694" s="71"/>
    </row>
    <row r="695" spans="1:1" x14ac:dyDescent="0.35">
      <c r="A695" s="71"/>
    </row>
    <row r="696" spans="1:1" x14ac:dyDescent="0.35">
      <c r="A696" s="71"/>
    </row>
    <row r="697" spans="1:1" x14ac:dyDescent="0.35">
      <c r="A697" s="71"/>
    </row>
    <row r="698" spans="1:1" x14ac:dyDescent="0.35">
      <c r="A698" s="71"/>
    </row>
    <row r="699" spans="1:1" x14ac:dyDescent="0.35">
      <c r="A699" s="71"/>
    </row>
    <row r="700" spans="1:1" x14ac:dyDescent="0.35">
      <c r="A700" s="71"/>
    </row>
    <row r="701" spans="1:1" x14ac:dyDescent="0.35">
      <c r="A701" s="71"/>
    </row>
    <row r="702" spans="1:1" x14ac:dyDescent="0.35">
      <c r="A702" s="71"/>
    </row>
    <row r="703" spans="1:1" x14ac:dyDescent="0.35">
      <c r="A703" s="71"/>
    </row>
    <row r="704" spans="1:1" x14ac:dyDescent="0.35">
      <c r="A704" s="71"/>
    </row>
    <row r="705" spans="1:1" x14ac:dyDescent="0.35">
      <c r="A705" s="71"/>
    </row>
    <row r="706" spans="1:1" x14ac:dyDescent="0.35">
      <c r="A706" s="71"/>
    </row>
    <row r="707" spans="1:1" x14ac:dyDescent="0.35">
      <c r="A707" s="71"/>
    </row>
    <row r="708" spans="1:1" x14ac:dyDescent="0.35">
      <c r="A708" s="71"/>
    </row>
    <row r="709" spans="1:1" x14ac:dyDescent="0.35">
      <c r="A709" s="71"/>
    </row>
    <row r="710" spans="1:1" x14ac:dyDescent="0.35">
      <c r="A710" s="71"/>
    </row>
    <row r="711" spans="1:1" x14ac:dyDescent="0.35">
      <c r="A711" s="71"/>
    </row>
    <row r="712" spans="1:1" x14ac:dyDescent="0.35">
      <c r="A712" s="71"/>
    </row>
    <row r="713" spans="1:1" x14ac:dyDescent="0.35">
      <c r="A713" s="71"/>
    </row>
    <row r="714" spans="1:1" x14ac:dyDescent="0.35">
      <c r="A714" s="71"/>
    </row>
    <row r="715" spans="1:1" x14ac:dyDescent="0.35">
      <c r="A715" s="71"/>
    </row>
    <row r="716" spans="1:1" x14ac:dyDescent="0.35">
      <c r="A716" s="71"/>
    </row>
    <row r="717" spans="1:1" x14ac:dyDescent="0.35">
      <c r="A717" s="71"/>
    </row>
    <row r="718" spans="1:1" x14ac:dyDescent="0.35">
      <c r="A718" s="71"/>
    </row>
    <row r="719" spans="1:1" x14ac:dyDescent="0.35">
      <c r="A719" s="71"/>
    </row>
    <row r="720" spans="1:1" x14ac:dyDescent="0.35">
      <c r="A720" s="71"/>
    </row>
    <row r="721" spans="1:1" x14ac:dyDescent="0.35">
      <c r="A721" s="71"/>
    </row>
    <row r="722" spans="1:1" x14ac:dyDescent="0.35">
      <c r="A722" s="71"/>
    </row>
    <row r="723" spans="1:1" x14ac:dyDescent="0.35">
      <c r="A723" s="71"/>
    </row>
    <row r="724" spans="1:1" x14ac:dyDescent="0.35">
      <c r="A724" s="71"/>
    </row>
    <row r="725" spans="1:1" x14ac:dyDescent="0.35">
      <c r="A725" s="71"/>
    </row>
    <row r="726" spans="1:1" x14ac:dyDescent="0.35">
      <c r="A726" s="71"/>
    </row>
    <row r="727" spans="1:1" x14ac:dyDescent="0.35">
      <c r="A727" s="71"/>
    </row>
    <row r="728" spans="1:1" x14ac:dyDescent="0.35">
      <c r="A728" s="71"/>
    </row>
    <row r="729" spans="1:1" x14ac:dyDescent="0.35">
      <c r="A729" s="71"/>
    </row>
    <row r="730" spans="1:1" x14ac:dyDescent="0.35">
      <c r="A730" s="71"/>
    </row>
    <row r="731" spans="1:1" x14ac:dyDescent="0.35">
      <c r="A731" s="71"/>
    </row>
    <row r="732" spans="1:1" x14ac:dyDescent="0.35">
      <c r="A732" s="71"/>
    </row>
    <row r="733" spans="1:1" x14ac:dyDescent="0.35">
      <c r="A733" s="71"/>
    </row>
    <row r="734" spans="1:1" x14ac:dyDescent="0.35">
      <c r="A734" s="71"/>
    </row>
    <row r="735" spans="1:1" x14ac:dyDescent="0.35">
      <c r="A735" s="71"/>
    </row>
    <row r="736" spans="1:1" x14ac:dyDescent="0.35">
      <c r="A736" s="71"/>
    </row>
    <row r="737" spans="1:1" x14ac:dyDescent="0.35">
      <c r="A737" s="71"/>
    </row>
    <row r="738" spans="1:1" x14ac:dyDescent="0.35">
      <c r="A738" s="71"/>
    </row>
    <row r="739" spans="1:1" x14ac:dyDescent="0.35">
      <c r="A739" s="71"/>
    </row>
    <row r="740" spans="1:1" x14ac:dyDescent="0.35">
      <c r="A740" s="71"/>
    </row>
    <row r="741" spans="1:1" x14ac:dyDescent="0.35">
      <c r="A741" s="71"/>
    </row>
    <row r="742" spans="1:1" x14ac:dyDescent="0.35">
      <c r="A742" s="71"/>
    </row>
    <row r="743" spans="1:1" x14ac:dyDescent="0.35">
      <c r="A743" s="71"/>
    </row>
    <row r="744" spans="1:1" x14ac:dyDescent="0.35">
      <c r="A744" s="71"/>
    </row>
    <row r="745" spans="1:1" x14ac:dyDescent="0.35">
      <c r="A745" s="71"/>
    </row>
    <row r="746" spans="1:1" x14ac:dyDescent="0.35">
      <c r="A746" s="71"/>
    </row>
    <row r="747" spans="1:1" x14ac:dyDescent="0.35">
      <c r="A747" s="71"/>
    </row>
    <row r="748" spans="1:1" x14ac:dyDescent="0.35">
      <c r="A748" s="71"/>
    </row>
    <row r="749" spans="1:1" x14ac:dyDescent="0.35">
      <c r="A749" s="71"/>
    </row>
    <row r="750" spans="1:1" x14ac:dyDescent="0.35">
      <c r="A750" s="71"/>
    </row>
    <row r="751" spans="1:1" x14ac:dyDescent="0.35">
      <c r="A751" s="71"/>
    </row>
    <row r="752" spans="1:1" x14ac:dyDescent="0.35">
      <c r="A752" s="71"/>
    </row>
    <row r="753" spans="1:1" x14ac:dyDescent="0.35">
      <c r="A753" s="71"/>
    </row>
    <row r="754" spans="1:1" x14ac:dyDescent="0.35">
      <c r="A754" s="71"/>
    </row>
    <row r="755" spans="1:1" x14ac:dyDescent="0.35">
      <c r="A755" s="71"/>
    </row>
    <row r="756" spans="1:1" x14ac:dyDescent="0.35">
      <c r="A756" s="71"/>
    </row>
    <row r="757" spans="1:1" x14ac:dyDescent="0.35">
      <c r="A757" s="71"/>
    </row>
    <row r="758" spans="1:1" x14ac:dyDescent="0.35">
      <c r="A758" s="71"/>
    </row>
    <row r="759" spans="1:1" x14ac:dyDescent="0.35">
      <c r="A759" s="71"/>
    </row>
    <row r="760" spans="1:1" x14ac:dyDescent="0.35">
      <c r="A760" s="71"/>
    </row>
    <row r="761" spans="1:1" x14ac:dyDescent="0.35">
      <c r="A761" s="71"/>
    </row>
    <row r="762" spans="1:1" x14ac:dyDescent="0.35">
      <c r="A762" s="71"/>
    </row>
    <row r="763" spans="1:1" x14ac:dyDescent="0.35">
      <c r="A763" s="71"/>
    </row>
    <row r="764" spans="1:1" x14ac:dyDescent="0.35">
      <c r="A764" s="71"/>
    </row>
    <row r="765" spans="1:1" x14ac:dyDescent="0.35">
      <c r="A765" s="71"/>
    </row>
    <row r="766" spans="1:1" x14ac:dyDescent="0.35">
      <c r="A766" s="71"/>
    </row>
    <row r="767" spans="1:1" x14ac:dyDescent="0.35">
      <c r="A767" s="71"/>
    </row>
    <row r="768" spans="1:1" x14ac:dyDescent="0.35">
      <c r="A768" s="71"/>
    </row>
    <row r="769" spans="1:1" x14ac:dyDescent="0.35">
      <c r="A769" s="71"/>
    </row>
    <row r="770" spans="1:1" x14ac:dyDescent="0.35">
      <c r="A770" s="71"/>
    </row>
    <row r="771" spans="1:1" x14ac:dyDescent="0.35">
      <c r="A771" s="71"/>
    </row>
    <row r="772" spans="1:1" x14ac:dyDescent="0.35">
      <c r="A772" s="71"/>
    </row>
    <row r="773" spans="1:1" x14ac:dyDescent="0.35">
      <c r="A773" s="71"/>
    </row>
    <row r="774" spans="1:1" x14ac:dyDescent="0.35">
      <c r="A774" s="71"/>
    </row>
    <row r="775" spans="1:1" x14ac:dyDescent="0.35">
      <c r="A775" s="71"/>
    </row>
    <row r="776" spans="1:1" x14ac:dyDescent="0.35">
      <c r="A776" s="71"/>
    </row>
    <row r="777" spans="1:1" x14ac:dyDescent="0.35">
      <c r="A777" s="71"/>
    </row>
    <row r="778" spans="1:1" x14ac:dyDescent="0.35">
      <c r="A778" s="71"/>
    </row>
    <row r="779" spans="1:1" x14ac:dyDescent="0.35">
      <c r="A779" s="71"/>
    </row>
    <row r="780" spans="1:1" x14ac:dyDescent="0.35">
      <c r="A780" s="71"/>
    </row>
    <row r="781" spans="1:1" x14ac:dyDescent="0.35">
      <c r="A781" s="71"/>
    </row>
    <row r="782" spans="1:1" x14ac:dyDescent="0.35">
      <c r="A782" s="71"/>
    </row>
    <row r="783" spans="1:1" x14ac:dyDescent="0.35">
      <c r="A783" s="71"/>
    </row>
    <row r="784" spans="1:1" x14ac:dyDescent="0.35">
      <c r="A784" s="71"/>
    </row>
    <row r="785" spans="1:1" x14ac:dyDescent="0.35">
      <c r="A785" s="71"/>
    </row>
    <row r="786" spans="1:1" x14ac:dyDescent="0.35">
      <c r="A786" s="71"/>
    </row>
    <row r="787" spans="1:1" x14ac:dyDescent="0.35">
      <c r="A787" s="71"/>
    </row>
    <row r="788" spans="1:1" x14ac:dyDescent="0.35">
      <c r="A788" s="71"/>
    </row>
    <row r="789" spans="1:1" x14ac:dyDescent="0.35">
      <c r="A789" s="71"/>
    </row>
    <row r="790" spans="1:1" x14ac:dyDescent="0.35">
      <c r="A790" s="71"/>
    </row>
    <row r="791" spans="1:1" x14ac:dyDescent="0.35">
      <c r="A791" s="71"/>
    </row>
    <row r="792" spans="1:1" x14ac:dyDescent="0.35">
      <c r="A792" s="71"/>
    </row>
    <row r="793" spans="1:1" x14ac:dyDescent="0.35">
      <c r="A793" s="71"/>
    </row>
    <row r="794" spans="1:1" x14ac:dyDescent="0.35">
      <c r="A794" s="71"/>
    </row>
    <row r="795" spans="1:1" x14ac:dyDescent="0.35">
      <c r="A795" s="71"/>
    </row>
    <row r="796" spans="1:1" x14ac:dyDescent="0.35">
      <c r="A796" s="71"/>
    </row>
    <row r="797" spans="1:1" x14ac:dyDescent="0.35">
      <c r="A797" s="71"/>
    </row>
    <row r="798" spans="1:1" x14ac:dyDescent="0.35">
      <c r="A798" s="71"/>
    </row>
    <row r="799" spans="1:1" x14ac:dyDescent="0.35">
      <c r="A799" s="71"/>
    </row>
    <row r="800" spans="1:1" x14ac:dyDescent="0.35">
      <c r="A800" s="71"/>
    </row>
    <row r="801" spans="1:1" x14ac:dyDescent="0.35">
      <c r="A801" s="71"/>
    </row>
    <row r="802" spans="1:1" x14ac:dyDescent="0.35">
      <c r="A802" s="71"/>
    </row>
    <row r="803" spans="1:1" x14ac:dyDescent="0.35">
      <c r="A803" s="71"/>
    </row>
    <row r="804" spans="1:1" x14ac:dyDescent="0.35">
      <c r="A804" s="71"/>
    </row>
    <row r="805" spans="1:1" x14ac:dyDescent="0.35">
      <c r="A805" s="71"/>
    </row>
    <row r="806" spans="1:1" x14ac:dyDescent="0.35">
      <c r="A806" s="71"/>
    </row>
    <row r="807" spans="1:1" x14ac:dyDescent="0.35">
      <c r="A807" s="71"/>
    </row>
    <row r="808" spans="1:1" x14ac:dyDescent="0.35">
      <c r="A808" s="71"/>
    </row>
    <row r="809" spans="1:1" x14ac:dyDescent="0.35">
      <c r="A809" s="71"/>
    </row>
    <row r="810" spans="1:1" x14ac:dyDescent="0.35">
      <c r="A810" s="71"/>
    </row>
    <row r="811" spans="1:1" x14ac:dyDescent="0.35">
      <c r="A811" s="71"/>
    </row>
    <row r="812" spans="1:1" x14ac:dyDescent="0.35">
      <c r="A812" s="71"/>
    </row>
    <row r="813" spans="1:1" x14ac:dyDescent="0.35">
      <c r="A813" s="71"/>
    </row>
    <row r="814" spans="1:1" x14ac:dyDescent="0.35">
      <c r="A814" s="71"/>
    </row>
    <row r="815" spans="1:1" x14ac:dyDescent="0.35">
      <c r="A815" s="71"/>
    </row>
    <row r="816" spans="1:1" x14ac:dyDescent="0.35">
      <c r="A816" s="71"/>
    </row>
    <row r="817" spans="1:1" x14ac:dyDescent="0.35">
      <c r="A817" s="71"/>
    </row>
    <row r="818" spans="1:1" x14ac:dyDescent="0.35">
      <c r="A818" s="71"/>
    </row>
    <row r="819" spans="1:1" x14ac:dyDescent="0.35">
      <c r="A819" s="71"/>
    </row>
    <row r="820" spans="1:1" x14ac:dyDescent="0.35">
      <c r="A820" s="71"/>
    </row>
    <row r="821" spans="1:1" x14ac:dyDescent="0.35">
      <c r="A821" s="71"/>
    </row>
    <row r="822" spans="1:1" x14ac:dyDescent="0.35">
      <c r="A822" s="71"/>
    </row>
    <row r="823" spans="1:1" x14ac:dyDescent="0.35">
      <c r="A823" s="71"/>
    </row>
    <row r="824" spans="1:1" x14ac:dyDescent="0.35">
      <c r="A824" s="71"/>
    </row>
    <row r="825" spans="1:1" x14ac:dyDescent="0.35">
      <c r="A825" s="71"/>
    </row>
    <row r="826" spans="1:1" x14ac:dyDescent="0.35">
      <c r="A826" s="71"/>
    </row>
    <row r="827" spans="1:1" x14ac:dyDescent="0.35">
      <c r="A827" s="71"/>
    </row>
    <row r="828" spans="1:1" x14ac:dyDescent="0.35">
      <c r="A828" s="71"/>
    </row>
    <row r="829" spans="1:1" x14ac:dyDescent="0.35">
      <c r="A829" s="71"/>
    </row>
    <row r="830" spans="1:1" x14ac:dyDescent="0.35">
      <c r="A830" s="71"/>
    </row>
    <row r="831" spans="1:1" x14ac:dyDescent="0.35">
      <c r="A831" s="71"/>
    </row>
    <row r="832" spans="1:1" x14ac:dyDescent="0.35">
      <c r="A832" s="71"/>
    </row>
    <row r="833" spans="1:1" x14ac:dyDescent="0.35">
      <c r="A833" s="71"/>
    </row>
    <row r="834" spans="1:1" x14ac:dyDescent="0.35">
      <c r="A834" s="71"/>
    </row>
    <row r="835" spans="1:1" x14ac:dyDescent="0.35">
      <c r="A835" s="71"/>
    </row>
    <row r="836" spans="1:1" x14ac:dyDescent="0.35">
      <c r="A836" s="71"/>
    </row>
    <row r="837" spans="1:1" x14ac:dyDescent="0.35">
      <c r="A837" s="71"/>
    </row>
    <row r="838" spans="1:1" x14ac:dyDescent="0.35">
      <c r="A838" s="71"/>
    </row>
    <row r="839" spans="1:1" x14ac:dyDescent="0.35">
      <c r="A839" s="71"/>
    </row>
    <row r="840" spans="1:1" x14ac:dyDescent="0.35">
      <c r="A840" s="71"/>
    </row>
    <row r="841" spans="1:1" x14ac:dyDescent="0.35">
      <c r="A841" s="71"/>
    </row>
    <row r="842" spans="1:1" x14ac:dyDescent="0.35">
      <c r="A842" s="71"/>
    </row>
    <row r="843" spans="1:1" x14ac:dyDescent="0.35">
      <c r="A843" s="71"/>
    </row>
    <row r="844" spans="1:1" x14ac:dyDescent="0.35">
      <c r="A844" s="71"/>
    </row>
    <row r="845" spans="1:1" x14ac:dyDescent="0.35">
      <c r="A845" s="71"/>
    </row>
    <row r="846" spans="1:1" x14ac:dyDescent="0.35">
      <c r="A846" s="71"/>
    </row>
    <row r="847" spans="1:1" x14ac:dyDescent="0.35">
      <c r="A847" s="71"/>
    </row>
    <row r="848" spans="1:1" x14ac:dyDescent="0.35">
      <c r="A848" s="71"/>
    </row>
    <row r="849" spans="1:1" x14ac:dyDescent="0.35">
      <c r="A849" s="71"/>
    </row>
    <row r="850" spans="1:1" x14ac:dyDescent="0.35">
      <c r="A850" s="71"/>
    </row>
    <row r="851" spans="1:1" x14ac:dyDescent="0.35">
      <c r="A851" s="71"/>
    </row>
    <row r="852" spans="1:1" x14ac:dyDescent="0.35">
      <c r="A852" s="71"/>
    </row>
    <row r="853" spans="1:1" x14ac:dyDescent="0.35">
      <c r="A853" s="71"/>
    </row>
    <row r="854" spans="1:1" x14ac:dyDescent="0.35">
      <c r="A854" s="71"/>
    </row>
    <row r="855" spans="1:1" x14ac:dyDescent="0.35">
      <c r="A855" s="71"/>
    </row>
    <row r="856" spans="1:1" x14ac:dyDescent="0.35">
      <c r="A856" s="71"/>
    </row>
    <row r="857" spans="1:1" x14ac:dyDescent="0.35">
      <c r="A857" s="71"/>
    </row>
    <row r="858" spans="1:1" x14ac:dyDescent="0.35">
      <c r="A858" s="71"/>
    </row>
    <row r="859" spans="1:1" x14ac:dyDescent="0.35">
      <c r="A859" s="71"/>
    </row>
    <row r="860" spans="1:1" x14ac:dyDescent="0.35">
      <c r="A860" s="71"/>
    </row>
    <row r="861" spans="1:1" x14ac:dyDescent="0.35">
      <c r="A861" s="71"/>
    </row>
    <row r="862" spans="1:1" x14ac:dyDescent="0.35">
      <c r="A862" s="71"/>
    </row>
    <row r="863" spans="1:1" x14ac:dyDescent="0.35">
      <c r="A863" s="71"/>
    </row>
    <row r="864" spans="1:1" x14ac:dyDescent="0.35">
      <c r="A864" s="71"/>
    </row>
    <row r="865" spans="1:1" x14ac:dyDescent="0.35">
      <c r="A865" s="71"/>
    </row>
    <row r="866" spans="1:1" x14ac:dyDescent="0.35">
      <c r="A866" s="71"/>
    </row>
    <row r="867" spans="1:1" x14ac:dyDescent="0.35">
      <c r="A867" s="71"/>
    </row>
    <row r="868" spans="1:1" x14ac:dyDescent="0.35">
      <c r="A868" s="71"/>
    </row>
    <row r="869" spans="1:1" x14ac:dyDescent="0.35">
      <c r="A869" s="71"/>
    </row>
    <row r="870" spans="1:1" x14ac:dyDescent="0.35">
      <c r="A870" s="71"/>
    </row>
    <row r="871" spans="1:1" x14ac:dyDescent="0.35">
      <c r="A871" s="71"/>
    </row>
    <row r="872" spans="1:1" x14ac:dyDescent="0.35">
      <c r="A872" s="71"/>
    </row>
    <row r="873" spans="1:1" x14ac:dyDescent="0.35">
      <c r="A873" s="71"/>
    </row>
    <row r="874" spans="1:1" x14ac:dyDescent="0.35">
      <c r="A874" s="71"/>
    </row>
    <row r="875" spans="1:1" x14ac:dyDescent="0.35">
      <c r="A875" s="71"/>
    </row>
    <row r="876" spans="1:1" x14ac:dyDescent="0.35">
      <c r="A876" s="71"/>
    </row>
    <row r="877" spans="1:1" x14ac:dyDescent="0.35">
      <c r="A877" s="71"/>
    </row>
    <row r="878" spans="1:1" x14ac:dyDescent="0.35">
      <c r="A878" s="71"/>
    </row>
    <row r="879" spans="1:1" x14ac:dyDescent="0.35">
      <c r="A879" s="71"/>
    </row>
    <row r="880" spans="1:1" x14ac:dyDescent="0.35">
      <c r="A880" s="71"/>
    </row>
    <row r="881" spans="1:1" x14ac:dyDescent="0.35">
      <c r="A881" s="71"/>
    </row>
    <row r="882" spans="1:1" x14ac:dyDescent="0.35">
      <c r="A882" s="71"/>
    </row>
    <row r="883" spans="1:1" x14ac:dyDescent="0.35">
      <c r="A883" s="71"/>
    </row>
    <row r="884" spans="1:1" x14ac:dyDescent="0.35">
      <c r="A884" s="71"/>
    </row>
    <row r="885" spans="1:1" x14ac:dyDescent="0.35">
      <c r="A885" s="71"/>
    </row>
    <row r="886" spans="1:1" x14ac:dyDescent="0.35">
      <c r="A886" s="71"/>
    </row>
    <row r="887" spans="1:1" x14ac:dyDescent="0.35">
      <c r="A887" s="71"/>
    </row>
    <row r="888" spans="1:1" x14ac:dyDescent="0.35">
      <c r="A888" s="71"/>
    </row>
    <row r="889" spans="1:1" x14ac:dyDescent="0.35">
      <c r="A889" s="71"/>
    </row>
    <row r="890" spans="1:1" x14ac:dyDescent="0.35">
      <c r="A890" s="71"/>
    </row>
    <row r="891" spans="1:1" x14ac:dyDescent="0.35">
      <c r="A891" s="71"/>
    </row>
    <row r="892" spans="1:1" x14ac:dyDescent="0.35">
      <c r="A892" s="71"/>
    </row>
    <row r="893" spans="1:1" x14ac:dyDescent="0.35">
      <c r="A893" s="71"/>
    </row>
    <row r="894" spans="1:1" x14ac:dyDescent="0.35">
      <c r="A894" s="71"/>
    </row>
    <row r="895" spans="1:1" x14ac:dyDescent="0.35">
      <c r="A895" s="71"/>
    </row>
    <row r="896" spans="1:1" x14ac:dyDescent="0.35">
      <c r="A896" s="71"/>
    </row>
    <row r="897" spans="1:1" x14ac:dyDescent="0.35">
      <c r="A897" s="71"/>
    </row>
    <row r="898" spans="1:1" x14ac:dyDescent="0.35">
      <c r="A898" s="71"/>
    </row>
    <row r="899" spans="1:1" x14ac:dyDescent="0.35">
      <c r="A899" s="71"/>
    </row>
    <row r="900" spans="1:1" x14ac:dyDescent="0.35">
      <c r="A900" s="71"/>
    </row>
    <row r="901" spans="1:1" x14ac:dyDescent="0.35">
      <c r="A901" s="71"/>
    </row>
    <row r="902" spans="1:1" x14ac:dyDescent="0.35">
      <c r="A902" s="71"/>
    </row>
    <row r="903" spans="1:1" x14ac:dyDescent="0.35">
      <c r="A903" s="71"/>
    </row>
    <row r="904" spans="1:1" x14ac:dyDescent="0.35">
      <c r="A904" s="71"/>
    </row>
    <row r="905" spans="1:1" x14ac:dyDescent="0.35">
      <c r="A905" s="71"/>
    </row>
    <row r="906" spans="1:1" x14ac:dyDescent="0.35">
      <c r="A906" s="71"/>
    </row>
    <row r="907" spans="1:1" x14ac:dyDescent="0.35">
      <c r="A907" s="71"/>
    </row>
    <row r="908" spans="1:1" x14ac:dyDescent="0.35">
      <c r="A908" s="71"/>
    </row>
    <row r="909" spans="1:1" x14ac:dyDescent="0.35">
      <c r="A909" s="71"/>
    </row>
    <row r="910" spans="1:1" x14ac:dyDescent="0.35">
      <c r="A910" s="71"/>
    </row>
    <row r="911" spans="1:1" x14ac:dyDescent="0.35">
      <c r="A911" s="71"/>
    </row>
    <row r="912" spans="1:1" x14ac:dyDescent="0.35">
      <c r="A912" s="71"/>
    </row>
    <row r="913" spans="1:1" x14ac:dyDescent="0.35">
      <c r="A913" s="71"/>
    </row>
    <row r="914" spans="1:1" x14ac:dyDescent="0.35">
      <c r="A914" s="71"/>
    </row>
    <row r="915" spans="1:1" x14ac:dyDescent="0.35">
      <c r="A915" s="71"/>
    </row>
    <row r="916" spans="1:1" x14ac:dyDescent="0.35">
      <c r="A916" s="71"/>
    </row>
    <row r="917" spans="1:1" x14ac:dyDescent="0.35">
      <c r="A917" s="71"/>
    </row>
    <row r="918" spans="1:1" x14ac:dyDescent="0.35">
      <c r="A918" s="71"/>
    </row>
    <row r="919" spans="1:1" x14ac:dyDescent="0.35">
      <c r="A919" s="71"/>
    </row>
    <row r="920" spans="1:1" x14ac:dyDescent="0.35">
      <c r="A920" s="71"/>
    </row>
    <row r="921" spans="1:1" x14ac:dyDescent="0.35">
      <c r="A921" s="71"/>
    </row>
    <row r="922" spans="1:1" x14ac:dyDescent="0.35">
      <c r="A922" s="71"/>
    </row>
    <row r="923" spans="1:1" x14ac:dyDescent="0.35">
      <c r="A923" s="71"/>
    </row>
    <row r="924" spans="1:1" x14ac:dyDescent="0.35">
      <c r="A924" s="71"/>
    </row>
    <row r="925" spans="1:1" x14ac:dyDescent="0.35">
      <c r="A925" s="71"/>
    </row>
    <row r="926" spans="1:1" x14ac:dyDescent="0.35">
      <c r="A926" s="71"/>
    </row>
    <row r="927" spans="1:1" x14ac:dyDescent="0.35">
      <c r="A927" s="71"/>
    </row>
    <row r="928" spans="1:1" x14ac:dyDescent="0.35">
      <c r="A928" s="71"/>
    </row>
    <row r="929" spans="1:1" x14ac:dyDescent="0.35">
      <c r="A929" s="71"/>
    </row>
    <row r="930" spans="1:1" x14ac:dyDescent="0.35">
      <c r="A930" s="71"/>
    </row>
    <row r="931" spans="1:1" x14ac:dyDescent="0.35">
      <c r="A931" s="71"/>
    </row>
    <row r="932" spans="1:1" x14ac:dyDescent="0.35">
      <c r="A932" s="71"/>
    </row>
    <row r="933" spans="1:1" x14ac:dyDescent="0.35">
      <c r="A933" s="71"/>
    </row>
    <row r="934" spans="1:1" x14ac:dyDescent="0.35">
      <c r="A934" s="71"/>
    </row>
    <row r="935" spans="1:1" x14ac:dyDescent="0.35">
      <c r="A935" s="71"/>
    </row>
    <row r="936" spans="1:1" x14ac:dyDescent="0.35">
      <c r="A936" s="71"/>
    </row>
    <row r="937" spans="1:1" x14ac:dyDescent="0.35">
      <c r="A937" s="71"/>
    </row>
    <row r="938" spans="1:1" x14ac:dyDescent="0.35">
      <c r="A938" s="71"/>
    </row>
    <row r="939" spans="1:1" x14ac:dyDescent="0.35">
      <c r="A939" s="71"/>
    </row>
    <row r="940" spans="1:1" x14ac:dyDescent="0.35">
      <c r="A940" s="71"/>
    </row>
    <row r="941" spans="1:1" x14ac:dyDescent="0.35">
      <c r="A941" s="71"/>
    </row>
    <row r="942" spans="1:1" x14ac:dyDescent="0.35">
      <c r="A942" s="71"/>
    </row>
    <row r="943" spans="1:1" x14ac:dyDescent="0.35">
      <c r="A943" s="71"/>
    </row>
    <row r="944" spans="1:1" x14ac:dyDescent="0.35">
      <c r="A944" s="71"/>
    </row>
    <row r="945" spans="1:1" x14ac:dyDescent="0.35">
      <c r="A945" s="71"/>
    </row>
    <row r="946" spans="1:1" x14ac:dyDescent="0.35">
      <c r="A946" s="71"/>
    </row>
    <row r="947" spans="1:1" x14ac:dyDescent="0.35">
      <c r="A947" s="71"/>
    </row>
  </sheetData>
  <sheetProtection algorithmName="SHA-512" hashValue="kmiU4eCzcvkdh4n8IalFw48HPKBZguVrnWm4uQgc6kdgGKIjxuCRIxUYwe53pbR3wNfK6QFouCAevwF7Fx9e+w==" saltValue="r8EOr2Cs6d5zfSVG68Z99w==" spinCount="100000" sheet="1" insertHyperlinks="0"/>
  <mergeCells count="143">
    <mergeCell ref="A3:C3"/>
    <mergeCell ref="L21:L22"/>
    <mergeCell ref="J7:S8"/>
    <mergeCell ref="N9:N10"/>
    <mergeCell ref="N11:N12"/>
    <mergeCell ref="H7:H8"/>
    <mergeCell ref="G9:G10"/>
    <mergeCell ref="I19:I20"/>
    <mergeCell ref="J19:J20"/>
    <mergeCell ref="L19:L20"/>
    <mergeCell ref="N19:N20"/>
    <mergeCell ref="G13:G14"/>
    <mergeCell ref="G15:G16"/>
    <mergeCell ref="A4:A6"/>
    <mergeCell ref="B4:B6"/>
    <mergeCell ref="C4:C6"/>
    <mergeCell ref="H9:H10"/>
    <mergeCell ref="G11:G12"/>
    <mergeCell ref="N13:N14"/>
    <mergeCell ref="R9:R10"/>
    <mergeCell ref="R11:R12"/>
    <mergeCell ref="P9:P10"/>
    <mergeCell ref="P11:P12"/>
    <mergeCell ref="D4:F4"/>
    <mergeCell ref="H1:S2"/>
    <mergeCell ref="I13:I14"/>
    <mergeCell ref="I15:I16"/>
    <mergeCell ref="I17:I18"/>
    <mergeCell ref="L9:L10"/>
    <mergeCell ref="L11:L12"/>
    <mergeCell ref="K3:S3"/>
    <mergeCell ref="H13:H14"/>
    <mergeCell ref="I4:I6"/>
    <mergeCell ref="I7:I8"/>
    <mergeCell ref="I9:I10"/>
    <mergeCell ref="I11:I12"/>
    <mergeCell ref="J9:J10"/>
    <mergeCell ref="J11:J12"/>
    <mergeCell ref="J5:S5"/>
    <mergeCell ref="J6:S6"/>
    <mergeCell ref="L13:L14"/>
    <mergeCell ref="L17:L18"/>
    <mergeCell ref="H15:H16"/>
    <mergeCell ref="H17:H18"/>
    <mergeCell ref="R13:R14"/>
    <mergeCell ref="R17:R18"/>
    <mergeCell ref="P13:P14"/>
    <mergeCell ref="J15:S16"/>
    <mergeCell ref="A29:A30"/>
    <mergeCell ref="B29:B30"/>
    <mergeCell ref="C29:C30"/>
    <mergeCell ref="A7:A8"/>
    <mergeCell ref="B7:B8"/>
    <mergeCell ref="C7:C8"/>
    <mergeCell ref="C9:C10"/>
    <mergeCell ref="B9:B10"/>
    <mergeCell ref="A9:A10"/>
    <mergeCell ref="A11:A12"/>
    <mergeCell ref="B11:B12"/>
    <mergeCell ref="A25:A26"/>
    <mergeCell ref="B25:B26"/>
    <mergeCell ref="A19:A20"/>
    <mergeCell ref="B19:B20"/>
    <mergeCell ref="C19:C20"/>
    <mergeCell ref="C21:C22"/>
    <mergeCell ref="A23:A24"/>
    <mergeCell ref="B23:B24"/>
    <mergeCell ref="I29:I30"/>
    <mergeCell ref="G1:G3"/>
    <mergeCell ref="H4:H6"/>
    <mergeCell ref="H11:H12"/>
    <mergeCell ref="C23:C24"/>
    <mergeCell ref="A27:A28"/>
    <mergeCell ref="B27:B28"/>
    <mergeCell ref="C27:C28"/>
    <mergeCell ref="G7:G8"/>
    <mergeCell ref="C25:C26"/>
    <mergeCell ref="C11:C12"/>
    <mergeCell ref="A13:A14"/>
    <mergeCell ref="B13:B14"/>
    <mergeCell ref="C13:C14"/>
    <mergeCell ref="A15:A16"/>
    <mergeCell ref="B15:B16"/>
    <mergeCell ref="C15:C16"/>
    <mergeCell ref="A17:A18"/>
    <mergeCell ref="B17:B18"/>
    <mergeCell ref="C17:C18"/>
    <mergeCell ref="A21:A22"/>
    <mergeCell ref="B21:B22"/>
    <mergeCell ref="A2:C2"/>
    <mergeCell ref="D1:F1"/>
    <mergeCell ref="D5:D6"/>
    <mergeCell ref="E5:E6"/>
    <mergeCell ref="F5:F6"/>
    <mergeCell ref="G4:G6"/>
    <mergeCell ref="H27:H28"/>
    <mergeCell ref="G17:G18"/>
    <mergeCell ref="G19:G20"/>
    <mergeCell ref="H21:H22"/>
    <mergeCell ref="P25:P26"/>
    <mergeCell ref="H19:H20"/>
    <mergeCell ref="G21:G22"/>
    <mergeCell ref="R25:R26"/>
    <mergeCell ref="I27:I28"/>
    <mergeCell ref="N21:N22"/>
    <mergeCell ref="P17:P18"/>
    <mergeCell ref="P21:P22"/>
    <mergeCell ref="J25:J26"/>
    <mergeCell ref="P23:P24"/>
    <mergeCell ref="R23:R24"/>
    <mergeCell ref="L25:L26"/>
    <mergeCell ref="N25:N26"/>
    <mergeCell ref="R21:R22"/>
    <mergeCell ref="I21:I22"/>
    <mergeCell ref="P19:P20"/>
    <mergeCell ref="R19:R20"/>
    <mergeCell ref="N17:N18"/>
    <mergeCell ref="I25:I26"/>
    <mergeCell ref="I23:I24"/>
    <mergeCell ref="A31:S31"/>
    <mergeCell ref="J13:J14"/>
    <mergeCell ref="J29:J30"/>
    <mergeCell ref="J27:J28"/>
    <mergeCell ref="J23:J24"/>
    <mergeCell ref="J21:J22"/>
    <mergeCell ref="J17:J18"/>
    <mergeCell ref="L27:L28"/>
    <mergeCell ref="N27:N28"/>
    <mergeCell ref="P27:P28"/>
    <mergeCell ref="R27:R28"/>
    <mergeCell ref="L29:L30"/>
    <mergeCell ref="N29:N30"/>
    <mergeCell ref="P29:P30"/>
    <mergeCell ref="R29:R30"/>
    <mergeCell ref="L23:L24"/>
    <mergeCell ref="N23:N24"/>
    <mergeCell ref="G29:G30"/>
    <mergeCell ref="H29:H30"/>
    <mergeCell ref="G27:G28"/>
    <mergeCell ref="G23:G24"/>
    <mergeCell ref="H23:H24"/>
    <mergeCell ref="G25:G26"/>
    <mergeCell ref="H25:H26"/>
  </mergeCells>
  <conditionalFormatting sqref="H7:H30">
    <cfRule type="containsBlanks" dxfId="4" priority="1">
      <formula>LEN(TRIM(H7))=0</formula>
    </cfRule>
    <cfRule type="cellIs" dxfId="3" priority="3" operator="greaterThanOrEqual">
      <formula>95</formula>
    </cfRule>
    <cfRule type="cellIs" dxfId="2" priority="4" operator="between">
      <formula>90</formula>
      <formula>94.9</formula>
    </cfRule>
    <cfRule type="cellIs" dxfId="1" priority="5" operator="between">
      <formula>70</formula>
      <formula>89.9</formula>
    </cfRule>
    <cfRule type="cellIs" dxfId="0" priority="6" operator="lessThan">
      <formula>70</formula>
    </cfRule>
  </conditionalFormatting>
  <pageMargins left="0.7" right="0.7" top="0.75" bottom="0.75" header="0.3" footer="0.3"/>
  <pageSetup paperSize="9" orientation="portrait" r:id="rId1"/>
  <ignoredErrors>
    <ignoredError sqref="S13 O11 Q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249977111117893"/>
  </sheetPr>
  <dimension ref="A1:P79"/>
  <sheetViews>
    <sheetView tabSelected="1" topLeftCell="A48" zoomScale="110" zoomScaleNormal="110" workbookViewId="0">
      <selection activeCell="C78" sqref="C78"/>
    </sheetView>
  </sheetViews>
  <sheetFormatPr defaultColWidth="9.26953125" defaultRowHeight="14.5" x14ac:dyDescent="0.35"/>
  <cols>
    <col min="1" max="1" width="27.453125" bestFit="1" customWidth="1"/>
    <col min="2" max="2" width="23.7265625" bestFit="1" customWidth="1"/>
    <col min="3" max="3" width="25.54296875" bestFit="1" customWidth="1"/>
    <col min="4" max="4" width="13.453125" customWidth="1"/>
    <col min="5" max="5" width="15.7265625" customWidth="1"/>
    <col min="7" max="7" width="23.7265625" bestFit="1" customWidth="1"/>
    <col min="8" max="8" width="17.26953125" customWidth="1"/>
    <col min="9" max="9" width="16.7265625" bestFit="1" customWidth="1"/>
    <col min="10" max="10" width="18.453125" bestFit="1" customWidth="1"/>
  </cols>
  <sheetData>
    <row r="1" spans="1:11" ht="15" customHeight="1" x14ac:dyDescent="0.35">
      <c r="A1" s="344" t="s">
        <v>307</v>
      </c>
      <c r="B1" s="344"/>
      <c r="C1" s="344"/>
      <c r="D1" s="344"/>
      <c r="E1" s="344"/>
      <c r="F1" s="344"/>
      <c r="G1" s="344"/>
      <c r="H1" s="344"/>
      <c r="I1" s="344"/>
      <c r="J1" s="344"/>
      <c r="K1" s="344"/>
    </row>
    <row r="2" spans="1:11" ht="30" customHeight="1" x14ac:dyDescent="0.35">
      <c r="A2" s="344"/>
      <c r="B2" s="344"/>
      <c r="C2" s="344"/>
      <c r="D2" s="344"/>
      <c r="E2" s="344"/>
      <c r="F2" s="344"/>
      <c r="G2" s="344"/>
      <c r="H2" s="344"/>
      <c r="I2" s="344"/>
      <c r="J2" s="344"/>
      <c r="K2" s="344"/>
    </row>
    <row r="3" spans="1:11" x14ac:dyDescent="0.35">
      <c r="A3" s="363" t="s">
        <v>250</v>
      </c>
      <c r="B3" s="364"/>
      <c r="C3" s="365"/>
      <c r="G3" s="357" t="s">
        <v>251</v>
      </c>
      <c r="H3" s="358"/>
      <c r="I3" s="358"/>
      <c r="J3" s="358"/>
    </row>
    <row r="4" spans="1:11" x14ac:dyDescent="0.35">
      <c r="A4" s="50"/>
      <c r="B4" s="165" t="s">
        <v>244</v>
      </c>
      <c r="C4" s="165" t="s">
        <v>233</v>
      </c>
      <c r="G4" s="50"/>
      <c r="H4" s="165" t="s">
        <v>245</v>
      </c>
      <c r="I4" s="165" t="s">
        <v>246</v>
      </c>
      <c r="J4" s="165" t="s">
        <v>253</v>
      </c>
    </row>
    <row r="5" spans="1:11" x14ac:dyDescent="0.35">
      <c r="A5" s="132" t="s">
        <v>248</v>
      </c>
      <c r="B5" s="195">
        <v>400</v>
      </c>
      <c r="C5" s="123">
        <v>44671</v>
      </c>
      <c r="G5" s="132" t="s">
        <v>248</v>
      </c>
      <c r="H5" s="133">
        <f>SUM(D17,D22,D27,D37,D42,D47,D52,D57,D62,D67)</f>
        <v>343623.07692307688</v>
      </c>
      <c r="I5" s="134">
        <f>SUM(E17,E22,E27,E37,E42,E47,E52,E57,E62,E67)</f>
        <v>7.6923076923076916</v>
      </c>
      <c r="J5" s="134">
        <f>SUM(C17,C22,C27,C37,C42,C47,C52,C57,C62,C67)</f>
        <v>37.5</v>
      </c>
    </row>
    <row r="6" spans="1:11" x14ac:dyDescent="0.35">
      <c r="A6" s="135" t="s">
        <v>225</v>
      </c>
      <c r="B6" s="111">
        <v>90</v>
      </c>
      <c r="C6" s="124">
        <v>28628</v>
      </c>
      <c r="G6" s="135" t="s">
        <v>225</v>
      </c>
      <c r="H6" s="150">
        <f>SUM(D18,D23,D28,D38,D43,D48,D53,D58,D63,D68)</f>
        <v>31050.369230769236</v>
      </c>
      <c r="I6" s="151">
        <f>SUM(E18,E23,E28,E38,E43,E48,E53,E58,E63,E68)</f>
        <v>1.0846153846153848</v>
      </c>
      <c r="J6" s="151">
        <f>SUM(C18,C23,C28,C38,C43,C48,C53,C58,C63,C68)</f>
        <v>23.5</v>
      </c>
    </row>
    <row r="7" spans="1:11" x14ac:dyDescent="0.35">
      <c r="A7" s="136" t="s">
        <v>226</v>
      </c>
      <c r="B7" s="112">
        <v>26</v>
      </c>
      <c r="C7" s="125">
        <v>90161</v>
      </c>
      <c r="G7" s="136" t="s">
        <v>226</v>
      </c>
      <c r="H7" s="152">
        <f>SUM(D19,D24,D29,D39,D44,D49,D59,D54,D64,D69)</f>
        <v>35463.326666666668</v>
      </c>
      <c r="I7" s="153">
        <f>SUM(E19,E24,E29,E39,E44,E49,E54,E59,E64,E69)</f>
        <v>0.39333333333333331</v>
      </c>
      <c r="J7" s="153">
        <f>SUM(C19,C24,C29,C39,C44,C49,C54,C59,C64,C69)</f>
        <v>29.5</v>
      </c>
    </row>
    <row r="8" spans="1:11" x14ac:dyDescent="0.35">
      <c r="A8" s="137" t="s">
        <v>158</v>
      </c>
      <c r="B8" s="113">
        <v>30</v>
      </c>
      <c r="C8" s="126">
        <v>103269</v>
      </c>
      <c r="G8" s="137" t="s">
        <v>158</v>
      </c>
      <c r="H8" s="154">
        <f>SUM(D20,D25,D30,D40,D45,D50,D55,D60,D65,D70)</f>
        <v>23831.307692307695</v>
      </c>
      <c r="I8" s="155">
        <f>SUM(E20,E25,E30,E40,E45,E50,E55,E60,E65,E70)</f>
        <v>0.23076923076923078</v>
      </c>
      <c r="J8" s="155">
        <f>SUM(C20,C25,C30,C40,C45,C50,C55,C60,C65,C70)</f>
        <v>15</v>
      </c>
    </row>
    <row r="9" spans="1:11" x14ac:dyDescent="0.35">
      <c r="A9" s="202" t="s">
        <v>247</v>
      </c>
      <c r="B9" s="203">
        <v>30</v>
      </c>
      <c r="C9" s="204">
        <v>41257</v>
      </c>
      <c r="G9" s="138" t="s">
        <v>247</v>
      </c>
      <c r="H9" s="156">
        <f>SUM(D21,D26,D31,D41,D46,D51,D56,D61,D66,D71)</f>
        <v>6981.9538461538477</v>
      </c>
      <c r="I9" s="157">
        <f>SUM(E21,E26,E31,E41,E46,E51,E56,E61,E66,E71)</f>
        <v>0.16923076923076924</v>
      </c>
      <c r="J9" s="157">
        <f>SUM(C21,C26,C31,C41,C46,C51,C56,C61,C66,C71)</f>
        <v>11</v>
      </c>
    </row>
    <row r="10" spans="1:11" ht="12.75" customHeight="1" x14ac:dyDescent="0.35">
      <c r="A10" s="338" t="s">
        <v>308</v>
      </c>
      <c r="B10" s="339"/>
      <c r="C10" s="340"/>
      <c r="G10" s="205" t="s">
        <v>190</v>
      </c>
      <c r="H10" s="206">
        <f>SUM(H5:H9)</f>
        <v>440950.03435897431</v>
      </c>
    </row>
    <row r="11" spans="1:11" ht="15" customHeight="1" x14ac:dyDescent="0.35">
      <c r="A11" s="341"/>
      <c r="B11" s="342"/>
      <c r="C11" s="343"/>
      <c r="G11" s="207" t="s">
        <v>309</v>
      </c>
      <c r="H11" s="208"/>
      <c r="I11" s="208"/>
      <c r="J11" s="209"/>
    </row>
    <row r="12" spans="1:11" ht="15.5" x14ac:dyDescent="0.35">
      <c r="H12" s="171"/>
      <c r="I12" s="172"/>
    </row>
    <row r="13" spans="1:11" x14ac:dyDescent="0.35">
      <c r="A13" s="366" t="s">
        <v>252</v>
      </c>
      <c r="B13" s="366"/>
      <c r="C13" s="366"/>
      <c r="D13" s="366"/>
      <c r="E13" s="366"/>
    </row>
    <row r="14" spans="1:11" x14ac:dyDescent="0.35">
      <c r="A14" s="362" t="s">
        <v>230</v>
      </c>
      <c r="B14" s="362" t="s">
        <v>228</v>
      </c>
      <c r="C14" s="141" t="s">
        <v>227</v>
      </c>
      <c r="D14" s="362" t="s">
        <v>229</v>
      </c>
      <c r="E14" s="362"/>
    </row>
    <row r="15" spans="1:11" ht="55" x14ac:dyDescent="0.35">
      <c r="A15" s="362"/>
      <c r="B15" s="362"/>
      <c r="C15" s="177" t="s">
        <v>254</v>
      </c>
      <c r="D15" s="164" t="s">
        <v>242</v>
      </c>
      <c r="E15" s="141" t="s">
        <v>243</v>
      </c>
    </row>
    <row r="16" spans="1:11" x14ac:dyDescent="0.35">
      <c r="A16" s="179" t="s">
        <v>161</v>
      </c>
      <c r="B16" s="367"/>
      <c r="C16" s="368"/>
      <c r="D16" s="368"/>
      <c r="E16" s="369"/>
      <c r="G16" s="359" t="s">
        <v>266</v>
      </c>
      <c r="H16" s="360"/>
      <c r="I16" s="361"/>
    </row>
    <row r="17" spans="1:5" x14ac:dyDescent="0.35">
      <c r="A17" s="289" t="s">
        <v>216</v>
      </c>
      <c r="B17" s="142" t="s">
        <v>248</v>
      </c>
      <c r="C17" s="117">
        <v>1</v>
      </c>
      <c r="D17" s="143">
        <f>$C$5*E17</f>
        <v>9163.2820512820508</v>
      </c>
      <c r="E17" s="144">
        <f>C17*$B$5/1950</f>
        <v>0.20512820512820512</v>
      </c>
    </row>
    <row r="18" spans="1:5" x14ac:dyDescent="0.35">
      <c r="A18" s="289"/>
      <c r="B18" s="145" t="s">
        <v>225</v>
      </c>
      <c r="C18" s="111">
        <v>1</v>
      </c>
      <c r="D18" s="150">
        <f>$C$6*E18</f>
        <v>1321.2923076923078</v>
      </c>
      <c r="E18" s="158">
        <f>C18*$B$6/1950</f>
        <v>4.6153846153846156E-2</v>
      </c>
    </row>
    <row r="19" spans="1:5" x14ac:dyDescent="0.35">
      <c r="A19" s="289"/>
      <c r="B19" s="146" t="s">
        <v>226</v>
      </c>
      <c r="C19" s="112">
        <v>1</v>
      </c>
      <c r="D19" s="152">
        <f>$C$7*E19</f>
        <v>1202.1466666666668</v>
      </c>
      <c r="E19" s="159">
        <f>C19*$B$7/1950</f>
        <v>1.3333333333333334E-2</v>
      </c>
    </row>
    <row r="20" spans="1:5" x14ac:dyDescent="0.35">
      <c r="A20" s="289"/>
      <c r="B20" s="147" t="s">
        <v>158</v>
      </c>
      <c r="C20" s="113">
        <v>0</v>
      </c>
      <c r="D20" s="154">
        <f>$C$8*E20</f>
        <v>0</v>
      </c>
      <c r="E20" s="160">
        <f>C20*$B$8/1950</f>
        <v>0</v>
      </c>
    </row>
    <row r="21" spans="1:5" x14ac:dyDescent="0.35">
      <c r="A21" s="289"/>
      <c r="B21" s="148" t="s">
        <v>247</v>
      </c>
      <c r="C21" s="114">
        <v>0</v>
      </c>
      <c r="D21" s="156">
        <f>$C$9*E21</f>
        <v>0</v>
      </c>
      <c r="E21" s="161">
        <f>C21*$B$9/1950</f>
        <v>0</v>
      </c>
    </row>
    <row r="22" spans="1:5" x14ac:dyDescent="0.35">
      <c r="A22" s="289" t="s">
        <v>277</v>
      </c>
      <c r="B22" s="142" t="s">
        <v>248</v>
      </c>
      <c r="C22" s="117">
        <v>1</v>
      </c>
      <c r="D22" s="143">
        <f>$C$5*E22</f>
        <v>9163.2820512820508</v>
      </c>
      <c r="E22" s="144">
        <f>C22*$B$5/1950</f>
        <v>0.20512820512820512</v>
      </c>
    </row>
    <row r="23" spans="1:5" x14ac:dyDescent="0.35">
      <c r="A23" s="289"/>
      <c r="B23" s="145" t="s">
        <v>225</v>
      </c>
      <c r="C23" s="111">
        <v>0</v>
      </c>
      <c r="D23" s="150">
        <f>$C$6*E23</f>
        <v>0</v>
      </c>
      <c r="E23" s="158">
        <f>C23*$B$6/1950</f>
        <v>0</v>
      </c>
    </row>
    <row r="24" spans="1:5" x14ac:dyDescent="0.35">
      <c r="A24" s="289"/>
      <c r="B24" s="146" t="s">
        <v>226</v>
      </c>
      <c r="C24" s="112">
        <v>1</v>
      </c>
      <c r="D24" s="152">
        <f>$C$7*E24</f>
        <v>1202.1466666666668</v>
      </c>
      <c r="E24" s="159">
        <f>C24*$B$7/1950</f>
        <v>1.3333333333333334E-2</v>
      </c>
    </row>
    <row r="25" spans="1:5" x14ac:dyDescent="0.35">
      <c r="A25" s="289"/>
      <c r="B25" s="147" t="s">
        <v>158</v>
      </c>
      <c r="C25" s="113">
        <v>0</v>
      </c>
      <c r="D25" s="154">
        <f>$C$8*E25</f>
        <v>0</v>
      </c>
      <c r="E25" s="160">
        <f>C25*$B$8/1950</f>
        <v>0</v>
      </c>
    </row>
    <row r="26" spans="1:5" x14ac:dyDescent="0.35">
      <c r="A26" s="289"/>
      <c r="B26" s="148" t="s">
        <v>247</v>
      </c>
      <c r="C26" s="114">
        <v>0</v>
      </c>
      <c r="D26" s="156">
        <f>$C$9*E26</f>
        <v>0</v>
      </c>
      <c r="E26" s="161">
        <f>C26*$B$9/1950</f>
        <v>0</v>
      </c>
    </row>
    <row r="27" spans="1:5" x14ac:dyDescent="0.35">
      <c r="A27" s="289" t="s">
        <v>213</v>
      </c>
      <c r="B27" s="142" t="s">
        <v>248</v>
      </c>
      <c r="C27" s="117">
        <v>1</v>
      </c>
      <c r="D27" s="143">
        <f>$C$5*E27</f>
        <v>9163.2820512820508</v>
      </c>
      <c r="E27" s="144">
        <f>C27*$B$5/1950</f>
        <v>0.20512820512820512</v>
      </c>
    </row>
    <row r="28" spans="1:5" x14ac:dyDescent="0.35">
      <c r="A28" s="289"/>
      <c r="B28" s="145" t="s">
        <v>225</v>
      </c>
      <c r="C28" s="111">
        <v>0</v>
      </c>
      <c r="D28" s="150">
        <f>$C$6*E28</f>
        <v>0</v>
      </c>
      <c r="E28" s="158">
        <f>C28*$B$6/1950</f>
        <v>0</v>
      </c>
    </row>
    <row r="29" spans="1:5" x14ac:dyDescent="0.35">
      <c r="A29" s="289"/>
      <c r="B29" s="146" t="s">
        <v>226</v>
      </c>
      <c r="C29" s="112">
        <v>1</v>
      </c>
      <c r="D29" s="152">
        <f>$C$7*E29</f>
        <v>1202.1466666666668</v>
      </c>
      <c r="E29" s="159">
        <f>C29*$B$7/1950</f>
        <v>1.3333333333333334E-2</v>
      </c>
    </row>
    <row r="30" spans="1:5" x14ac:dyDescent="0.35">
      <c r="A30" s="289"/>
      <c r="B30" s="147" t="s">
        <v>158</v>
      </c>
      <c r="C30" s="113">
        <v>0</v>
      </c>
      <c r="D30" s="154">
        <f>$C$8*E30</f>
        <v>0</v>
      </c>
      <c r="E30" s="160">
        <f>C30*$B$8/1950</f>
        <v>0</v>
      </c>
    </row>
    <row r="31" spans="1:5" x14ac:dyDescent="0.35">
      <c r="A31" s="289"/>
      <c r="B31" s="148" t="s">
        <v>247</v>
      </c>
      <c r="C31" s="114">
        <v>0</v>
      </c>
      <c r="D31" s="156">
        <f>$C$9*E31</f>
        <v>0</v>
      </c>
      <c r="E31" s="161">
        <f>C31*$B$9/1950</f>
        <v>0</v>
      </c>
    </row>
    <row r="32" spans="1:5" x14ac:dyDescent="0.35">
      <c r="A32" s="289" t="s">
        <v>249</v>
      </c>
      <c r="B32" s="345" t="s">
        <v>257</v>
      </c>
      <c r="C32" s="346"/>
      <c r="D32" s="346"/>
      <c r="E32" s="347"/>
    </row>
    <row r="33" spans="1:16" x14ac:dyDescent="0.35">
      <c r="A33" s="289"/>
      <c r="B33" s="348"/>
      <c r="C33" s="349"/>
      <c r="D33" s="349"/>
      <c r="E33" s="350"/>
    </row>
    <row r="34" spans="1:16" x14ac:dyDescent="0.35">
      <c r="A34" s="289"/>
      <c r="B34" s="348"/>
      <c r="C34" s="349"/>
      <c r="D34" s="349"/>
      <c r="E34" s="350"/>
    </row>
    <row r="35" spans="1:16" x14ac:dyDescent="0.35">
      <c r="A35" s="289"/>
      <c r="B35" s="348"/>
      <c r="C35" s="349"/>
      <c r="D35" s="349"/>
      <c r="E35" s="350"/>
    </row>
    <row r="36" spans="1:16" x14ac:dyDescent="0.35">
      <c r="A36" s="289"/>
      <c r="B36" s="351"/>
      <c r="C36" s="352"/>
      <c r="D36" s="352"/>
      <c r="E36" s="353"/>
    </row>
    <row r="37" spans="1:16" x14ac:dyDescent="0.35">
      <c r="A37" s="356" t="s">
        <v>215</v>
      </c>
      <c r="B37" s="142" t="s">
        <v>248</v>
      </c>
      <c r="C37" s="117">
        <v>1.5</v>
      </c>
      <c r="D37" s="143">
        <f>$C$5*E37</f>
        <v>13744.923076923078</v>
      </c>
      <c r="E37" s="144">
        <f>C37*$B$5/1950</f>
        <v>0.30769230769230771</v>
      </c>
    </row>
    <row r="38" spans="1:16" x14ac:dyDescent="0.35">
      <c r="A38" s="356"/>
      <c r="B38" s="145" t="s">
        <v>225</v>
      </c>
      <c r="C38" s="111">
        <v>1.5</v>
      </c>
      <c r="D38" s="150">
        <f>$C$6*E38</f>
        <v>1981.9384615384618</v>
      </c>
      <c r="E38" s="158">
        <f>C38*$B$6/1950</f>
        <v>6.9230769230769235E-2</v>
      </c>
      <c r="P38" s="149"/>
    </row>
    <row r="39" spans="1:16" x14ac:dyDescent="0.35">
      <c r="A39" s="356"/>
      <c r="B39" s="146" t="s">
        <v>226</v>
      </c>
      <c r="C39" s="112">
        <v>1.5</v>
      </c>
      <c r="D39" s="152">
        <f>$C$7*E39</f>
        <v>1803.22</v>
      </c>
      <c r="E39" s="159">
        <f>C39*$B$7/1950</f>
        <v>0.02</v>
      </c>
      <c r="P39" s="149"/>
    </row>
    <row r="40" spans="1:16" x14ac:dyDescent="0.35">
      <c r="A40" s="356"/>
      <c r="B40" s="147" t="s">
        <v>158</v>
      </c>
      <c r="C40" s="113">
        <v>1</v>
      </c>
      <c r="D40" s="154">
        <f>$C$8*E40</f>
        <v>1588.7538461538463</v>
      </c>
      <c r="E40" s="160">
        <f>C40*$B$8/1950</f>
        <v>1.5384615384615385E-2</v>
      </c>
      <c r="P40" s="149"/>
    </row>
    <row r="41" spans="1:16" x14ac:dyDescent="0.35">
      <c r="A41" s="356"/>
      <c r="B41" s="148" t="s">
        <v>247</v>
      </c>
      <c r="C41" s="114">
        <v>1</v>
      </c>
      <c r="D41" s="156">
        <f>$C$9*E41</f>
        <v>634.72307692307697</v>
      </c>
      <c r="E41" s="161">
        <f>C41*$B$9/1950</f>
        <v>1.5384615384615385E-2</v>
      </c>
    </row>
    <row r="42" spans="1:16" x14ac:dyDescent="0.35">
      <c r="A42" s="356" t="s">
        <v>269</v>
      </c>
      <c r="B42" s="142" t="s">
        <v>248</v>
      </c>
      <c r="C42" s="117">
        <v>1</v>
      </c>
      <c r="D42" s="143">
        <f>$C$5*E42</f>
        <v>9163.2820512820508</v>
      </c>
      <c r="E42" s="144">
        <f>C42*$B$5/1950</f>
        <v>0.20512820512820512</v>
      </c>
    </row>
    <row r="43" spans="1:16" x14ac:dyDescent="0.35">
      <c r="A43" s="356"/>
      <c r="B43" s="145" t="s">
        <v>225</v>
      </c>
      <c r="C43" s="111">
        <v>1</v>
      </c>
      <c r="D43" s="150">
        <f>$C$6*E43</f>
        <v>1321.2923076923078</v>
      </c>
      <c r="E43" s="158">
        <f>C43*$B$6/1950</f>
        <v>4.6153846153846156E-2</v>
      </c>
      <c r="P43" s="149"/>
    </row>
    <row r="44" spans="1:16" x14ac:dyDescent="0.35">
      <c r="A44" s="356"/>
      <c r="B44" s="146" t="s">
        <v>226</v>
      </c>
      <c r="C44" s="112">
        <v>1</v>
      </c>
      <c r="D44" s="152">
        <f>$C$7*E44</f>
        <v>1202.1466666666668</v>
      </c>
      <c r="E44" s="159">
        <f>C44*$B$7/1950</f>
        <v>1.3333333333333334E-2</v>
      </c>
      <c r="P44" s="149"/>
    </row>
    <row r="45" spans="1:16" x14ac:dyDescent="0.35">
      <c r="A45" s="356"/>
      <c r="B45" s="147" t="s">
        <v>158</v>
      </c>
      <c r="C45" s="113">
        <v>1</v>
      </c>
      <c r="D45" s="154">
        <f>$C$8*E45</f>
        <v>1588.7538461538463</v>
      </c>
      <c r="E45" s="160">
        <f>C45*$B$8/1950</f>
        <v>1.5384615384615385E-2</v>
      </c>
      <c r="P45" s="149"/>
    </row>
    <row r="46" spans="1:16" x14ac:dyDescent="0.35">
      <c r="A46" s="356"/>
      <c r="B46" s="148" t="s">
        <v>247</v>
      </c>
      <c r="C46" s="114">
        <v>0</v>
      </c>
      <c r="D46" s="156">
        <f>$C$9*E46</f>
        <v>0</v>
      </c>
      <c r="E46" s="161">
        <f>C46*$B$9/1950</f>
        <v>0</v>
      </c>
    </row>
    <row r="47" spans="1:16" x14ac:dyDescent="0.35">
      <c r="A47" s="354" t="s">
        <v>162</v>
      </c>
      <c r="B47" s="142" t="s">
        <v>248</v>
      </c>
      <c r="C47" s="117">
        <v>9</v>
      </c>
      <c r="D47" s="143">
        <f>$C$5*E47</f>
        <v>82469.538461538468</v>
      </c>
      <c r="E47" s="144">
        <f>C47*$B$5/1950</f>
        <v>1.8461538461538463</v>
      </c>
    </row>
    <row r="48" spans="1:16" x14ac:dyDescent="0.35">
      <c r="A48" s="354"/>
      <c r="B48" s="145" t="s">
        <v>225</v>
      </c>
      <c r="C48" s="111">
        <v>0</v>
      </c>
      <c r="D48" s="150">
        <f>$C$6*E48</f>
        <v>0</v>
      </c>
      <c r="E48" s="158">
        <f>C48*$B$6/1950</f>
        <v>0</v>
      </c>
    </row>
    <row r="49" spans="1:5" x14ac:dyDescent="0.35">
      <c r="A49" s="354"/>
      <c r="B49" s="146" t="s">
        <v>226</v>
      </c>
      <c r="C49" s="112">
        <v>9</v>
      </c>
      <c r="D49" s="152">
        <f>$C$7*E49</f>
        <v>10819.32</v>
      </c>
      <c r="E49" s="159">
        <f>C49*$B$7/1950</f>
        <v>0.12</v>
      </c>
    </row>
    <row r="50" spans="1:5" x14ac:dyDescent="0.35">
      <c r="A50" s="354"/>
      <c r="B50" s="147" t="s">
        <v>158</v>
      </c>
      <c r="C50" s="113">
        <v>0</v>
      </c>
      <c r="D50" s="154">
        <f>$C$8*E50</f>
        <v>0</v>
      </c>
      <c r="E50" s="160">
        <f>C50*$B$8/1950</f>
        <v>0</v>
      </c>
    </row>
    <row r="51" spans="1:5" x14ac:dyDescent="0.35">
      <c r="A51" s="354"/>
      <c r="B51" s="148" t="s">
        <v>247</v>
      </c>
      <c r="C51" s="114">
        <v>0</v>
      </c>
      <c r="D51" s="156">
        <f>$C$9*E51</f>
        <v>0</v>
      </c>
      <c r="E51" s="161">
        <f>C51*$B$9/1950</f>
        <v>0</v>
      </c>
    </row>
    <row r="52" spans="1:5" x14ac:dyDescent="0.35">
      <c r="A52" s="354" t="s">
        <v>231</v>
      </c>
      <c r="B52" s="142" t="s">
        <v>248</v>
      </c>
      <c r="C52" s="117">
        <v>8</v>
      </c>
      <c r="D52" s="143">
        <f>$C$5*E52</f>
        <v>73306.256410256407</v>
      </c>
      <c r="E52" s="144">
        <f>C52*$B$5/1950</f>
        <v>1.641025641025641</v>
      </c>
    </row>
    <row r="53" spans="1:5" x14ac:dyDescent="0.35">
      <c r="A53" s="354"/>
      <c r="B53" s="145" t="s">
        <v>225</v>
      </c>
      <c r="C53" s="111">
        <v>8</v>
      </c>
      <c r="D53" s="150">
        <f>$C$6*E53</f>
        <v>10570.338461538462</v>
      </c>
      <c r="E53" s="158">
        <f>C53*$B$6/1950</f>
        <v>0.36923076923076925</v>
      </c>
    </row>
    <row r="54" spans="1:5" x14ac:dyDescent="0.35">
      <c r="A54" s="354"/>
      <c r="B54" s="146" t="s">
        <v>226</v>
      </c>
      <c r="C54" s="112">
        <v>8</v>
      </c>
      <c r="D54" s="152">
        <f>$C$7*E54</f>
        <v>9617.1733333333341</v>
      </c>
      <c r="E54" s="159">
        <f>C54*$B$7/1950</f>
        <v>0.10666666666666667</v>
      </c>
    </row>
    <row r="55" spans="1:5" x14ac:dyDescent="0.35">
      <c r="A55" s="354"/>
      <c r="B55" s="147" t="s">
        <v>158</v>
      </c>
      <c r="C55" s="113">
        <v>8</v>
      </c>
      <c r="D55" s="154">
        <f>$C$8*E55</f>
        <v>12710.030769230771</v>
      </c>
      <c r="E55" s="160">
        <f>C55*$B$8/1950</f>
        <v>0.12307692307692308</v>
      </c>
    </row>
    <row r="56" spans="1:5" x14ac:dyDescent="0.35">
      <c r="A56" s="354"/>
      <c r="B56" s="148" t="s">
        <v>247</v>
      </c>
      <c r="C56" s="114">
        <v>8</v>
      </c>
      <c r="D56" s="156">
        <f>$C$9*E56</f>
        <v>5077.7846153846158</v>
      </c>
      <c r="E56" s="161">
        <f>C56*$B$9/1950</f>
        <v>0.12307692307692308</v>
      </c>
    </row>
    <row r="57" spans="1:5" x14ac:dyDescent="0.35">
      <c r="A57" s="355" t="s">
        <v>258</v>
      </c>
      <c r="B57" s="142" t="s">
        <v>248</v>
      </c>
      <c r="C57" s="117">
        <v>6</v>
      </c>
      <c r="D57" s="143">
        <f>$C$5*E57</f>
        <v>54979.692307692312</v>
      </c>
      <c r="E57" s="144">
        <f>C57*$B$5/1950</f>
        <v>1.2307692307692308</v>
      </c>
    </row>
    <row r="58" spans="1:5" x14ac:dyDescent="0.35">
      <c r="A58" s="355"/>
      <c r="B58" s="145" t="s">
        <v>225</v>
      </c>
      <c r="C58" s="111">
        <v>3</v>
      </c>
      <c r="D58" s="150">
        <f>$C$6*E58</f>
        <v>3963.8769230769235</v>
      </c>
      <c r="E58" s="158">
        <f>C58*$B$6/1950</f>
        <v>0.13846153846153847</v>
      </c>
    </row>
    <row r="59" spans="1:5" x14ac:dyDescent="0.35">
      <c r="A59" s="355"/>
      <c r="B59" s="146" t="s">
        <v>226</v>
      </c>
      <c r="C59" s="112">
        <v>3</v>
      </c>
      <c r="D59" s="152">
        <f>$C$7*E59</f>
        <v>3606.44</v>
      </c>
      <c r="E59" s="159">
        <f>C59*$B$7/1950</f>
        <v>0.04</v>
      </c>
    </row>
    <row r="60" spans="1:5" x14ac:dyDescent="0.35">
      <c r="A60" s="355"/>
      <c r="B60" s="147" t="s">
        <v>158</v>
      </c>
      <c r="C60" s="113">
        <v>2</v>
      </c>
      <c r="D60" s="154">
        <f>$C$8*E60</f>
        <v>3177.5076923076927</v>
      </c>
      <c r="E60" s="160">
        <f>C60*$B$8/1950</f>
        <v>3.0769230769230771E-2</v>
      </c>
    </row>
    <row r="61" spans="1:5" x14ac:dyDescent="0.35">
      <c r="A61" s="355"/>
      <c r="B61" s="148" t="s">
        <v>247</v>
      </c>
      <c r="C61" s="114">
        <v>1</v>
      </c>
      <c r="D61" s="156">
        <f>$C$9*E61</f>
        <v>634.72307692307697</v>
      </c>
      <c r="E61" s="161">
        <f>C61*$B$9/1950</f>
        <v>1.5384615384615385E-2</v>
      </c>
    </row>
    <row r="62" spans="1:5" x14ac:dyDescent="0.35">
      <c r="A62" s="354" t="s">
        <v>259</v>
      </c>
      <c r="B62" s="142" t="s">
        <v>248</v>
      </c>
      <c r="C62" s="117">
        <v>6</v>
      </c>
      <c r="D62" s="143">
        <f>$C$5*E62</f>
        <v>54979.692307692312</v>
      </c>
      <c r="E62" s="144">
        <f>C62*$B$5/1950</f>
        <v>1.2307692307692308</v>
      </c>
    </row>
    <row r="63" spans="1:5" x14ac:dyDescent="0.35">
      <c r="A63" s="354"/>
      <c r="B63" s="145" t="s">
        <v>225</v>
      </c>
      <c r="C63" s="111">
        <v>6</v>
      </c>
      <c r="D63" s="150">
        <f>$C$6*E63</f>
        <v>7927.753846153847</v>
      </c>
      <c r="E63" s="158">
        <f>C63*$B$6/1950</f>
        <v>0.27692307692307694</v>
      </c>
    </row>
    <row r="64" spans="1:5" x14ac:dyDescent="0.35">
      <c r="A64" s="354"/>
      <c r="B64" s="146" t="s">
        <v>226</v>
      </c>
      <c r="C64" s="112">
        <v>2</v>
      </c>
      <c r="D64" s="152">
        <f>$C$7*E64</f>
        <v>2404.2933333333335</v>
      </c>
      <c r="E64" s="159">
        <f>C64*$B$7/1950</f>
        <v>2.6666666666666668E-2</v>
      </c>
    </row>
    <row r="65" spans="1:5" x14ac:dyDescent="0.35">
      <c r="A65" s="354"/>
      <c r="B65" s="147" t="s">
        <v>158</v>
      </c>
      <c r="C65" s="113">
        <v>2</v>
      </c>
      <c r="D65" s="154">
        <f>$C$8*E65</f>
        <v>3177.5076923076927</v>
      </c>
      <c r="E65" s="160">
        <f>C65*$B$8/1950</f>
        <v>3.0769230769230771E-2</v>
      </c>
    </row>
    <row r="66" spans="1:5" x14ac:dyDescent="0.35">
      <c r="A66" s="354"/>
      <c r="B66" s="148" t="s">
        <v>247</v>
      </c>
      <c r="C66" s="114">
        <v>0</v>
      </c>
      <c r="D66" s="156">
        <f>$C$9*E66</f>
        <v>0</v>
      </c>
      <c r="E66" s="161">
        <f>C66*$B$9/1950</f>
        <v>0</v>
      </c>
    </row>
    <row r="67" spans="1:5" x14ac:dyDescent="0.35">
      <c r="A67" s="355" t="s">
        <v>163</v>
      </c>
      <c r="B67" s="142" t="s">
        <v>248</v>
      </c>
      <c r="C67" s="117">
        <v>3</v>
      </c>
      <c r="D67" s="143">
        <f>$C$5*E67</f>
        <v>27489.846153846156</v>
      </c>
      <c r="E67" s="144">
        <f>C67*$B$5/1950</f>
        <v>0.61538461538461542</v>
      </c>
    </row>
    <row r="68" spans="1:5" x14ac:dyDescent="0.35">
      <c r="A68" s="355"/>
      <c r="B68" s="145" t="s">
        <v>225</v>
      </c>
      <c r="C68" s="111">
        <v>3</v>
      </c>
      <c r="D68" s="150">
        <f>$C$6*E68</f>
        <v>3963.8769230769235</v>
      </c>
      <c r="E68" s="158">
        <f>C68*$B$6/1950</f>
        <v>0.13846153846153847</v>
      </c>
    </row>
    <row r="69" spans="1:5" x14ac:dyDescent="0.35">
      <c r="A69" s="355"/>
      <c r="B69" s="146" t="s">
        <v>226</v>
      </c>
      <c r="C69" s="112">
        <v>2</v>
      </c>
      <c r="D69" s="152">
        <f>$C$7*E69</f>
        <v>2404.2933333333335</v>
      </c>
      <c r="E69" s="159">
        <f>C69*$B$7/1950</f>
        <v>2.6666666666666668E-2</v>
      </c>
    </row>
    <row r="70" spans="1:5" x14ac:dyDescent="0.35">
      <c r="A70" s="355"/>
      <c r="B70" s="147" t="s">
        <v>158</v>
      </c>
      <c r="C70" s="113">
        <v>1</v>
      </c>
      <c r="D70" s="154">
        <f>$C$8*E70</f>
        <v>1588.7538461538463</v>
      </c>
      <c r="E70" s="160">
        <f>C70*$B$8/1950</f>
        <v>1.5384615384615385E-2</v>
      </c>
    </row>
    <row r="71" spans="1:5" x14ac:dyDescent="0.35">
      <c r="A71" s="375"/>
      <c r="B71" s="372" t="s">
        <v>247</v>
      </c>
      <c r="C71" s="203">
        <v>1</v>
      </c>
      <c r="D71" s="373">
        <f>$C$9*E71</f>
        <v>634.72307692307697</v>
      </c>
      <c r="E71" s="374">
        <f>C71*$B$9/1950</f>
        <v>1.5384615384615385E-2</v>
      </c>
    </row>
    <row r="72" spans="1:5" s="376" customFormat="1" x14ac:dyDescent="0.35">
      <c r="A72" s="377" t="s">
        <v>310</v>
      </c>
      <c r="B72" s="378"/>
      <c r="C72" s="378"/>
      <c r="D72" s="378"/>
      <c r="E72" s="379"/>
    </row>
    <row r="73" spans="1:5" s="376" customFormat="1" ht="25" customHeight="1" x14ac:dyDescent="0.35">
      <c r="A73" s="380"/>
      <c r="B73" s="381"/>
      <c r="C73" s="381"/>
      <c r="D73" s="381"/>
      <c r="E73" s="382"/>
    </row>
    <row r="77" spans="1:5" x14ac:dyDescent="0.35">
      <c r="A77" s="149"/>
    </row>
    <row r="78" spans="1:5" x14ac:dyDescent="0.35">
      <c r="A78" s="149"/>
    </row>
    <row r="79" spans="1:5" x14ac:dyDescent="0.35">
      <c r="A79" s="149"/>
    </row>
  </sheetData>
  <mergeCells count="23">
    <mergeCell ref="A67:A71"/>
    <mergeCell ref="A47:A51"/>
    <mergeCell ref="A72:E73"/>
    <mergeCell ref="A62:A66"/>
    <mergeCell ref="A42:A46"/>
    <mergeCell ref="G3:J3"/>
    <mergeCell ref="G16:I16"/>
    <mergeCell ref="B14:B15"/>
    <mergeCell ref="D14:E14"/>
    <mergeCell ref="A3:C3"/>
    <mergeCell ref="A14:A15"/>
    <mergeCell ref="A13:E13"/>
    <mergeCell ref="A17:A21"/>
    <mergeCell ref="B16:E16"/>
    <mergeCell ref="A22:A26"/>
    <mergeCell ref="A27:A31"/>
    <mergeCell ref="A32:A36"/>
    <mergeCell ref="A37:A41"/>
    <mergeCell ref="A10:C11"/>
    <mergeCell ref="A1:K2"/>
    <mergeCell ref="B32:E36"/>
    <mergeCell ref="A52:A56"/>
    <mergeCell ref="A57:A61"/>
  </mergeCells>
  <pageMargins left="0.7" right="0.7" top="0.75" bottom="0.75" header="0.3" footer="0.3"/>
  <pageSetup paperSize="9" orientation="portrait" r:id="rId1"/>
  <ignoredErrors>
    <ignoredError sqref="D48:D51 D38:D40 D28:D30 D23:D25 D18:D20 D21 D26 D31 D41 D56 D61 D66 D71 D53 D54 D55 D58 D59 D60 D63 D64 D65 D68 D69 D70" unlockedFormula="1"/>
    <ignoredError sqref="H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99"/>
  </sheetPr>
  <dimension ref="A1:J20"/>
  <sheetViews>
    <sheetView zoomScale="110" zoomScaleNormal="110" workbookViewId="0">
      <selection activeCell="E26" sqref="E26"/>
    </sheetView>
  </sheetViews>
  <sheetFormatPr defaultColWidth="9.26953125" defaultRowHeight="14.5" x14ac:dyDescent="0.35"/>
  <cols>
    <col min="1" max="1" width="27.453125" bestFit="1" customWidth="1"/>
    <col min="2" max="2" width="23.7265625" bestFit="1" customWidth="1"/>
    <col min="3" max="3" width="25.54296875" bestFit="1" customWidth="1"/>
    <col min="4" max="4" width="13.453125" customWidth="1"/>
    <col min="5" max="5" width="15.7265625" customWidth="1"/>
    <col min="7" max="7" width="23.7265625" bestFit="1" customWidth="1"/>
    <col min="8" max="8" width="17.26953125" customWidth="1"/>
    <col min="9" max="9" width="16.7265625" bestFit="1" customWidth="1"/>
    <col min="10" max="10" width="18.453125" bestFit="1" customWidth="1"/>
  </cols>
  <sheetData>
    <row r="1" spans="1:10" x14ac:dyDescent="0.35">
      <c r="A1" s="363" t="s">
        <v>250</v>
      </c>
      <c r="B1" s="364"/>
      <c r="C1" s="365"/>
      <c r="G1" s="357" t="s">
        <v>251</v>
      </c>
      <c r="H1" s="358"/>
      <c r="I1" s="358"/>
      <c r="J1" s="358"/>
    </row>
    <row r="2" spans="1:10" x14ac:dyDescent="0.35">
      <c r="A2" s="50"/>
      <c r="B2" s="165" t="s">
        <v>244</v>
      </c>
      <c r="C2" s="165" t="s">
        <v>233</v>
      </c>
      <c r="G2" s="50"/>
      <c r="H2" s="165" t="s">
        <v>245</v>
      </c>
      <c r="I2" s="165" t="s">
        <v>246</v>
      </c>
      <c r="J2" s="165" t="s">
        <v>253</v>
      </c>
    </row>
    <row r="3" spans="1:10" x14ac:dyDescent="0.35">
      <c r="A3" s="182" t="s">
        <v>260</v>
      </c>
      <c r="B3" s="180">
        <v>154</v>
      </c>
      <c r="C3" s="181">
        <v>44671</v>
      </c>
      <c r="G3" s="182" t="s">
        <v>260</v>
      </c>
      <c r="H3" s="186">
        <f>SUM(D9,D11)</f>
        <v>52917.953846153847</v>
      </c>
      <c r="I3" s="188">
        <f>SUM(E9,E11)</f>
        <v>1.1846153846153846</v>
      </c>
      <c r="J3" s="182">
        <f>SUM(C9,C11)</f>
        <v>15</v>
      </c>
    </row>
    <row r="4" spans="1:10" x14ac:dyDescent="0.35">
      <c r="A4" s="185" t="s">
        <v>261</v>
      </c>
      <c r="B4" s="183">
        <v>90</v>
      </c>
      <c r="C4" s="184">
        <v>28628</v>
      </c>
      <c r="G4" s="185" t="s">
        <v>261</v>
      </c>
      <c r="H4" s="187">
        <f>SUM(D10,D12)</f>
        <v>19819.384615384613</v>
      </c>
      <c r="I4" s="189">
        <f>SUM(E10,E12)</f>
        <v>0.69230769230769229</v>
      </c>
      <c r="J4" s="185">
        <f>SUM(C10,C12)</f>
        <v>15</v>
      </c>
    </row>
    <row r="5" spans="1:10" ht="15.5" x14ac:dyDescent="0.35">
      <c r="G5" s="139" t="s">
        <v>190</v>
      </c>
      <c r="H5" s="140">
        <f>SUM(H3:H4)</f>
        <v>72737.338461538457</v>
      </c>
    </row>
    <row r="6" spans="1:10" ht="15.5" x14ac:dyDescent="0.35">
      <c r="A6" s="366" t="s">
        <v>252</v>
      </c>
      <c r="B6" s="366"/>
      <c r="C6" s="366"/>
      <c r="D6" s="366"/>
      <c r="E6" s="366"/>
      <c r="H6" s="171"/>
      <c r="I6" s="172"/>
    </row>
    <row r="7" spans="1:10" x14ac:dyDescent="0.35">
      <c r="A7" s="362" t="s">
        <v>230</v>
      </c>
      <c r="B7" s="362" t="s">
        <v>228</v>
      </c>
      <c r="C7" s="141" t="s">
        <v>227</v>
      </c>
      <c r="D7" s="362" t="s">
        <v>229</v>
      </c>
      <c r="E7" s="362"/>
    </row>
    <row r="8" spans="1:10" ht="55" x14ac:dyDescent="0.35">
      <c r="A8" s="362"/>
      <c r="B8" s="362"/>
      <c r="C8" s="177" t="s">
        <v>254</v>
      </c>
      <c r="D8" s="164" t="s">
        <v>242</v>
      </c>
      <c r="E8" s="141" t="s">
        <v>243</v>
      </c>
    </row>
    <row r="9" spans="1:10" x14ac:dyDescent="0.35">
      <c r="A9" s="370" t="s">
        <v>231</v>
      </c>
      <c r="B9" s="182" t="s">
        <v>260</v>
      </c>
      <c r="C9" s="180">
        <v>7.5</v>
      </c>
      <c r="D9" s="186">
        <f>$C$3*E9</f>
        <v>26458.976923076923</v>
      </c>
      <c r="E9" s="188">
        <f>C9*$B$3/1950</f>
        <v>0.59230769230769231</v>
      </c>
    </row>
    <row r="10" spans="1:10" x14ac:dyDescent="0.35">
      <c r="A10" s="370"/>
      <c r="B10" s="185" t="s">
        <v>261</v>
      </c>
      <c r="C10" s="183">
        <v>7.5</v>
      </c>
      <c r="D10" s="187">
        <f>$C$4*E10</f>
        <v>9909.6923076923067</v>
      </c>
      <c r="E10" s="189">
        <f>C10*$B$4/1950</f>
        <v>0.34615384615384615</v>
      </c>
    </row>
    <row r="11" spans="1:10" x14ac:dyDescent="0.35">
      <c r="A11" s="371" t="s">
        <v>163</v>
      </c>
      <c r="B11" s="182" t="s">
        <v>260</v>
      </c>
      <c r="C11" s="180">
        <v>7.5</v>
      </c>
      <c r="D11" s="186">
        <f>$C$3*E11</f>
        <v>26458.976923076923</v>
      </c>
      <c r="E11" s="188">
        <f>C11*$B$3/1950</f>
        <v>0.59230769230769231</v>
      </c>
    </row>
    <row r="12" spans="1:10" x14ac:dyDescent="0.35">
      <c r="A12" s="371"/>
      <c r="B12" s="185" t="s">
        <v>261</v>
      </c>
      <c r="C12" s="183">
        <v>7.5</v>
      </c>
      <c r="D12" s="187">
        <f>$C$4*E12</f>
        <v>9909.6923076923067</v>
      </c>
      <c r="E12" s="189">
        <f>C12*$B$4/1950</f>
        <v>0.34615384615384615</v>
      </c>
    </row>
    <row r="18" spans="1:1" x14ac:dyDescent="0.35">
      <c r="A18" s="149"/>
    </row>
    <row r="19" spans="1:1" x14ac:dyDescent="0.35">
      <c r="A19" s="149"/>
    </row>
    <row r="20" spans="1:1" x14ac:dyDescent="0.35">
      <c r="A20" s="149"/>
    </row>
  </sheetData>
  <sheetProtection algorithmName="SHA-512" hashValue="K0HcCPicJDJDNJWYGCZmHOVwl2Fn9q9ZOAjG7y00r8iLS/xMS8BMfoGoglheVipdvOEPZfVTjn3dlJJRxHMEQA==" saltValue="fB/cELFC2RRWEtpoQA8W/A==" spinCount="100000" sheet="1" objects="1" scenarios="1"/>
  <mergeCells count="8">
    <mergeCell ref="A9:A10"/>
    <mergeCell ref="A11:A12"/>
    <mergeCell ref="A1:C1"/>
    <mergeCell ref="G1:J1"/>
    <mergeCell ref="A6:E6"/>
    <mergeCell ref="A7:A8"/>
    <mergeCell ref="B7:B8"/>
    <mergeCell ref="D7:E7"/>
  </mergeCells>
  <pageMargins left="0.7" right="0.7" top="0.75" bottom="0.75" header="0.3" footer="0.3"/>
  <pageSetup paperSize="9" orientation="portrait" r:id="rId1"/>
  <ignoredErrors>
    <ignoredError sqref="D11 D10"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ew_x0020_Date xmlns="0b34e1cb-f82d-46b9-8a96-2b502c03ba0c" xsi:nil="true"/>
    <_ip_UnifiedCompliancePolicyUIAction xmlns="http://schemas.microsoft.com/sharepoint/v3" xsi:nil="true"/>
    <_Flow_SignoffStatus xmlns="0b34e1cb-f82d-46b9-8a96-2b502c03ba0c" xsi:nil="true"/>
    <_ip_UnifiedCompliancePolicyProperties xmlns="http://schemas.microsoft.com/sharepoint/v3" xsi:nil="true"/>
    <TaxCatchAll xmlns="cccaf3ac-2de9-44d4-aa31-54302fceb5f7" xsi:nil="true"/>
    <lcf76f155ced4ddcb4097134ff3c332f xmlns="0b34e1cb-f82d-46b9-8a96-2b502c03ba0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48815FB67CC44F9D697A17B377D451" ma:contentTypeVersion="52" ma:contentTypeDescription="Create a new document." ma:contentTypeScope="" ma:versionID="9cdc102a69181be08ffe607c45c075c1">
  <xsd:schema xmlns:xsd="http://www.w3.org/2001/XMLSchema" xmlns:xs="http://www.w3.org/2001/XMLSchema" xmlns:p="http://schemas.microsoft.com/office/2006/metadata/properties" xmlns:ns1="http://schemas.microsoft.com/sharepoint/v3" xmlns:ns2="51bfcd92-eb3e-40f4-8778-2bbfb88a890b" xmlns:ns3="0b34e1cb-f82d-46b9-8a96-2b502c03ba0c" xmlns:ns4="cccaf3ac-2de9-44d4-aa31-54302fceb5f7" targetNamespace="http://schemas.microsoft.com/office/2006/metadata/properties" ma:root="true" ma:fieldsID="4e1f6d4615c427c79862b7d1439aa4c6" ns1:_="" ns2:_="" ns3:_="" ns4:_="">
    <xsd:import namespace="http://schemas.microsoft.com/sharepoint/v3"/>
    <xsd:import namespace="51bfcd92-eb3e-40f4-8778-2bbfb88a890b"/>
    <xsd:import namespace="0b34e1cb-f82d-46b9-8a96-2b502c03ba0c"/>
    <xsd:import namespace="cccaf3ac-2de9-44d4-aa31-54302fceb5f7"/>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MediaLengthInSeconds" minOccurs="0"/>
                <xsd:element ref="ns3:_Flow_SignoffStatus" minOccurs="0"/>
                <xsd:element ref="ns3:Review_x0020_Dat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b34e1cb-f82d-46b9-8a96-2b502c03ba0c"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_Flow_SignoffStatus" ma:index="13" nillable="true" ma:displayName="Sign-off status" ma:internalName="Sign_x002d_off_x0020_status">
      <xsd:simpleType>
        <xsd:restriction base="dms:Text"/>
      </xsd:simpleType>
    </xsd:element>
    <xsd:element name="Review_x0020_Date" ma:index="14" nillable="true" ma:displayName="Review date" ma:indexed="true" ma:internalName="Review_x0020_Dat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a2fca05-696b-49a0-95a3-3d24abb4c8cc}"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4BF3A3-93DE-40AF-B572-39CB91795F9C}">
  <ds:schemaRefs>
    <ds:schemaRef ds:uri="http://schemas.microsoft.com/sharepoint/v3"/>
    <ds:schemaRef ds:uri="http://purl.org/dc/elements/1.1/"/>
    <ds:schemaRef ds:uri="http://purl.org/dc/terms/"/>
    <ds:schemaRef ds:uri="http://schemas.microsoft.com/office/infopath/2007/PartnerControls"/>
    <ds:schemaRef ds:uri="51bfcd92-eb3e-40f4-8778-2bbfb88a890b"/>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cccaf3ac-2de9-44d4-aa31-54302fceb5f7"/>
    <ds:schemaRef ds:uri="0b34e1cb-f82d-46b9-8a96-2b502c03ba0c"/>
    <ds:schemaRef ds:uri="http://purl.org/dc/dcmitype/"/>
  </ds:schemaRefs>
</ds:datastoreItem>
</file>

<file path=customXml/itemProps2.xml><?xml version="1.0" encoding="utf-8"?>
<ds:datastoreItem xmlns:ds="http://schemas.openxmlformats.org/officeDocument/2006/customXml" ds:itemID="{506537B7-69FF-47FA-B90F-C0AFC6726B90}">
  <ds:schemaRefs>
    <ds:schemaRef ds:uri="http://schemas.microsoft.com/sharepoint/v3/contenttype/forms"/>
  </ds:schemaRefs>
</ds:datastoreItem>
</file>

<file path=customXml/itemProps3.xml><?xml version="1.0" encoding="utf-8"?>
<ds:datastoreItem xmlns:ds="http://schemas.openxmlformats.org/officeDocument/2006/customXml" ds:itemID="{BC392518-2AE5-4E4C-AC05-6CC4FFDD58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bfcd92-eb3e-40f4-8778-2bbfb88a890b"/>
    <ds:schemaRef ds:uri="0b34e1cb-f82d-46b9-8a96-2b502c03ba0c"/>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TNA 2022</vt:lpstr>
      <vt:lpstr>TNA Compliance</vt:lpstr>
      <vt:lpstr>Sheet1</vt:lpstr>
      <vt:lpstr>Core Competency 3 Year Plan</vt:lpstr>
      <vt:lpstr>Expenditure Input Data</vt:lpstr>
      <vt:lpstr>Neonatal Input Data</vt:lpstr>
      <vt:lpstr>'TNA 2022'!Print_Area</vt:lpstr>
    </vt:vector>
  </TitlesOfParts>
  <Company>Cambridge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Carvalho, Magda</dc:creator>
  <cp:lastModifiedBy>Zoe Nelson</cp:lastModifiedBy>
  <cp:lastPrinted>2022-03-10T15:34:32Z</cp:lastPrinted>
  <dcterms:created xsi:type="dcterms:W3CDTF">2019-07-23T08:49:14Z</dcterms:created>
  <dcterms:modified xsi:type="dcterms:W3CDTF">2023-10-12T21:45:58Z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0x010100B248815FB67CC44F9D697A17B377D451</vt:lpwstr>
  </property>
  <property fmtid="{D5CDD505-2E9C-101B-9397-08002B2CF9AE}" pid="3" name="MediaServiceImageTags">
    <vt:lpwstr/>
  </property>
</Properties>
</file>